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defaultThemeVersion="124226"/>
  <mc:AlternateContent xmlns:mc="http://schemas.openxmlformats.org/markup-compatibility/2006">
    <mc:Choice Requires="x15">
      <x15ac:absPath xmlns:x15ac="http://schemas.microsoft.com/office/spreadsheetml/2010/11/ac" url="P:\_D_Adj_Enc_Capital_Inst_Fin\Classification\Projets\Travaux 2026-2027\LDSL-2027\AMF\Formulaires\NSFR\Publication finale\"/>
    </mc:Choice>
  </mc:AlternateContent>
  <xr:revisionPtr revIDLastSave="0" documentId="13_ncr:1_{091E1F87-9628-40B2-9494-A54DA521CE24}" xr6:coauthVersionLast="47" xr6:coauthVersionMax="47" xr10:uidLastSave="{00000000-0000-0000-0000-000000000000}"/>
  <workbookProtection workbookAlgorithmName="SHA-512" workbookHashValue="gPBv9G+pBarFOFX6rTwfm8gpxnJoYh7U+rvyMJRPytQd831H17miEQfQ7HKRu5Wtns3NtVUKf/6CHxwwYyBebQ==" workbookSaltValue="W43rNh4TvsoWEad3gsYmQg==" workbookSpinCount="100000" lockStructure="1"/>
  <bookViews>
    <workbookView xWindow="28680" yWindow="-11370" windowWidth="29040" windowHeight="15720" xr2:uid="{00000000-000D-0000-FFFF-FFFF00000000}"/>
  </bookViews>
  <sheets>
    <sheet name="Page Titre" sheetId="5" r:id="rId1"/>
    <sheet name="Attestation" sheetId="13" r:id="rId2"/>
    <sheet name="NSFR" sheetId="3" r:id="rId3"/>
    <sheet name="Instructions" sheetId="6" r:id="rId4"/>
    <sheet name="Sans objet 1" sheetId="44" r:id="rId5"/>
    <sheet name="Sans objet 2" sheetId="45" r:id="rId6"/>
    <sheet name="MatchTrad" sheetId="7" state="hidden" r:id="rId7"/>
  </sheets>
  <definedNames>
    <definedName name="_xlnm._FilterDatabase" localSheetId="6" hidden="1">MatchTrad!$A$1:$E$668</definedName>
    <definedName name="_xlnm.Print_Titles" localSheetId="2">NSFR!$1:$5</definedName>
    <definedName name="LANGUE_FR_ENG" localSheetId="0">'Page Titre'!$C$1</definedName>
    <definedName name="_xlnm.Print_Area" localSheetId="3">Instructions!$A$1:$D$129</definedName>
    <definedName name="_xlnm.Print_Area" localSheetId="2">NSFR!$A$1:$P$244</definedName>
    <definedName name="_xlnm.Print_Area" localSheetId="0">'Page Titre'!$A$1:$I$48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8" i="6" l="1"/>
  <c r="C644" i="7" s="1"/>
  <c r="B128" i="6"/>
  <c r="C643" i="7" s="1"/>
  <c r="C127" i="6"/>
  <c r="C642" i="7" s="1"/>
  <c r="B127" i="6"/>
  <c r="C641" i="7" s="1"/>
  <c r="C126" i="6"/>
  <c r="C640" i="7" s="1"/>
  <c r="B126" i="6"/>
  <c r="C639" i="7" s="1"/>
  <c r="C125" i="6"/>
  <c r="C638" i="7" s="1"/>
  <c r="B125" i="6"/>
  <c r="C637" i="7" s="1"/>
  <c r="C124" i="6"/>
  <c r="C636" i="7" s="1"/>
  <c r="B124" i="6"/>
  <c r="C635" i="7" s="1"/>
  <c r="C123" i="6"/>
  <c r="C634" i="7" s="1"/>
  <c r="B123" i="6"/>
  <c r="C633" i="7" s="1"/>
  <c r="C122" i="6"/>
  <c r="C632" i="7" s="1"/>
  <c r="B122" i="6"/>
  <c r="C631" i="7" s="1"/>
  <c r="C121" i="6"/>
  <c r="C630" i="7" s="1"/>
  <c r="B121" i="6"/>
  <c r="C629" i="7" s="1"/>
  <c r="C120" i="6"/>
  <c r="C628" i="7" s="1"/>
  <c r="B120" i="6"/>
  <c r="C627" i="7" s="1"/>
  <c r="C119" i="6"/>
  <c r="C626" i="7" s="1"/>
  <c r="B119" i="6"/>
  <c r="C625" i="7" s="1"/>
  <c r="C118" i="6"/>
  <c r="C624" i="7" s="1"/>
  <c r="B118" i="6"/>
  <c r="C623" i="7" s="1"/>
  <c r="C117" i="6"/>
  <c r="C622" i="7" s="1"/>
  <c r="B117" i="6"/>
  <c r="C621" i="7" s="1"/>
  <c r="C116" i="6"/>
  <c r="C620" i="7" s="1"/>
  <c r="B116" i="6"/>
  <c r="C619" i="7" s="1"/>
  <c r="C115" i="6"/>
  <c r="C618" i="7" s="1"/>
  <c r="B115" i="6"/>
  <c r="C617" i="7" s="1"/>
  <c r="A114" i="6"/>
  <c r="C616" i="7" s="1"/>
  <c r="D113" i="6"/>
  <c r="C615" i="7" s="1"/>
  <c r="C113" i="6"/>
  <c r="C614" i="7" s="1"/>
  <c r="B113" i="6"/>
  <c r="C613" i="7" s="1"/>
  <c r="C112" i="6"/>
  <c r="C612" i="7" s="1"/>
  <c r="B112" i="6"/>
  <c r="C611" i="7" s="1"/>
  <c r="A112" i="6"/>
  <c r="C610" i="7" s="1"/>
  <c r="D111" i="6"/>
  <c r="C609" i="7" s="1"/>
  <c r="C111" i="6"/>
  <c r="C608" i="7" s="1"/>
  <c r="B111" i="6"/>
  <c r="C607" i="7" s="1"/>
  <c r="D110" i="6"/>
  <c r="C606" i="7" s="1"/>
  <c r="C110" i="6"/>
  <c r="C605" i="7" s="1"/>
  <c r="B110" i="6"/>
  <c r="C604" i="7" s="1"/>
  <c r="D109" i="6"/>
  <c r="C603" i="7" s="1"/>
  <c r="C109" i="6"/>
  <c r="C602" i="7" s="1"/>
  <c r="B109" i="6"/>
  <c r="C601" i="7" s="1"/>
  <c r="D108" i="6"/>
  <c r="C600" i="7" s="1"/>
  <c r="C108" i="6"/>
  <c r="C599" i="7" s="1"/>
  <c r="B108" i="6"/>
  <c r="C598" i="7" s="1"/>
  <c r="C107" i="6"/>
  <c r="C597" i="7" s="1"/>
  <c r="B107" i="6"/>
  <c r="C596" i="7" s="1"/>
  <c r="D106" i="6"/>
  <c r="C595" i="7" s="1"/>
  <c r="C106" i="6"/>
  <c r="C594" i="7" s="1"/>
  <c r="B106" i="6"/>
  <c r="C593" i="7" s="1"/>
  <c r="C105" i="6"/>
  <c r="C592" i="7" s="1"/>
  <c r="B105" i="6"/>
  <c r="C591" i="7" s="1"/>
  <c r="C104" i="6"/>
  <c r="C590" i="7" s="1"/>
  <c r="B104" i="6"/>
  <c r="C589" i="7" s="1"/>
  <c r="C103" i="6"/>
  <c r="C588" i="7" s="1"/>
  <c r="B103" i="6"/>
  <c r="C587" i="7" s="1"/>
  <c r="D102" i="6"/>
  <c r="C586" i="7" s="1"/>
  <c r="C102" i="6"/>
  <c r="C585" i="7" s="1"/>
  <c r="B102" i="6"/>
  <c r="C584" i="7" s="1"/>
  <c r="A102" i="6"/>
  <c r="C583" i="7" s="1"/>
  <c r="C101" i="6"/>
  <c r="C582" i="7" s="1"/>
  <c r="B101" i="6"/>
  <c r="C581" i="7" s="1"/>
  <c r="A101" i="6"/>
  <c r="C580" i="7" s="1"/>
  <c r="D100" i="6"/>
  <c r="C579" i="7" s="1"/>
  <c r="C100" i="6"/>
  <c r="C578" i="7" s="1"/>
  <c r="B100" i="6"/>
  <c r="C577" i="7" s="1"/>
  <c r="C99" i="6"/>
  <c r="C576" i="7" s="1"/>
  <c r="B99" i="6"/>
  <c r="C575" i="7" s="1"/>
  <c r="C98" i="6"/>
  <c r="C574" i="7" s="1"/>
  <c r="B98" i="6"/>
  <c r="C573" i="7" s="1"/>
  <c r="C97" i="6"/>
  <c r="C572" i="7" s="1"/>
  <c r="B97" i="6"/>
  <c r="C571" i="7" s="1"/>
  <c r="C96" i="6"/>
  <c r="C570" i="7" s="1"/>
  <c r="B96" i="6"/>
  <c r="C569" i="7" s="1"/>
  <c r="C95" i="6"/>
  <c r="C568" i="7" s="1"/>
  <c r="B95" i="6"/>
  <c r="C567" i="7" s="1"/>
  <c r="A95" i="6"/>
  <c r="C566" i="7" s="1"/>
  <c r="D94" i="6"/>
  <c r="C565" i="7" s="1"/>
  <c r="C94" i="6"/>
  <c r="C564" i="7" s="1"/>
  <c r="B94" i="6"/>
  <c r="C563" i="7" s="1"/>
  <c r="D93" i="6"/>
  <c r="C562" i="7" s="1"/>
  <c r="C93" i="6"/>
  <c r="C561" i="7" s="1"/>
  <c r="B93" i="6"/>
  <c r="C560" i="7" s="1"/>
  <c r="D92" i="6"/>
  <c r="C559" i="7" s="1"/>
  <c r="C92" i="6"/>
  <c r="C558" i="7" s="1"/>
  <c r="B92" i="6"/>
  <c r="C557" i="7" s="1"/>
  <c r="A92" i="6"/>
  <c r="C556" i="7" s="1"/>
  <c r="D91" i="6"/>
  <c r="C555" i="7" s="1"/>
  <c r="C91" i="6"/>
  <c r="C554" i="7" s="1"/>
  <c r="B91" i="6"/>
  <c r="C553" i="7" s="1"/>
  <c r="A91" i="6"/>
  <c r="C552" i="7" s="1"/>
  <c r="D90" i="6"/>
  <c r="C551" i="7" s="1"/>
  <c r="C90" i="6"/>
  <c r="C550" i="7" s="1"/>
  <c r="B90" i="6"/>
  <c r="C549" i="7" s="1"/>
  <c r="A90" i="6"/>
  <c r="C548" i="7" s="1"/>
  <c r="D89" i="6"/>
  <c r="C547" i="7" s="1"/>
  <c r="C89" i="6"/>
  <c r="C546" i="7" s="1"/>
  <c r="B89" i="6"/>
  <c r="C545" i="7" s="1"/>
  <c r="A89" i="6"/>
  <c r="C544" i="7" s="1"/>
  <c r="D88" i="6"/>
  <c r="C543" i="7" s="1"/>
  <c r="C88" i="6"/>
  <c r="C542" i="7" s="1"/>
  <c r="B88" i="6"/>
  <c r="C541" i="7" s="1"/>
  <c r="A88" i="6"/>
  <c r="C540" i="7" s="1"/>
  <c r="D87" i="6"/>
  <c r="C539" i="7" s="1"/>
  <c r="C87" i="6"/>
  <c r="C538" i="7" s="1"/>
  <c r="B87" i="6"/>
  <c r="C537" i="7" s="1"/>
  <c r="A87" i="6"/>
  <c r="C536" i="7" s="1"/>
  <c r="D86" i="6"/>
  <c r="C535" i="7" s="1"/>
  <c r="C86" i="6"/>
  <c r="C534" i="7" s="1"/>
  <c r="B86" i="6"/>
  <c r="C533" i="7" s="1"/>
  <c r="A86" i="6"/>
  <c r="C532" i="7" s="1"/>
  <c r="D85" i="6"/>
  <c r="C531" i="7" s="1"/>
  <c r="C85" i="6"/>
  <c r="C530" i="7" s="1"/>
  <c r="B85" i="6"/>
  <c r="C529" i="7" s="1"/>
  <c r="A85" i="6"/>
  <c r="C528" i="7" s="1"/>
  <c r="D84" i="6"/>
  <c r="C527" i="7" s="1"/>
  <c r="C84" i="6"/>
  <c r="C526" i="7" s="1"/>
  <c r="B84" i="6"/>
  <c r="C525" i="7" s="1"/>
  <c r="A84" i="6"/>
  <c r="C524" i="7" s="1"/>
  <c r="D83" i="6"/>
  <c r="C523" i="7" s="1"/>
  <c r="C83" i="6"/>
  <c r="C522" i="7" s="1"/>
  <c r="B83" i="6"/>
  <c r="C521" i="7" s="1"/>
  <c r="A83" i="6"/>
  <c r="C520" i="7" s="1"/>
  <c r="D82" i="6"/>
  <c r="C519" i="7" s="1"/>
  <c r="C82" i="6"/>
  <c r="C518" i="7" s="1"/>
  <c r="B82" i="6"/>
  <c r="C517" i="7" s="1"/>
  <c r="A82" i="6"/>
  <c r="C516" i="7" s="1"/>
  <c r="D81" i="6"/>
  <c r="C515" i="7" s="1"/>
  <c r="C81" i="6"/>
  <c r="C514" i="7" s="1"/>
  <c r="B81" i="6"/>
  <c r="C513" i="7" s="1"/>
  <c r="A81" i="6"/>
  <c r="C512" i="7" s="1"/>
  <c r="D80" i="6"/>
  <c r="C511" i="7" s="1"/>
  <c r="C80" i="6"/>
  <c r="C510" i="7" s="1"/>
  <c r="B80" i="6"/>
  <c r="C509" i="7" s="1"/>
  <c r="A80" i="6"/>
  <c r="C508" i="7" s="1"/>
  <c r="D79" i="6"/>
  <c r="C507" i="7" s="1"/>
  <c r="C79" i="6"/>
  <c r="C506" i="7" s="1"/>
  <c r="B79" i="6"/>
  <c r="C505" i="7" s="1"/>
  <c r="A79" i="6"/>
  <c r="C504" i="7" s="1"/>
  <c r="D78" i="6"/>
  <c r="C503" i="7" s="1"/>
  <c r="C78" i="6"/>
  <c r="C502" i="7" s="1"/>
  <c r="B78" i="6"/>
  <c r="C501" i="7" s="1"/>
  <c r="A78" i="6"/>
  <c r="C500" i="7" s="1"/>
  <c r="D77" i="6"/>
  <c r="C499" i="7" s="1"/>
  <c r="C77" i="6"/>
  <c r="C498" i="7" s="1"/>
  <c r="B77" i="6"/>
  <c r="C497" i="7" s="1"/>
  <c r="A77" i="6"/>
  <c r="C496" i="7" s="1"/>
  <c r="D76" i="6"/>
  <c r="C495" i="7" s="1"/>
  <c r="C76" i="6"/>
  <c r="C494" i="7" s="1"/>
  <c r="B76" i="6"/>
  <c r="C493" i="7" s="1"/>
  <c r="A76" i="6"/>
  <c r="C492" i="7" s="1"/>
  <c r="D75" i="6"/>
  <c r="C491" i="7" s="1"/>
  <c r="C75" i="6"/>
  <c r="C490" i="7" s="1"/>
  <c r="B75" i="6"/>
  <c r="C489" i="7" s="1"/>
  <c r="A75" i="6"/>
  <c r="C488" i="7" s="1"/>
  <c r="D74" i="6"/>
  <c r="C487" i="7" s="1"/>
  <c r="C74" i="6"/>
  <c r="C486" i="7" s="1"/>
  <c r="B74" i="6"/>
  <c r="C485" i="7" s="1"/>
  <c r="A74" i="6"/>
  <c r="C484" i="7" s="1"/>
  <c r="C73" i="6"/>
  <c r="C483" i="7" s="1"/>
  <c r="B73" i="6"/>
  <c r="C482" i="7" s="1"/>
  <c r="C72" i="6"/>
  <c r="C481" i="7" s="1"/>
  <c r="B72" i="6"/>
  <c r="C480" i="7" s="1"/>
  <c r="A72" i="6"/>
  <c r="C479" i="7" s="1"/>
  <c r="C71" i="6"/>
  <c r="C478" i="7" s="1"/>
  <c r="B71" i="6"/>
  <c r="C477" i="7" s="1"/>
  <c r="D70" i="6"/>
  <c r="C476" i="7" s="1"/>
  <c r="C70" i="6"/>
  <c r="C475" i="7" s="1"/>
  <c r="B70" i="6"/>
  <c r="C474" i="7" s="1"/>
  <c r="D69" i="6"/>
  <c r="C473" i="7" s="1"/>
  <c r="C69" i="6"/>
  <c r="C472" i="7" s="1"/>
  <c r="B69" i="6"/>
  <c r="C471" i="7" s="1"/>
  <c r="A69" i="6"/>
  <c r="A68" i="6"/>
  <c r="C470" i="7" s="1"/>
  <c r="A67" i="6"/>
  <c r="C469" i="7" s="1"/>
  <c r="A66" i="6"/>
  <c r="C468" i="7" s="1"/>
  <c r="C65" i="6"/>
  <c r="C467" i="7" s="1"/>
  <c r="B65" i="6"/>
  <c r="C466" i="7" s="1"/>
  <c r="C64" i="6"/>
  <c r="C465" i="7" s="1"/>
  <c r="B64" i="6"/>
  <c r="C464" i="7" s="1"/>
  <c r="C63" i="6"/>
  <c r="C463" i="7" s="1"/>
  <c r="B63" i="6"/>
  <c r="C462" i="7" s="1"/>
  <c r="D62" i="6"/>
  <c r="C461" i="7" s="1"/>
  <c r="C62" i="6"/>
  <c r="C460" i="7" s="1"/>
  <c r="B62" i="6"/>
  <c r="C459" i="7" s="1"/>
  <c r="C61" i="6"/>
  <c r="C458" i="7" s="1"/>
  <c r="B61" i="6"/>
  <c r="C457" i="7" s="1"/>
  <c r="A61" i="6"/>
  <c r="C456" i="7" s="1"/>
  <c r="D60" i="6"/>
  <c r="C455" i="7" s="1"/>
  <c r="C60" i="6"/>
  <c r="C454" i="7" s="1"/>
  <c r="B60" i="6"/>
  <c r="C453" i="7" s="1"/>
  <c r="D59" i="6"/>
  <c r="C452" i="7" s="1"/>
  <c r="C59" i="6"/>
  <c r="C451" i="7" s="1"/>
  <c r="B59" i="6"/>
  <c r="C450" i="7" s="1"/>
  <c r="D58" i="6"/>
  <c r="C449" i="7" s="1"/>
  <c r="C58" i="6"/>
  <c r="C448" i="7" s="1"/>
  <c r="B58" i="6"/>
  <c r="C447" i="7" s="1"/>
  <c r="C57" i="6"/>
  <c r="C446" i="7" s="1"/>
  <c r="B57" i="6"/>
  <c r="C445" i="7" s="1"/>
  <c r="C56" i="6"/>
  <c r="C444" i="7" s="1"/>
  <c r="B56" i="6"/>
  <c r="C443" i="7" s="1"/>
  <c r="C55" i="6"/>
  <c r="C442" i="7" s="1"/>
  <c r="B55" i="6"/>
  <c r="C441" i="7" s="1"/>
  <c r="C54" i="6"/>
  <c r="C440" i="7" s="1"/>
  <c r="B54" i="6"/>
  <c r="C439" i="7" s="1"/>
  <c r="C53" i="6"/>
  <c r="C438" i="7" s="1"/>
  <c r="B53" i="6"/>
  <c r="C437" i="7" s="1"/>
  <c r="D52" i="6"/>
  <c r="C436" i="7" s="1"/>
  <c r="C52" i="6"/>
  <c r="C435" i="7" s="1"/>
  <c r="B52" i="6"/>
  <c r="C434" i="7" s="1"/>
  <c r="C51" i="6"/>
  <c r="C433" i="7" s="1"/>
  <c r="B51" i="6"/>
  <c r="C432" i="7" s="1"/>
  <c r="D50" i="6"/>
  <c r="C431" i="7" s="1"/>
  <c r="C50" i="6"/>
  <c r="C430" i="7" s="1"/>
  <c r="B50" i="6"/>
  <c r="C429" i="7" s="1"/>
  <c r="C49" i="6"/>
  <c r="C428" i="7" s="1"/>
  <c r="B49" i="6"/>
  <c r="C427" i="7" s="1"/>
  <c r="D48" i="6"/>
  <c r="C426" i="7" s="1"/>
  <c r="C48" i="6"/>
  <c r="C425" i="7" s="1"/>
  <c r="B48" i="6"/>
  <c r="C424" i="7" s="1"/>
  <c r="D47" i="6"/>
  <c r="C423" i="7" s="1"/>
  <c r="C47" i="6"/>
  <c r="C422" i="7" s="1"/>
  <c r="B47" i="6"/>
  <c r="C421" i="7" s="1"/>
  <c r="D46" i="6"/>
  <c r="C420" i="7" s="1"/>
  <c r="C46" i="6"/>
  <c r="C419" i="7" s="1"/>
  <c r="B46" i="6"/>
  <c r="C418" i="7" s="1"/>
  <c r="A46" i="6"/>
  <c r="A47" i="6" s="1"/>
  <c r="A48" i="6" s="1"/>
  <c r="A49" i="6" s="1"/>
  <c r="A50" i="6" s="1"/>
  <c r="A51" i="6" s="1"/>
  <c r="A52" i="6" s="1"/>
  <c r="A53" i="6" s="1"/>
  <c r="A54" i="6" s="1"/>
  <c r="A55" i="6" s="1"/>
  <c r="A56" i="6" s="1"/>
  <c r="A57" i="6" s="1"/>
  <c r="A58" i="6" s="1"/>
  <c r="A59" i="6" s="1"/>
  <c r="A60" i="6" s="1"/>
  <c r="D45" i="6"/>
  <c r="C417" i="7" s="1"/>
  <c r="C45" i="6"/>
  <c r="C416" i="7" s="1"/>
  <c r="B45" i="6"/>
  <c r="C415" i="7" s="1"/>
  <c r="A45" i="6"/>
  <c r="D44" i="6"/>
  <c r="C414" i="7" s="1"/>
  <c r="C44" i="6"/>
  <c r="C413" i="7" s="1"/>
  <c r="B44" i="6"/>
  <c r="C412" i="7" s="1"/>
  <c r="D43" i="6"/>
  <c r="C411" i="7" s="1"/>
  <c r="C43" i="6"/>
  <c r="C410" i="7" s="1"/>
  <c r="B43" i="6"/>
  <c r="C409" i="7" s="1"/>
  <c r="A43" i="6"/>
  <c r="C408" i="7" s="1"/>
  <c r="C42" i="6"/>
  <c r="C407" i="7" s="1"/>
  <c r="B42" i="6"/>
  <c r="C406" i="7" s="1"/>
  <c r="D41" i="6"/>
  <c r="C405" i="7" s="1"/>
  <c r="C41" i="6"/>
  <c r="C404" i="7" s="1"/>
  <c r="B41" i="6"/>
  <c r="C403" i="7" s="1"/>
  <c r="D40" i="6"/>
  <c r="C402" i="7" s="1"/>
  <c r="C40" i="6"/>
  <c r="C401" i="7" s="1"/>
  <c r="B40" i="6"/>
  <c r="C400" i="7" s="1"/>
  <c r="D39" i="6"/>
  <c r="C399" i="7" s="1"/>
  <c r="C39" i="6"/>
  <c r="C398" i="7" s="1"/>
  <c r="B39" i="6"/>
  <c r="C397" i="7" s="1"/>
  <c r="D38" i="6"/>
  <c r="C396" i="7" s="1"/>
  <c r="C38" i="6"/>
  <c r="C395" i="7" s="1"/>
  <c r="B38" i="6"/>
  <c r="C394" i="7" s="1"/>
  <c r="D37" i="6"/>
  <c r="C393" i="7" s="1"/>
  <c r="C37" i="6"/>
  <c r="C392" i="7" s="1"/>
  <c r="B37" i="6"/>
  <c r="C391" i="7" s="1"/>
  <c r="D36" i="6"/>
  <c r="C390" i="7" s="1"/>
  <c r="C36" i="6"/>
  <c r="C389" i="7" s="1"/>
  <c r="B36" i="6"/>
  <c r="C388" i="7" s="1"/>
  <c r="D35" i="6"/>
  <c r="C387" i="7" s="1"/>
  <c r="C35" i="6"/>
  <c r="C386" i="7" s="1"/>
  <c r="B35" i="6"/>
  <c r="C385" i="7" s="1"/>
  <c r="D34" i="6"/>
  <c r="C384" i="7" s="1"/>
  <c r="C34" i="6"/>
  <c r="C383" i="7" s="1"/>
  <c r="B34" i="6"/>
  <c r="C382" i="7" s="1"/>
  <c r="D33" i="6"/>
  <c r="C381" i="7" s="1"/>
  <c r="C33" i="6"/>
  <c r="C380" i="7" s="1"/>
  <c r="B33" i="6"/>
  <c r="C379" i="7" s="1"/>
  <c r="D32" i="6"/>
  <c r="C378" i="7" s="1"/>
  <c r="C32" i="6"/>
  <c r="C377" i="7" s="1"/>
  <c r="B32" i="6"/>
  <c r="C376" i="7" s="1"/>
  <c r="D31" i="6"/>
  <c r="C375" i="7" s="1"/>
  <c r="C31" i="6"/>
  <c r="C374" i="7" s="1"/>
  <c r="B31" i="6"/>
  <c r="C373" i="7" s="1"/>
  <c r="D30" i="6"/>
  <c r="C372" i="7" s="1"/>
  <c r="C30" i="6"/>
  <c r="C371" i="7" s="1"/>
  <c r="B30" i="6"/>
  <c r="C370" i="7" s="1"/>
  <c r="D29" i="6"/>
  <c r="C369" i="7" s="1"/>
  <c r="C29" i="6"/>
  <c r="C368" i="7" s="1"/>
  <c r="B29" i="6"/>
  <c r="C367" i="7" s="1"/>
  <c r="D28" i="6"/>
  <c r="C366" i="7" s="1"/>
  <c r="C28" i="6"/>
  <c r="C365" i="7" s="1"/>
  <c r="B28" i="6"/>
  <c r="C364" i="7" s="1"/>
  <c r="D27" i="6"/>
  <c r="C363" i="7" s="1"/>
  <c r="C27" i="6"/>
  <c r="C362" i="7" s="1"/>
  <c r="B27" i="6"/>
  <c r="C361" i="7" s="1"/>
  <c r="D26" i="6"/>
  <c r="C360" i="7" s="1"/>
  <c r="C26" i="6"/>
  <c r="C359" i="7" s="1"/>
  <c r="B26" i="6"/>
  <c r="C358" i="7" s="1"/>
  <c r="A26" i="6"/>
  <c r="A27" i="6" s="1"/>
  <c r="A28" i="6" s="1"/>
  <c r="A29" i="6" s="1"/>
  <c r="A30" i="6" s="1"/>
  <c r="A31" i="6" s="1"/>
  <c r="A32" i="6" s="1"/>
  <c r="A33" i="6" s="1"/>
  <c r="A34" i="6" s="1"/>
  <c r="A35" i="6" s="1"/>
  <c r="A36" i="6" s="1"/>
  <c r="A37" i="6" s="1"/>
  <c r="A38" i="6" s="1"/>
  <c r="A39" i="6" s="1"/>
  <c r="A40" i="6" s="1"/>
  <c r="A41" i="6" s="1"/>
  <c r="A42" i="6" s="1"/>
  <c r="D25" i="6"/>
  <c r="C357" i="7" s="1"/>
  <c r="C25" i="6"/>
  <c r="C356" i="7" s="1"/>
  <c r="B25" i="6"/>
  <c r="C355" i="7" s="1"/>
  <c r="A25" i="6"/>
  <c r="D24" i="6"/>
  <c r="C354" i="7" s="1"/>
  <c r="C24" i="6"/>
  <c r="C353" i="7" s="1"/>
  <c r="B24" i="6"/>
  <c r="C352" i="7" s="1"/>
  <c r="C23" i="6"/>
  <c r="C351" i="7" s="1"/>
  <c r="B23" i="6"/>
  <c r="C350" i="7" s="1"/>
  <c r="D22" i="6"/>
  <c r="C349" i="7" s="1"/>
  <c r="C22" i="6"/>
  <c r="C348" i="7" s="1"/>
  <c r="B22" i="6"/>
  <c r="C347" i="7" s="1"/>
  <c r="D21" i="6"/>
  <c r="C346" i="7" s="1"/>
  <c r="C21" i="6"/>
  <c r="C345" i="7" s="1"/>
  <c r="B21" i="6"/>
  <c r="C344" i="7" s="1"/>
  <c r="D20" i="6"/>
  <c r="C343" i="7" s="1"/>
  <c r="C20" i="6"/>
  <c r="C342" i="7" s="1"/>
  <c r="B20" i="6"/>
  <c r="C341" i="7" s="1"/>
  <c r="C19" i="6"/>
  <c r="C340" i="7" s="1"/>
  <c r="B19" i="6"/>
  <c r="C339" i="7" s="1"/>
  <c r="C18" i="6"/>
  <c r="C338" i="7" s="1"/>
  <c r="B18" i="6"/>
  <c r="C337" i="7" s="1"/>
  <c r="C17" i="6"/>
  <c r="C336" i="7" s="1"/>
  <c r="B17" i="6"/>
  <c r="C335" i="7" s="1"/>
  <c r="C16" i="6"/>
  <c r="C334" i="7" s="1"/>
  <c r="B16" i="6"/>
  <c r="C333" i="7" s="1"/>
  <c r="C15" i="6"/>
  <c r="C332" i="7" s="1"/>
  <c r="B15" i="6"/>
  <c r="C331" i="7" s="1"/>
  <c r="D14" i="6"/>
  <c r="C330" i="7" s="1"/>
  <c r="C14" i="6"/>
  <c r="C329" i="7" s="1"/>
  <c r="B14" i="6"/>
  <c r="C328" i="7" s="1"/>
  <c r="A14" i="6"/>
  <c r="C327" i="7" s="1"/>
  <c r="D13" i="6"/>
  <c r="C326" i="7" s="1"/>
  <c r="C13" i="6"/>
  <c r="C325" i="7" s="1"/>
  <c r="B13" i="6"/>
  <c r="C324" i="7" s="1"/>
  <c r="D12" i="6"/>
  <c r="C323" i="7" s="1"/>
  <c r="C12" i="6"/>
  <c r="C322" i="7" s="1"/>
  <c r="B12" i="6"/>
  <c r="C321" i="7" s="1"/>
  <c r="D11" i="6"/>
  <c r="C320" i="7" s="1"/>
  <c r="C11" i="6"/>
  <c r="C319" i="7" s="1"/>
  <c r="B11" i="6"/>
  <c r="C318" i="7" s="1"/>
  <c r="A11" i="6"/>
  <c r="D10" i="6"/>
  <c r="C317" i="7" s="1"/>
  <c r="C10" i="6"/>
  <c r="C316" i="7" s="1"/>
  <c r="B10" i="6"/>
  <c r="C315" i="7" s="1"/>
  <c r="A10" i="6"/>
  <c r="C314" i="7" s="1"/>
  <c r="A9" i="6"/>
  <c r="C313" i="7" s="1"/>
  <c r="A8" i="6"/>
  <c r="C312" i="7" s="1"/>
  <c r="A7" i="6"/>
  <c r="C311" i="7" s="1"/>
  <c r="A6" i="6"/>
  <c r="C310" i="7" s="1"/>
  <c r="A5" i="6"/>
  <c r="C309" i="7" s="1"/>
  <c r="A4" i="6"/>
  <c r="C308" i="7" s="1"/>
  <c r="A3" i="6"/>
  <c r="C307" i="7" s="1"/>
  <c r="A2" i="6"/>
  <c r="C306" i="7" s="1"/>
  <c r="A1" i="6"/>
  <c r="C305" i="7" s="1"/>
  <c r="B241" i="3"/>
  <c r="C304" i="7" s="1"/>
  <c r="B239" i="3"/>
  <c r="C283" i="7" s="1"/>
  <c r="O237" i="3"/>
  <c r="N237" i="3"/>
  <c r="M237" i="3"/>
  <c r="P237" i="3" s="1"/>
  <c r="L237" i="3"/>
  <c r="B237" i="3"/>
  <c r="C303" i="7" s="1"/>
  <c r="O236" i="3"/>
  <c r="N236" i="3"/>
  <c r="M236" i="3"/>
  <c r="L236" i="3"/>
  <c r="P236" i="3" s="1"/>
  <c r="B236" i="3"/>
  <c r="C302" i="7" s="1"/>
  <c r="O235" i="3"/>
  <c r="N235" i="3"/>
  <c r="M235" i="3"/>
  <c r="L235" i="3"/>
  <c r="P235" i="3" s="1"/>
  <c r="B235" i="3"/>
  <c r="C301" i="7" s="1"/>
  <c r="P234" i="3"/>
  <c r="C300" i="7" s="1"/>
  <c r="O234" i="3"/>
  <c r="C299" i="7" s="1"/>
  <c r="N234" i="3"/>
  <c r="C298" i="7" s="1"/>
  <c r="M234" i="3"/>
  <c r="C297" i="7" s="1"/>
  <c r="L234" i="3"/>
  <c r="C296" i="7" s="1"/>
  <c r="K234" i="3"/>
  <c r="C295" i="7" s="1"/>
  <c r="J234" i="3"/>
  <c r="C294" i="7" s="1"/>
  <c r="I234" i="3"/>
  <c r="C293" i="7" s="1"/>
  <c r="D293" i="7" s="1"/>
  <c r="H234" i="3"/>
  <c r="C292" i="7" s="1"/>
  <c r="G234" i="3"/>
  <c r="C291" i="7" s="1"/>
  <c r="F234" i="3"/>
  <c r="C290" i="7" s="1"/>
  <c r="E234" i="3"/>
  <c r="C289" i="7" s="1"/>
  <c r="D289" i="7" s="1"/>
  <c r="D234" i="3"/>
  <c r="C288" i="7" s="1"/>
  <c r="L233" i="3"/>
  <c r="C287" i="7" s="1"/>
  <c r="H233" i="3"/>
  <c r="C286" i="7" s="1"/>
  <c r="D286" i="7" s="1"/>
  <c r="D233" i="3"/>
  <c r="C285" i="7" s="1"/>
  <c r="B233" i="3"/>
  <c r="C284" i="7" s="1"/>
  <c r="P231" i="3"/>
  <c r="M231" i="3"/>
  <c r="B231" i="3"/>
  <c r="C282" i="7" s="1"/>
  <c r="M230" i="3"/>
  <c r="P230" i="3" s="1"/>
  <c r="B230" i="3"/>
  <c r="C281" i="7" s="1"/>
  <c r="E281" i="7" s="1"/>
  <c r="P229" i="3"/>
  <c r="M229" i="3"/>
  <c r="B229" i="3"/>
  <c r="C280" i="7" s="1"/>
  <c r="M228" i="3"/>
  <c r="P228" i="3" s="1"/>
  <c r="B228" i="3"/>
  <c r="C279" i="7" s="1"/>
  <c r="P227" i="3"/>
  <c r="M227" i="3"/>
  <c r="B227" i="3"/>
  <c r="C278" i="7" s="1"/>
  <c r="D278" i="7" s="1"/>
  <c r="B226" i="3"/>
  <c r="C277" i="7" s="1"/>
  <c r="P225" i="3"/>
  <c r="M225" i="3"/>
  <c r="B225" i="3"/>
  <c r="C276" i="7" s="1"/>
  <c r="M224" i="3"/>
  <c r="P224" i="3" s="1"/>
  <c r="B224" i="3"/>
  <c r="C275" i="7" s="1"/>
  <c r="P223" i="3"/>
  <c r="M223" i="3"/>
  <c r="B223" i="3"/>
  <c r="C274" i="7" s="1"/>
  <c r="M222" i="3"/>
  <c r="P222" i="3" s="1"/>
  <c r="B222" i="3"/>
  <c r="C273" i="7" s="1"/>
  <c r="E273" i="7" s="1"/>
  <c r="P221" i="3"/>
  <c r="M221" i="3"/>
  <c r="C221" i="3"/>
  <c r="C222" i="3" s="1"/>
  <c r="C223" i="3" s="1"/>
  <c r="C224" i="3" s="1"/>
  <c r="C225" i="3" s="1"/>
  <c r="C227" i="3" s="1"/>
  <c r="C228" i="3" s="1"/>
  <c r="C229" i="3" s="1"/>
  <c r="C230" i="3" s="1"/>
  <c r="C231" i="3" s="1"/>
  <c r="C239" i="3" s="1"/>
  <c r="B221" i="3"/>
  <c r="C272" i="7" s="1"/>
  <c r="M220" i="3"/>
  <c r="P220" i="3" s="1"/>
  <c r="B220" i="3"/>
  <c r="C271" i="7" s="1"/>
  <c r="L219" i="3"/>
  <c r="C270" i="7" s="1"/>
  <c r="D270" i="7" s="1"/>
  <c r="H219" i="3"/>
  <c r="C269" i="7" s="1"/>
  <c r="D219" i="3"/>
  <c r="C268" i="7" s="1"/>
  <c r="A219" i="3"/>
  <c r="C267" i="7" s="1"/>
  <c r="P218" i="3"/>
  <c r="O218" i="3"/>
  <c r="N218" i="3"/>
  <c r="M218" i="3"/>
  <c r="L218" i="3"/>
  <c r="B218" i="3"/>
  <c r="C266" i="7" s="1"/>
  <c r="O217" i="3"/>
  <c r="P217" i="3" s="1"/>
  <c r="N217" i="3"/>
  <c r="M217" i="3"/>
  <c r="L217" i="3"/>
  <c r="B217" i="3"/>
  <c r="C265" i="7" s="1"/>
  <c r="E265" i="7" s="1"/>
  <c r="O216" i="3"/>
  <c r="N216" i="3"/>
  <c r="P216" i="3" s="1"/>
  <c r="M216" i="3"/>
  <c r="B216" i="3"/>
  <c r="C264" i="7" s="1"/>
  <c r="O215" i="3"/>
  <c r="N215" i="3"/>
  <c r="M215" i="3"/>
  <c r="P215" i="3" s="1"/>
  <c r="B215" i="3"/>
  <c r="C263" i="7" s="1"/>
  <c r="O214" i="3"/>
  <c r="N214" i="3"/>
  <c r="M214" i="3"/>
  <c r="L214" i="3"/>
  <c r="P214" i="3" s="1"/>
  <c r="B214" i="3"/>
  <c r="C262" i="7" s="1"/>
  <c r="D262" i="7" s="1"/>
  <c r="M213" i="3"/>
  <c r="L213" i="3"/>
  <c r="P213" i="3" s="1"/>
  <c r="B213" i="3"/>
  <c r="C261" i="7" s="1"/>
  <c r="O212" i="3"/>
  <c r="N212" i="3"/>
  <c r="P212" i="3" s="1"/>
  <c r="M212" i="3"/>
  <c r="L212" i="3"/>
  <c r="B212" i="3"/>
  <c r="C260" i="7" s="1"/>
  <c r="G211" i="3"/>
  <c r="O211" i="3" s="1"/>
  <c r="P211" i="3" s="1"/>
  <c r="B211" i="3"/>
  <c r="C259" i="7" s="1"/>
  <c r="B210" i="3"/>
  <c r="C258" i="7" s="1"/>
  <c r="B209" i="3"/>
  <c r="C257" i="7" s="1"/>
  <c r="E257" i="7" s="1"/>
  <c r="B208" i="3"/>
  <c r="C256" i="7" s="1"/>
  <c r="B207" i="3"/>
  <c r="C255" i="7" s="1"/>
  <c r="B206" i="3"/>
  <c r="C254" i="7" s="1"/>
  <c r="D254" i="7" s="1"/>
  <c r="B205" i="3"/>
  <c r="C253" i="7" s="1"/>
  <c r="B204" i="3"/>
  <c r="C252" i="7" s="1"/>
  <c r="B203" i="3"/>
  <c r="C251" i="7" s="1"/>
  <c r="G202" i="3"/>
  <c r="O202" i="3" s="1"/>
  <c r="P202" i="3" s="1"/>
  <c r="B202" i="3"/>
  <c r="C250" i="7" s="1"/>
  <c r="G201" i="3"/>
  <c r="O52" i="3" s="1"/>
  <c r="P52" i="3" s="1"/>
  <c r="B201" i="3"/>
  <c r="C249" i="7" s="1"/>
  <c r="E249" i="7" s="1"/>
  <c r="B200" i="3"/>
  <c r="C248" i="7" s="1"/>
  <c r="B199" i="3"/>
  <c r="C247" i="7" s="1"/>
  <c r="B198" i="3"/>
  <c r="C246" i="7" s="1"/>
  <c r="D246" i="7" s="1"/>
  <c r="B197" i="3"/>
  <c r="C245" i="7" s="1"/>
  <c r="B196" i="3"/>
  <c r="C244" i="7" s="1"/>
  <c r="B195" i="3"/>
  <c r="C243" i="7" s="1"/>
  <c r="O194" i="3"/>
  <c r="N194" i="3"/>
  <c r="M194" i="3"/>
  <c r="P194" i="3" s="1"/>
  <c r="B194" i="3"/>
  <c r="C242" i="7" s="1"/>
  <c r="N193" i="3"/>
  <c r="M193" i="3"/>
  <c r="P193" i="3" s="1"/>
  <c r="B193" i="3"/>
  <c r="P192" i="3"/>
  <c r="N192" i="3"/>
  <c r="M192" i="3"/>
  <c r="B192" i="3"/>
  <c r="P191" i="3"/>
  <c r="N191" i="3"/>
  <c r="M191" i="3"/>
  <c r="B191" i="3"/>
  <c r="C239" i="7" s="1"/>
  <c r="B190" i="3"/>
  <c r="C238" i="7" s="1"/>
  <c r="D238" i="7" s="1"/>
  <c r="N189" i="3"/>
  <c r="M189" i="3"/>
  <c r="P189" i="3" s="1"/>
  <c r="B189" i="3"/>
  <c r="C237" i="7" s="1"/>
  <c r="B188" i="3"/>
  <c r="C236" i="7" s="1"/>
  <c r="L187" i="3"/>
  <c r="P187" i="3" s="1"/>
  <c r="B187" i="3"/>
  <c r="P186" i="3"/>
  <c r="L186" i="3"/>
  <c r="B186" i="3"/>
  <c r="L185" i="3"/>
  <c r="P185" i="3" s="1"/>
  <c r="B185" i="3"/>
  <c r="C233" i="7" s="1"/>
  <c r="E233" i="7" s="1"/>
  <c r="B184" i="3"/>
  <c r="C232" i="7" s="1"/>
  <c r="L183" i="3"/>
  <c r="P183" i="3" s="1"/>
  <c r="B183" i="3"/>
  <c r="C231" i="7" s="1"/>
  <c r="B182" i="3"/>
  <c r="C230" i="7" s="1"/>
  <c r="D230" i="7" s="1"/>
  <c r="O181" i="3"/>
  <c r="N181" i="3"/>
  <c r="M181" i="3"/>
  <c r="L181" i="3"/>
  <c r="P181" i="3" s="1"/>
  <c r="B181" i="3"/>
  <c r="O180" i="3"/>
  <c r="N180" i="3"/>
  <c r="M180" i="3"/>
  <c r="P180" i="3" s="1"/>
  <c r="L180" i="3"/>
  <c r="B180" i="3"/>
  <c r="O179" i="3"/>
  <c r="N179" i="3"/>
  <c r="M179" i="3"/>
  <c r="L179" i="3"/>
  <c r="P179" i="3" s="1"/>
  <c r="B179" i="3"/>
  <c r="C227" i="7" s="1"/>
  <c r="B178" i="3"/>
  <c r="C226" i="7" s="1"/>
  <c r="O177" i="3"/>
  <c r="N177" i="3"/>
  <c r="M177" i="3"/>
  <c r="L177" i="3"/>
  <c r="P177" i="3" s="1"/>
  <c r="B177" i="3"/>
  <c r="C225" i="7" s="1"/>
  <c r="E225" i="7" s="1"/>
  <c r="B176" i="3"/>
  <c r="C224" i="7" s="1"/>
  <c r="L175" i="3"/>
  <c r="P175" i="3" s="1"/>
  <c r="B175" i="3"/>
  <c r="P174" i="3"/>
  <c r="L174" i="3"/>
  <c r="B174" i="3"/>
  <c r="L173" i="3"/>
  <c r="P173" i="3" s="1"/>
  <c r="B173" i="3"/>
  <c r="C221" i="7" s="1"/>
  <c r="B172" i="3"/>
  <c r="C220" i="7" s="1"/>
  <c r="L171" i="3"/>
  <c r="P171" i="3" s="1"/>
  <c r="B171" i="3"/>
  <c r="C219" i="7" s="1"/>
  <c r="B170" i="3"/>
  <c r="C218" i="7" s="1"/>
  <c r="O169" i="3"/>
  <c r="N169" i="3"/>
  <c r="M169" i="3"/>
  <c r="L169" i="3"/>
  <c r="P169" i="3" s="1"/>
  <c r="B169" i="3"/>
  <c r="O168" i="3"/>
  <c r="N168" i="3"/>
  <c r="M168" i="3"/>
  <c r="P168" i="3" s="1"/>
  <c r="L168" i="3"/>
  <c r="B168" i="3"/>
  <c r="O167" i="3"/>
  <c r="N167" i="3"/>
  <c r="M167" i="3"/>
  <c r="L167" i="3"/>
  <c r="P167" i="3" s="1"/>
  <c r="B167" i="3"/>
  <c r="C215" i="7" s="1"/>
  <c r="B166" i="3"/>
  <c r="C214" i="7" s="1"/>
  <c r="D214" i="7" s="1"/>
  <c r="O165" i="3"/>
  <c r="N165" i="3"/>
  <c r="M165" i="3"/>
  <c r="L165" i="3"/>
  <c r="P165" i="3" s="1"/>
  <c r="B165" i="3"/>
  <c r="C213" i="7" s="1"/>
  <c r="B164" i="3"/>
  <c r="C212" i="7" s="1"/>
  <c r="N163" i="3"/>
  <c r="M163" i="3"/>
  <c r="P163" i="3" s="1"/>
  <c r="B163" i="3"/>
  <c r="N162" i="3"/>
  <c r="M162" i="3"/>
  <c r="P162" i="3" s="1"/>
  <c r="B162" i="3"/>
  <c r="N161" i="3"/>
  <c r="M161" i="3"/>
  <c r="P161" i="3" s="1"/>
  <c r="B161" i="3"/>
  <c r="C209" i="7" s="1"/>
  <c r="E209" i="7" s="1"/>
  <c r="B160" i="3"/>
  <c r="C208" i="7" s="1"/>
  <c r="N159" i="3"/>
  <c r="M159" i="3"/>
  <c r="P159" i="3" s="1"/>
  <c r="B159" i="3"/>
  <c r="C207" i="7" s="1"/>
  <c r="B158" i="3"/>
  <c r="C206" i="7" s="1"/>
  <c r="D206" i="7" s="1"/>
  <c r="O157" i="3"/>
  <c r="P157" i="3" s="1"/>
  <c r="B157" i="3"/>
  <c r="O156" i="3"/>
  <c r="P156" i="3" s="1"/>
  <c r="B156" i="3"/>
  <c r="O155" i="3"/>
  <c r="P155" i="3" s="1"/>
  <c r="B155" i="3"/>
  <c r="C203" i="7" s="1"/>
  <c r="B154" i="3"/>
  <c r="C202" i="7" s="1"/>
  <c r="O153" i="3"/>
  <c r="P153" i="3" s="1"/>
  <c r="B153" i="3"/>
  <c r="C201" i="7" s="1"/>
  <c r="E201" i="7" s="1"/>
  <c r="B152" i="3"/>
  <c r="C200" i="7" s="1"/>
  <c r="O151" i="3"/>
  <c r="N151" i="3"/>
  <c r="M151" i="3"/>
  <c r="L151" i="3"/>
  <c r="P151" i="3" s="1"/>
  <c r="B151" i="3"/>
  <c r="P150" i="3"/>
  <c r="O150" i="3"/>
  <c r="N150" i="3"/>
  <c r="M150" i="3"/>
  <c r="L150" i="3"/>
  <c r="B150" i="3"/>
  <c r="O149" i="3"/>
  <c r="P149" i="3" s="1"/>
  <c r="N149" i="3"/>
  <c r="M149" i="3"/>
  <c r="L149" i="3"/>
  <c r="B149" i="3"/>
  <c r="C197" i="7" s="1"/>
  <c r="B148" i="3"/>
  <c r="C196" i="7" s="1"/>
  <c r="O147" i="3"/>
  <c r="P147" i="3" s="1"/>
  <c r="N147" i="3"/>
  <c r="M147" i="3"/>
  <c r="L147" i="3"/>
  <c r="B147" i="3"/>
  <c r="C195" i="7" s="1"/>
  <c r="B146" i="3"/>
  <c r="C194" i="7" s="1"/>
  <c r="N145" i="3"/>
  <c r="P145" i="3" s="1"/>
  <c r="M145" i="3"/>
  <c r="B145" i="3"/>
  <c r="N144" i="3"/>
  <c r="P144" i="3" s="1"/>
  <c r="M144" i="3"/>
  <c r="B144" i="3"/>
  <c r="N143" i="3"/>
  <c r="M143" i="3"/>
  <c r="P143" i="3" s="1"/>
  <c r="B143" i="3"/>
  <c r="C191" i="7" s="1"/>
  <c r="B142" i="3"/>
  <c r="C190" i="7" s="1"/>
  <c r="D190" i="7" s="1"/>
  <c r="N141" i="3"/>
  <c r="P141" i="3" s="1"/>
  <c r="M141" i="3"/>
  <c r="B141" i="3"/>
  <c r="C189" i="7" s="1"/>
  <c r="B140" i="3"/>
  <c r="C188" i="7" s="1"/>
  <c r="P139" i="3"/>
  <c r="N139" i="3"/>
  <c r="M139" i="3"/>
  <c r="B139" i="3"/>
  <c r="P138" i="3"/>
  <c r="N138" i="3"/>
  <c r="M138" i="3"/>
  <c r="B138" i="3"/>
  <c r="N137" i="3"/>
  <c r="P137" i="3" s="1"/>
  <c r="M137" i="3"/>
  <c r="B137" i="3"/>
  <c r="C185" i="7" s="1"/>
  <c r="E185" i="7" s="1"/>
  <c r="B136" i="3"/>
  <c r="C184" i="7" s="1"/>
  <c r="P135" i="3"/>
  <c r="N135" i="3"/>
  <c r="M135" i="3"/>
  <c r="B135" i="3"/>
  <c r="C183" i="7" s="1"/>
  <c r="B134" i="3"/>
  <c r="C182" i="7" s="1"/>
  <c r="D182" i="7" s="1"/>
  <c r="N133" i="3"/>
  <c r="M133" i="3"/>
  <c r="P133" i="3" s="1"/>
  <c r="B133" i="3"/>
  <c r="P132" i="3"/>
  <c r="N132" i="3"/>
  <c r="M132" i="3"/>
  <c r="B132" i="3"/>
  <c r="P131" i="3"/>
  <c r="N131" i="3"/>
  <c r="M131" i="3"/>
  <c r="B131" i="3"/>
  <c r="C179" i="7" s="1"/>
  <c r="B130" i="3"/>
  <c r="C178" i="7" s="1"/>
  <c r="N129" i="3"/>
  <c r="M129" i="3"/>
  <c r="P129" i="3" s="1"/>
  <c r="B129" i="3"/>
  <c r="C177" i="7" s="1"/>
  <c r="E177" i="7" s="1"/>
  <c r="B128" i="3"/>
  <c r="C176" i="7" s="1"/>
  <c r="O127" i="3"/>
  <c r="N127" i="3"/>
  <c r="M127" i="3"/>
  <c r="L127" i="3"/>
  <c r="P127" i="3" s="1"/>
  <c r="B127" i="3"/>
  <c r="P126" i="3"/>
  <c r="O126" i="3"/>
  <c r="N126" i="3"/>
  <c r="M126" i="3"/>
  <c r="L126" i="3"/>
  <c r="B126" i="3"/>
  <c r="O125" i="3"/>
  <c r="P125" i="3" s="1"/>
  <c r="N125" i="3"/>
  <c r="M125" i="3"/>
  <c r="L125" i="3"/>
  <c r="B125" i="3"/>
  <c r="C173" i="7" s="1"/>
  <c r="B124" i="3"/>
  <c r="C172" i="7" s="1"/>
  <c r="O123" i="3"/>
  <c r="P123" i="3" s="1"/>
  <c r="N123" i="3"/>
  <c r="M123" i="3"/>
  <c r="L123" i="3"/>
  <c r="B123" i="3"/>
  <c r="C171" i="7" s="1"/>
  <c r="B122" i="3"/>
  <c r="C170" i="7" s="1"/>
  <c r="O121" i="3"/>
  <c r="P121" i="3" s="1"/>
  <c r="N121" i="3"/>
  <c r="M121" i="3"/>
  <c r="L121" i="3"/>
  <c r="B121" i="3"/>
  <c r="O120" i="3"/>
  <c r="N120" i="3"/>
  <c r="M120" i="3"/>
  <c r="L120" i="3"/>
  <c r="P120" i="3" s="1"/>
  <c r="B120" i="3"/>
  <c r="O119" i="3"/>
  <c r="N119" i="3"/>
  <c r="M119" i="3"/>
  <c r="P119" i="3" s="1"/>
  <c r="L119" i="3"/>
  <c r="B119" i="3"/>
  <c r="C167" i="7" s="1"/>
  <c r="B118" i="3"/>
  <c r="C166" i="7" s="1"/>
  <c r="D166" i="7" s="1"/>
  <c r="O117" i="3"/>
  <c r="N117" i="3"/>
  <c r="M117" i="3"/>
  <c r="P117" i="3" s="1"/>
  <c r="L117" i="3"/>
  <c r="B117" i="3"/>
  <c r="C165" i="7" s="1"/>
  <c r="B116" i="3"/>
  <c r="C164" i="7" s="1"/>
  <c r="O115" i="3"/>
  <c r="N115" i="3"/>
  <c r="M115" i="3"/>
  <c r="P115" i="3" s="1"/>
  <c r="B115" i="3"/>
  <c r="O114" i="3"/>
  <c r="N114" i="3"/>
  <c r="P114" i="3" s="1"/>
  <c r="M114" i="3"/>
  <c r="B114" i="3"/>
  <c r="P113" i="3"/>
  <c r="O113" i="3"/>
  <c r="N113" i="3"/>
  <c r="M113" i="3"/>
  <c r="B113" i="3"/>
  <c r="C161" i="7" s="1"/>
  <c r="E161" i="7" s="1"/>
  <c r="B112" i="3"/>
  <c r="C160" i="7" s="1"/>
  <c r="P111" i="3"/>
  <c r="O111" i="3"/>
  <c r="N111" i="3"/>
  <c r="M111" i="3"/>
  <c r="B111" i="3"/>
  <c r="C159" i="7" s="1"/>
  <c r="B110" i="3"/>
  <c r="C158" i="7" s="1"/>
  <c r="D158" i="7" s="1"/>
  <c r="O109" i="3"/>
  <c r="P109" i="3" s="1"/>
  <c r="N109" i="3"/>
  <c r="M109" i="3"/>
  <c r="B109" i="3"/>
  <c r="O108" i="3"/>
  <c r="N108" i="3"/>
  <c r="M108" i="3"/>
  <c r="P108" i="3" s="1"/>
  <c r="B108" i="3"/>
  <c r="O107" i="3"/>
  <c r="N107" i="3"/>
  <c r="P107" i="3" s="1"/>
  <c r="M107" i="3"/>
  <c r="B107" i="3"/>
  <c r="C155" i="7" s="1"/>
  <c r="B106" i="3"/>
  <c r="C154" i="7" s="1"/>
  <c r="O105" i="3"/>
  <c r="N105" i="3"/>
  <c r="M105" i="3"/>
  <c r="P105" i="3" s="1"/>
  <c r="B105" i="3"/>
  <c r="C153" i="7" s="1"/>
  <c r="E153" i="7" s="1"/>
  <c r="B104" i="3"/>
  <c r="C152" i="7" s="1"/>
  <c r="O103" i="3"/>
  <c r="N103" i="3"/>
  <c r="M103" i="3"/>
  <c r="L103" i="3"/>
  <c r="P103" i="3" s="1"/>
  <c r="B103" i="3"/>
  <c r="P102" i="3"/>
  <c r="O102" i="3"/>
  <c r="N102" i="3"/>
  <c r="M102" i="3"/>
  <c r="L102" i="3"/>
  <c r="B102" i="3"/>
  <c r="O101" i="3"/>
  <c r="P101" i="3" s="1"/>
  <c r="N101" i="3"/>
  <c r="M101" i="3"/>
  <c r="L101" i="3"/>
  <c r="B101" i="3"/>
  <c r="C149" i="7" s="1"/>
  <c r="B100" i="3"/>
  <c r="C148" i="7" s="1"/>
  <c r="O99" i="3"/>
  <c r="P99" i="3" s="1"/>
  <c r="N99" i="3"/>
  <c r="M99" i="3"/>
  <c r="L99" i="3"/>
  <c r="B99" i="3"/>
  <c r="C147" i="7" s="1"/>
  <c r="B98" i="3"/>
  <c r="C146" i="7" s="1"/>
  <c r="O97" i="3"/>
  <c r="P97" i="3" s="1"/>
  <c r="N97" i="3"/>
  <c r="M97" i="3"/>
  <c r="L97" i="3"/>
  <c r="B97" i="3"/>
  <c r="O96" i="3"/>
  <c r="N96" i="3"/>
  <c r="M96" i="3"/>
  <c r="L96" i="3"/>
  <c r="P96" i="3" s="1"/>
  <c r="B96" i="3"/>
  <c r="O95" i="3"/>
  <c r="N95" i="3"/>
  <c r="M95" i="3"/>
  <c r="P95" i="3" s="1"/>
  <c r="L95" i="3"/>
  <c r="B95" i="3"/>
  <c r="C143" i="7" s="1"/>
  <c r="B94" i="3"/>
  <c r="C142" i="7" s="1"/>
  <c r="D142" i="7" s="1"/>
  <c r="O93" i="3"/>
  <c r="N93" i="3"/>
  <c r="M93" i="3"/>
  <c r="P93" i="3" s="1"/>
  <c r="L93" i="3"/>
  <c r="B93" i="3"/>
  <c r="C141" i="7" s="1"/>
  <c r="B92" i="3"/>
  <c r="C140" i="7" s="1"/>
  <c r="O91" i="3"/>
  <c r="N91" i="3"/>
  <c r="M91" i="3"/>
  <c r="P91" i="3" s="1"/>
  <c r="L91" i="3"/>
  <c r="B91" i="3"/>
  <c r="O90" i="3"/>
  <c r="N90" i="3"/>
  <c r="M90" i="3"/>
  <c r="L90" i="3"/>
  <c r="P90" i="3" s="1"/>
  <c r="B90" i="3"/>
  <c r="C138" i="7" s="1"/>
  <c r="O89" i="3"/>
  <c r="N89" i="3"/>
  <c r="M89" i="3"/>
  <c r="L89" i="3"/>
  <c r="P89" i="3" s="1"/>
  <c r="B89" i="3"/>
  <c r="C137" i="7" s="1"/>
  <c r="E137" i="7" s="1"/>
  <c r="B88" i="3"/>
  <c r="C136" i="7" s="1"/>
  <c r="O87" i="3"/>
  <c r="N87" i="3"/>
  <c r="M87" i="3"/>
  <c r="L87" i="3"/>
  <c r="P87" i="3" s="1"/>
  <c r="B87" i="3"/>
  <c r="C135" i="7" s="1"/>
  <c r="B86" i="3"/>
  <c r="C134" i="7" s="1"/>
  <c r="D134" i="7" s="1"/>
  <c r="B85" i="3"/>
  <c r="C133" i="7" s="1"/>
  <c r="O84" i="3"/>
  <c r="N84" i="3"/>
  <c r="M84" i="3"/>
  <c r="L84" i="3"/>
  <c r="P84" i="3" s="1"/>
  <c r="B84" i="3"/>
  <c r="C132" i="7" s="1"/>
  <c r="M83" i="3"/>
  <c r="L83" i="3"/>
  <c r="P83" i="3" s="1"/>
  <c r="B83" i="3"/>
  <c r="C131" i="7" s="1"/>
  <c r="P82" i="3"/>
  <c r="M82" i="3"/>
  <c r="L82" i="3"/>
  <c r="B82" i="3"/>
  <c r="C130" i="7" s="1"/>
  <c r="B81" i="3"/>
  <c r="C129" i="7" s="1"/>
  <c r="E129" i="7" s="1"/>
  <c r="O80" i="3"/>
  <c r="N80" i="3"/>
  <c r="M80" i="3"/>
  <c r="L80" i="3"/>
  <c r="P80" i="3" s="1"/>
  <c r="B80" i="3"/>
  <c r="C128" i="7" s="1"/>
  <c r="O79" i="3"/>
  <c r="N79" i="3"/>
  <c r="M79" i="3"/>
  <c r="P79" i="3" s="1"/>
  <c r="L79" i="3"/>
  <c r="C79" i="3"/>
  <c r="C80" i="3" s="1"/>
  <c r="B79" i="3"/>
  <c r="C127" i="7" s="1"/>
  <c r="L78" i="3"/>
  <c r="P78" i="3" s="1"/>
  <c r="B78" i="3"/>
  <c r="C126" i="7" s="1"/>
  <c r="D126" i="7" s="1"/>
  <c r="P77" i="3"/>
  <c r="C125" i="7" s="1"/>
  <c r="O77" i="3"/>
  <c r="C124" i="7" s="1"/>
  <c r="N77" i="3"/>
  <c r="C123" i="7" s="1"/>
  <c r="M77" i="3"/>
  <c r="C122" i="7" s="1"/>
  <c r="L77" i="3"/>
  <c r="K77" i="3"/>
  <c r="C120" i="7" s="1"/>
  <c r="J77" i="3"/>
  <c r="C119" i="7" s="1"/>
  <c r="I77" i="3"/>
  <c r="C118" i="7" s="1"/>
  <c r="D118" i="7" s="1"/>
  <c r="H77" i="3"/>
  <c r="G77" i="3"/>
  <c r="C116" i="7" s="1"/>
  <c r="F77" i="3"/>
  <c r="C115" i="7" s="1"/>
  <c r="E77" i="3"/>
  <c r="C114" i="7" s="1"/>
  <c r="D77" i="3"/>
  <c r="A77" i="3"/>
  <c r="C109" i="7" s="1"/>
  <c r="L76" i="3"/>
  <c r="C112" i="7" s="1"/>
  <c r="H76" i="3"/>
  <c r="C111" i="7" s="1"/>
  <c r="D76" i="3"/>
  <c r="C110" i="7" s="1"/>
  <c r="D110" i="7" s="1"/>
  <c r="A76" i="3"/>
  <c r="C108" i="7" s="1"/>
  <c r="B74" i="3"/>
  <c r="O72" i="3"/>
  <c r="N72" i="3"/>
  <c r="M72" i="3"/>
  <c r="L72" i="3"/>
  <c r="P72" i="3" s="1"/>
  <c r="B72" i="3"/>
  <c r="C107" i="7" s="1"/>
  <c r="O71" i="3"/>
  <c r="N71" i="3"/>
  <c r="M71" i="3"/>
  <c r="P71" i="3" s="1"/>
  <c r="L71" i="3"/>
  <c r="B71" i="3"/>
  <c r="C106" i="7" s="1"/>
  <c r="P70" i="3"/>
  <c r="O70" i="3"/>
  <c r="N70" i="3"/>
  <c r="M70" i="3"/>
  <c r="L70" i="3"/>
  <c r="B70" i="3"/>
  <c r="C105" i="7" s="1"/>
  <c r="E105" i="7" s="1"/>
  <c r="P69" i="3"/>
  <c r="C104" i="7" s="1"/>
  <c r="O69" i="3"/>
  <c r="C103" i="7" s="1"/>
  <c r="N69" i="3"/>
  <c r="C102" i="7" s="1"/>
  <c r="D102" i="7" s="1"/>
  <c r="M69" i="3"/>
  <c r="C101" i="7" s="1"/>
  <c r="L69" i="3"/>
  <c r="C100" i="7" s="1"/>
  <c r="K69" i="3"/>
  <c r="C99" i="7" s="1"/>
  <c r="J69" i="3"/>
  <c r="C98" i="7" s="1"/>
  <c r="I69" i="3"/>
  <c r="C97" i="7" s="1"/>
  <c r="H69" i="3"/>
  <c r="C96" i="7" s="1"/>
  <c r="G69" i="3"/>
  <c r="C95" i="7" s="1"/>
  <c r="F69" i="3"/>
  <c r="C94" i="7" s="1"/>
  <c r="E94" i="7" s="1"/>
  <c r="E69" i="3"/>
  <c r="C93" i="7" s="1"/>
  <c r="D69" i="3"/>
  <c r="C92" i="7" s="1"/>
  <c r="L68" i="3"/>
  <c r="C91" i="7" s="1"/>
  <c r="D91" i="7" s="1"/>
  <c r="H68" i="3"/>
  <c r="C90" i="7" s="1"/>
  <c r="D68" i="3"/>
  <c r="C89" i="7" s="1"/>
  <c r="B68" i="3"/>
  <c r="C88" i="7" s="1"/>
  <c r="O66" i="3"/>
  <c r="P66" i="3" s="1"/>
  <c r="N66" i="3"/>
  <c r="M66" i="3"/>
  <c r="L66" i="3"/>
  <c r="B66" i="3"/>
  <c r="C86" i="7" s="1"/>
  <c r="E86" i="7" s="1"/>
  <c r="O65" i="3"/>
  <c r="N65" i="3"/>
  <c r="M65" i="3"/>
  <c r="L65" i="3"/>
  <c r="P65" i="3" s="1"/>
  <c r="B65" i="3"/>
  <c r="C85" i="7" s="1"/>
  <c r="O64" i="3"/>
  <c r="N64" i="3"/>
  <c r="M64" i="3"/>
  <c r="P64" i="3" s="1"/>
  <c r="B64" i="3"/>
  <c r="C84" i="7" s="1"/>
  <c r="O63" i="3"/>
  <c r="N63" i="3"/>
  <c r="M63" i="3"/>
  <c r="P63" i="3" s="1"/>
  <c r="B63" i="3"/>
  <c r="C83" i="7" s="1"/>
  <c r="D83" i="7" s="1"/>
  <c r="G62" i="3"/>
  <c r="F62" i="3"/>
  <c r="E62" i="3"/>
  <c r="D62" i="3"/>
  <c r="B62" i="3"/>
  <c r="C82" i="7" s="1"/>
  <c r="M61" i="3"/>
  <c r="P61" i="3" s="1"/>
  <c r="B61" i="3"/>
  <c r="C81" i="7" s="1"/>
  <c r="O60" i="3"/>
  <c r="N60" i="3"/>
  <c r="M60" i="3"/>
  <c r="L60" i="3"/>
  <c r="P60" i="3" s="1"/>
  <c r="B60" i="3"/>
  <c r="C80" i="7" s="1"/>
  <c r="O59" i="3"/>
  <c r="N59" i="3"/>
  <c r="M59" i="3"/>
  <c r="P59" i="3" s="1"/>
  <c r="L59" i="3"/>
  <c r="B59" i="3"/>
  <c r="C79" i="7" s="1"/>
  <c r="B58" i="3"/>
  <c r="C78" i="7" s="1"/>
  <c r="D78" i="7" s="1"/>
  <c r="B57" i="3"/>
  <c r="C77" i="7" s="1"/>
  <c r="B56" i="3"/>
  <c r="C76" i="7" s="1"/>
  <c r="B55" i="3"/>
  <c r="C75" i="7" s="1"/>
  <c r="D75" i="7" s="1"/>
  <c r="B54" i="3"/>
  <c r="C74" i="7" s="1"/>
  <c r="B53" i="3"/>
  <c r="C73" i="7" s="1"/>
  <c r="G52" i="3"/>
  <c r="B52" i="3"/>
  <c r="C72" i="7" s="1"/>
  <c r="B51" i="3"/>
  <c r="C71" i="7" s="1"/>
  <c r="B50" i="3"/>
  <c r="C70" i="7" s="1"/>
  <c r="E70" i="7" s="1"/>
  <c r="B49" i="3"/>
  <c r="C69" i="7" s="1"/>
  <c r="M48" i="3"/>
  <c r="L48" i="3"/>
  <c r="P48" i="3" s="1"/>
  <c r="B48" i="3"/>
  <c r="C68" i="7" s="1"/>
  <c r="O47" i="3"/>
  <c r="N47" i="3"/>
  <c r="M47" i="3"/>
  <c r="L47" i="3"/>
  <c r="P47" i="3" s="1"/>
  <c r="B47" i="3"/>
  <c r="C67" i="7" s="1"/>
  <c r="D67" i="7" s="1"/>
  <c r="O46" i="3"/>
  <c r="N46" i="3"/>
  <c r="M46" i="3"/>
  <c r="P46" i="3" s="1"/>
  <c r="L46" i="3"/>
  <c r="B46" i="3"/>
  <c r="C66" i="7" s="1"/>
  <c r="O45" i="3"/>
  <c r="N45" i="3"/>
  <c r="M45" i="3"/>
  <c r="L45" i="3"/>
  <c r="P45" i="3" s="1"/>
  <c r="B45" i="3"/>
  <c r="C65" i="7" s="1"/>
  <c r="P44" i="3"/>
  <c r="O44" i="3"/>
  <c r="N44" i="3"/>
  <c r="M44" i="3"/>
  <c r="L44" i="3"/>
  <c r="B44" i="3"/>
  <c r="C64" i="7" s="1"/>
  <c r="O43" i="3"/>
  <c r="P43" i="3" s="1"/>
  <c r="N43" i="3"/>
  <c r="M43" i="3"/>
  <c r="L43" i="3"/>
  <c r="B43" i="3"/>
  <c r="C63" i="7" s="1"/>
  <c r="B42" i="3"/>
  <c r="C62" i="7" s="1"/>
  <c r="E62" i="7" s="1"/>
  <c r="O41" i="3"/>
  <c r="P41" i="3" s="1"/>
  <c r="N41" i="3"/>
  <c r="M41" i="3"/>
  <c r="B41" i="3"/>
  <c r="C61" i="7" s="1"/>
  <c r="O40" i="3"/>
  <c r="N40" i="3"/>
  <c r="M40" i="3"/>
  <c r="P40" i="3" s="1"/>
  <c r="L40" i="3"/>
  <c r="B40" i="3"/>
  <c r="C60" i="7" s="1"/>
  <c r="O39" i="3"/>
  <c r="N39" i="3"/>
  <c r="M39" i="3"/>
  <c r="L39" i="3"/>
  <c r="P39" i="3" s="1"/>
  <c r="B39" i="3"/>
  <c r="C59" i="7" s="1"/>
  <c r="D59" i="7" s="1"/>
  <c r="O38" i="3"/>
  <c r="N38" i="3"/>
  <c r="M38" i="3"/>
  <c r="L38" i="3"/>
  <c r="P38" i="3" s="1"/>
  <c r="B38" i="3"/>
  <c r="C58" i="7" s="1"/>
  <c r="O37" i="3"/>
  <c r="N37" i="3"/>
  <c r="M37" i="3"/>
  <c r="P37" i="3" s="1"/>
  <c r="L37" i="3"/>
  <c r="B37" i="3"/>
  <c r="C57" i="7" s="1"/>
  <c r="O36" i="3"/>
  <c r="N36" i="3"/>
  <c r="M36" i="3"/>
  <c r="L36" i="3"/>
  <c r="P36" i="3" s="1"/>
  <c r="B36" i="3"/>
  <c r="C56" i="7" s="1"/>
  <c r="B35" i="3"/>
  <c r="C55" i="7" s="1"/>
  <c r="O34" i="3"/>
  <c r="N34" i="3"/>
  <c r="M34" i="3"/>
  <c r="P34" i="3" s="1"/>
  <c r="L34" i="3"/>
  <c r="B34" i="3"/>
  <c r="C54" i="7" s="1"/>
  <c r="E54" i="7" s="1"/>
  <c r="O33" i="3"/>
  <c r="N33" i="3"/>
  <c r="M33" i="3"/>
  <c r="L33" i="3"/>
  <c r="P33" i="3" s="1"/>
  <c r="B33" i="3"/>
  <c r="C53" i="7" s="1"/>
  <c r="P32" i="3"/>
  <c r="O32" i="3"/>
  <c r="N32" i="3"/>
  <c r="M32" i="3"/>
  <c r="L32" i="3"/>
  <c r="B32" i="3"/>
  <c r="C52" i="7" s="1"/>
  <c r="B31" i="3"/>
  <c r="C51" i="7" s="1"/>
  <c r="D51" i="7" s="1"/>
  <c r="O30" i="3"/>
  <c r="N30" i="3"/>
  <c r="M30" i="3"/>
  <c r="L30" i="3"/>
  <c r="P30" i="3" s="1"/>
  <c r="B30" i="3"/>
  <c r="C50" i="7" s="1"/>
  <c r="P29" i="3"/>
  <c r="O29" i="3"/>
  <c r="N29" i="3"/>
  <c r="M29" i="3"/>
  <c r="L29" i="3"/>
  <c r="B29" i="3"/>
  <c r="C49" i="7" s="1"/>
  <c r="O28" i="3"/>
  <c r="P28" i="3" s="1"/>
  <c r="N28" i="3"/>
  <c r="M28" i="3"/>
  <c r="L28" i="3"/>
  <c r="B28" i="3"/>
  <c r="C48" i="7" s="1"/>
  <c r="B27" i="3"/>
  <c r="C47" i="7" s="1"/>
  <c r="P26" i="3"/>
  <c r="O26" i="3"/>
  <c r="N26" i="3"/>
  <c r="M26" i="3"/>
  <c r="L26" i="3"/>
  <c r="B26" i="3"/>
  <c r="C46" i="7" s="1"/>
  <c r="D46" i="7" s="1"/>
  <c r="O25" i="3"/>
  <c r="P25" i="3" s="1"/>
  <c r="N25" i="3"/>
  <c r="M25" i="3"/>
  <c r="L25" i="3"/>
  <c r="B25" i="3"/>
  <c r="C45" i="7" s="1"/>
  <c r="O24" i="3"/>
  <c r="N24" i="3"/>
  <c r="M24" i="3"/>
  <c r="L24" i="3"/>
  <c r="P24" i="3" s="1"/>
  <c r="B24" i="3"/>
  <c r="C44" i="7" s="1"/>
  <c r="B23" i="3"/>
  <c r="C43" i="7" s="1"/>
  <c r="D43" i="7" s="1"/>
  <c r="P22" i="3"/>
  <c r="B22" i="3"/>
  <c r="C42" i="7" s="1"/>
  <c r="P21" i="3"/>
  <c r="L21" i="3"/>
  <c r="B21" i="3"/>
  <c r="C41" i="7" s="1"/>
  <c r="M20" i="3"/>
  <c r="P20" i="3" s="1"/>
  <c r="B20" i="3"/>
  <c r="C40" i="7" s="1"/>
  <c r="P19" i="3"/>
  <c r="L19" i="3"/>
  <c r="B19" i="3"/>
  <c r="C39" i="7" s="1"/>
  <c r="L18" i="3"/>
  <c r="P18" i="3" s="1"/>
  <c r="B18" i="3"/>
  <c r="C38" i="7" s="1"/>
  <c r="E38" i="7" s="1"/>
  <c r="O17" i="3"/>
  <c r="N17" i="3"/>
  <c r="M17" i="3"/>
  <c r="P17" i="3" s="1"/>
  <c r="L17" i="3"/>
  <c r="B17" i="3"/>
  <c r="C37" i="7" s="1"/>
  <c r="P16" i="3"/>
  <c r="O16" i="3"/>
  <c r="N16" i="3"/>
  <c r="M16" i="3"/>
  <c r="L16" i="3"/>
  <c r="B16" i="3"/>
  <c r="C36" i="7" s="1"/>
  <c r="P15" i="3"/>
  <c r="O15" i="3"/>
  <c r="N15" i="3"/>
  <c r="M15" i="3"/>
  <c r="L15" i="3"/>
  <c r="B15" i="3"/>
  <c r="C35" i="7" s="1"/>
  <c r="D35" i="7" s="1"/>
  <c r="O14" i="3"/>
  <c r="N14" i="3"/>
  <c r="P14" i="3" s="1"/>
  <c r="M14" i="3"/>
  <c r="L14" i="3"/>
  <c r="B14" i="3"/>
  <c r="C34" i="7" s="1"/>
  <c r="G13" i="3"/>
  <c r="F13" i="3"/>
  <c r="E13" i="3"/>
  <c r="D13" i="3"/>
  <c r="B13" i="3"/>
  <c r="C33" i="7" s="1"/>
  <c r="O12" i="3"/>
  <c r="N12" i="3"/>
  <c r="M12" i="3"/>
  <c r="L12" i="3"/>
  <c r="P12" i="3" s="1"/>
  <c r="C12" i="3"/>
  <c r="A13" i="6" s="1"/>
  <c r="B12" i="3"/>
  <c r="C32" i="7" s="1"/>
  <c r="P11" i="3"/>
  <c r="O11" i="3"/>
  <c r="L11" i="3"/>
  <c r="C11" i="3"/>
  <c r="A12" i="6" s="1"/>
  <c r="B11" i="3"/>
  <c r="C31" i="7" s="1"/>
  <c r="P10" i="3"/>
  <c r="O10" i="3"/>
  <c r="L10" i="3"/>
  <c r="B10" i="3"/>
  <c r="C30" i="7" s="1"/>
  <c r="E30" i="7" s="1"/>
  <c r="P8" i="3"/>
  <c r="O8" i="3"/>
  <c r="C28" i="7" s="1"/>
  <c r="N8" i="3"/>
  <c r="C27" i="7" s="1"/>
  <c r="D27" i="7" s="1"/>
  <c r="M8" i="3"/>
  <c r="C26" i="7" s="1"/>
  <c r="L8" i="3"/>
  <c r="K8" i="3"/>
  <c r="C24" i="7" s="1"/>
  <c r="J8" i="3"/>
  <c r="C23" i="7" s="1"/>
  <c r="I8" i="3"/>
  <c r="C22" i="7" s="1"/>
  <c r="E22" i="7" s="1"/>
  <c r="H8" i="3"/>
  <c r="G8" i="3"/>
  <c r="C20" i="7" s="1"/>
  <c r="F8" i="3"/>
  <c r="C19" i="7" s="1"/>
  <c r="D19" i="7" s="1"/>
  <c r="E8" i="3"/>
  <c r="C18" i="7" s="1"/>
  <c r="D8" i="3"/>
  <c r="C17" i="7" s="1"/>
  <c r="A8" i="3"/>
  <c r="C13" i="7" s="1"/>
  <c r="L7" i="3"/>
  <c r="C16" i="7" s="1"/>
  <c r="H7" i="3"/>
  <c r="C15" i="7" s="1"/>
  <c r="D7" i="3"/>
  <c r="C14" i="7" s="1"/>
  <c r="D14" i="7" s="1"/>
  <c r="A7" i="3"/>
  <c r="C12" i="7" s="1"/>
  <c r="P5" i="3"/>
  <c r="C11" i="7" s="1"/>
  <c r="D11" i="7" s="1"/>
  <c r="O5" i="3"/>
  <c r="C10" i="7" s="1"/>
  <c r="N5" i="3"/>
  <c r="C9" i="7" s="1"/>
  <c r="M5" i="3"/>
  <c r="C8" i="7" s="1"/>
  <c r="M4" i="3"/>
  <c r="C7" i="7" s="1"/>
  <c r="B4" i="3"/>
  <c r="C6" i="7" s="1"/>
  <c r="E6" i="7" s="1"/>
  <c r="A3" i="3"/>
  <c r="C5" i="7" s="1"/>
  <c r="A2" i="3"/>
  <c r="C4" i="7" s="1"/>
  <c r="A44" i="13"/>
  <c r="C668" i="7" s="1"/>
  <c r="F41" i="13"/>
  <c r="C667" i="7" s="1"/>
  <c r="A41" i="13"/>
  <c r="C666" i="7" s="1"/>
  <c r="A38" i="13"/>
  <c r="C665" i="7" s="1"/>
  <c r="A36" i="13"/>
  <c r="C664" i="7" s="1"/>
  <c r="A34" i="13"/>
  <c r="C663" i="7" s="1"/>
  <c r="A32" i="13"/>
  <c r="C662" i="7" s="1"/>
  <c r="F30" i="13"/>
  <c r="C661" i="7" s="1"/>
  <c r="A30" i="13"/>
  <c r="C660" i="7" s="1"/>
  <c r="A27" i="13"/>
  <c r="C659" i="7" s="1"/>
  <c r="A25" i="13"/>
  <c r="C658" i="7" s="1"/>
  <c r="A23" i="13"/>
  <c r="C657" i="7" s="1"/>
  <c r="F21" i="13"/>
  <c r="C656" i="7" s="1"/>
  <c r="A21" i="13"/>
  <c r="C655" i="7" s="1"/>
  <c r="A19" i="13"/>
  <c r="C654" i="7" s="1"/>
  <c r="A17" i="13"/>
  <c r="C653" i="7" s="1"/>
  <c r="A16" i="13"/>
  <c r="C652" i="7" s="1"/>
  <c r="A14" i="13"/>
  <c r="C651" i="7" s="1"/>
  <c r="A12" i="13"/>
  <c r="C650" i="7" s="1"/>
  <c r="A11" i="13"/>
  <c r="C649" i="7" s="1"/>
  <c r="A9" i="13"/>
  <c r="C648" i="7" s="1"/>
  <c r="A8" i="13"/>
  <c r="C647" i="7" s="1"/>
  <c r="A6" i="13"/>
  <c r="C646" i="7" s="1"/>
  <c r="G5" i="13"/>
  <c r="C645" i="7" s="1"/>
  <c r="A39" i="5"/>
  <c r="C3" i="7" s="1"/>
  <c r="D3" i="7" s="1"/>
  <c r="A35" i="5"/>
  <c r="C2" i="7" s="1"/>
  <c r="E12" i="7" l="1"/>
  <c r="D12" i="7"/>
  <c r="E57" i="7"/>
  <c r="D57" i="7"/>
  <c r="E92" i="7"/>
  <c r="D92" i="7"/>
  <c r="E100" i="7"/>
  <c r="D100" i="7"/>
  <c r="E172" i="7"/>
  <c r="D172" i="7"/>
  <c r="E220" i="7"/>
  <c r="D220" i="7"/>
  <c r="E252" i="7"/>
  <c r="D252" i="7"/>
  <c r="E20" i="7"/>
  <c r="D20" i="7"/>
  <c r="E33" i="7"/>
  <c r="D33" i="7"/>
  <c r="E36" i="7"/>
  <c r="D36" i="7"/>
  <c r="E44" i="7"/>
  <c r="D44" i="7"/>
  <c r="E140" i="7"/>
  <c r="D140" i="7"/>
  <c r="E236" i="7"/>
  <c r="D236" i="7"/>
  <c r="E260" i="7"/>
  <c r="D260" i="7"/>
  <c r="E4" i="7"/>
  <c r="D4" i="7"/>
  <c r="E188" i="7"/>
  <c r="D188" i="7"/>
  <c r="E276" i="7"/>
  <c r="D276" i="7"/>
  <c r="E68" i="7"/>
  <c r="D68" i="7"/>
  <c r="E73" i="7"/>
  <c r="D73" i="7"/>
  <c r="E81" i="7"/>
  <c r="D81" i="7"/>
  <c r="A71" i="6"/>
  <c r="C82" i="3"/>
  <c r="C83" i="3" s="1"/>
  <c r="C84" i="3" s="1"/>
  <c r="E284" i="7"/>
  <c r="D284" i="7"/>
  <c r="E41" i="7"/>
  <c r="D41" i="7"/>
  <c r="E17" i="7"/>
  <c r="D17" i="7"/>
  <c r="E65" i="7"/>
  <c r="D65" i="7"/>
  <c r="E164" i="7"/>
  <c r="D164" i="7"/>
  <c r="E28" i="7"/>
  <c r="D28" i="7"/>
  <c r="E212" i="7"/>
  <c r="D212" i="7"/>
  <c r="E52" i="7"/>
  <c r="D52" i="7"/>
  <c r="P74" i="3"/>
  <c r="E89" i="7"/>
  <c r="D89" i="7"/>
  <c r="E97" i="7"/>
  <c r="D97" i="7"/>
  <c r="E132" i="7"/>
  <c r="D132" i="7"/>
  <c r="E148" i="7"/>
  <c r="D148" i="7"/>
  <c r="E60" i="7"/>
  <c r="D60" i="7"/>
  <c r="E268" i="7"/>
  <c r="D268" i="7"/>
  <c r="E9" i="7"/>
  <c r="D9" i="7"/>
  <c r="E49" i="7"/>
  <c r="D49" i="7"/>
  <c r="E76" i="7"/>
  <c r="D76" i="7"/>
  <c r="E84" i="7"/>
  <c r="D84" i="7"/>
  <c r="E108" i="7"/>
  <c r="D108" i="7"/>
  <c r="E116" i="7"/>
  <c r="D116" i="7"/>
  <c r="E124" i="7"/>
  <c r="D124" i="7"/>
  <c r="E196" i="7"/>
  <c r="D196" i="7"/>
  <c r="E244" i="7"/>
  <c r="D244" i="7"/>
  <c r="E666" i="7"/>
  <c r="D666" i="7"/>
  <c r="E208" i="7"/>
  <c r="D208" i="7"/>
  <c r="E226" i="7"/>
  <c r="D226" i="7"/>
  <c r="E299" i="7"/>
  <c r="D299" i="7"/>
  <c r="E312" i="7"/>
  <c r="D312" i="7"/>
  <c r="E337" i="7"/>
  <c r="D337" i="7"/>
  <c r="E361" i="7"/>
  <c r="D361" i="7"/>
  <c r="E391" i="7"/>
  <c r="D391" i="7"/>
  <c r="E423" i="7"/>
  <c r="D423" i="7"/>
  <c r="E466" i="7"/>
  <c r="D466" i="7"/>
  <c r="D479" i="7"/>
  <c r="E479" i="7"/>
  <c r="E47" i="7"/>
  <c r="D47" i="7"/>
  <c r="E50" i="7"/>
  <c r="D50" i="7"/>
  <c r="E56" i="7"/>
  <c r="D56" i="7"/>
  <c r="E106" i="7"/>
  <c r="D106" i="7"/>
  <c r="D131" i="7"/>
  <c r="E131" i="7"/>
  <c r="E160" i="7"/>
  <c r="D160" i="7"/>
  <c r="E213" i="7"/>
  <c r="D213" i="7"/>
  <c r="E215" i="7"/>
  <c r="D215" i="7"/>
  <c r="D227" i="7"/>
  <c r="E227" i="7"/>
  <c r="E237" i="7"/>
  <c r="D237" i="7"/>
  <c r="O201" i="3"/>
  <c r="P201" i="3" s="1"/>
  <c r="P239" i="3" s="1"/>
  <c r="P241" i="3" s="1"/>
  <c r="E256" i="7"/>
  <c r="D256" i="7"/>
  <c r="D267" i="7"/>
  <c r="E267" i="7"/>
  <c r="E279" i="7"/>
  <c r="D279" i="7"/>
  <c r="E292" i="7"/>
  <c r="D292" i="7"/>
  <c r="E300" i="7"/>
  <c r="D300" i="7"/>
  <c r="E305" i="7"/>
  <c r="D305" i="7"/>
  <c r="E313" i="7"/>
  <c r="D313" i="7"/>
  <c r="E320" i="7"/>
  <c r="D320" i="7"/>
  <c r="E326" i="7"/>
  <c r="D326" i="7"/>
  <c r="D338" i="7"/>
  <c r="E338" i="7"/>
  <c r="E356" i="7"/>
  <c r="D356" i="7"/>
  <c r="D362" i="7"/>
  <c r="E362" i="7"/>
  <c r="E368" i="7"/>
  <c r="D368" i="7"/>
  <c r="E374" i="7"/>
  <c r="D374" i="7"/>
  <c r="E380" i="7"/>
  <c r="D380" i="7"/>
  <c r="D386" i="7"/>
  <c r="E386" i="7"/>
  <c r="E392" i="7"/>
  <c r="D392" i="7"/>
  <c r="E398" i="7"/>
  <c r="D398" i="7"/>
  <c r="E404" i="7"/>
  <c r="D404" i="7"/>
  <c r="E411" i="7"/>
  <c r="D411" i="7"/>
  <c r="E429" i="7"/>
  <c r="D429" i="7"/>
  <c r="E435" i="7"/>
  <c r="D435" i="7"/>
  <c r="E446" i="7"/>
  <c r="D446" i="7"/>
  <c r="E452" i="7"/>
  <c r="D452" i="7"/>
  <c r="E459" i="7"/>
  <c r="D459" i="7"/>
  <c r="E467" i="7"/>
  <c r="D467" i="7"/>
  <c r="A70" i="6"/>
  <c r="D480" i="7"/>
  <c r="E480" i="7"/>
  <c r="D487" i="7"/>
  <c r="E487" i="7"/>
  <c r="D495" i="7"/>
  <c r="E495" i="7"/>
  <c r="D503" i="7"/>
  <c r="E503" i="7"/>
  <c r="D511" i="7"/>
  <c r="E511" i="7"/>
  <c r="D519" i="7"/>
  <c r="E519" i="7"/>
  <c r="D527" i="7"/>
  <c r="E527" i="7"/>
  <c r="D535" i="7"/>
  <c r="E535" i="7"/>
  <c r="D543" i="7"/>
  <c r="E543" i="7"/>
  <c r="D551" i="7"/>
  <c r="E551" i="7"/>
  <c r="D559" i="7"/>
  <c r="E559" i="7"/>
  <c r="E565" i="7"/>
  <c r="D565" i="7"/>
  <c r="E571" i="7"/>
  <c r="D571" i="7"/>
  <c r="D584" i="7"/>
  <c r="E584" i="7"/>
  <c r="E590" i="7"/>
  <c r="D590" i="7"/>
  <c r="D601" i="7"/>
  <c r="E601" i="7"/>
  <c r="D607" i="7"/>
  <c r="E607" i="7"/>
  <c r="E614" i="7"/>
  <c r="D614" i="7"/>
  <c r="E622" i="7"/>
  <c r="D622" i="7"/>
  <c r="E630" i="7"/>
  <c r="D630" i="7"/>
  <c r="E638" i="7"/>
  <c r="D638" i="7"/>
  <c r="E14" i="7"/>
  <c r="E46" i="7"/>
  <c r="E78" i="7"/>
  <c r="E102" i="7"/>
  <c r="E166" i="7"/>
  <c r="D209" i="7"/>
  <c r="E230" i="7"/>
  <c r="D273" i="7"/>
  <c r="E37" i="7"/>
  <c r="D37" i="7"/>
  <c r="E458" i="7"/>
  <c r="D458" i="7"/>
  <c r="E502" i="7"/>
  <c r="D502" i="7"/>
  <c r="E667" i="7"/>
  <c r="D667" i="7"/>
  <c r="E26" i="7"/>
  <c r="D26" i="7"/>
  <c r="E53" i="7"/>
  <c r="D53" i="7"/>
  <c r="E95" i="7"/>
  <c r="D95" i="7"/>
  <c r="E103" i="7"/>
  <c r="D103" i="7"/>
  <c r="E125" i="7"/>
  <c r="D125" i="7"/>
  <c r="E652" i="7"/>
  <c r="D652" i="7"/>
  <c r="E660" i="7"/>
  <c r="D660" i="7"/>
  <c r="E668" i="7"/>
  <c r="D668" i="7"/>
  <c r="E64" i="7"/>
  <c r="D64" i="7"/>
  <c r="E82" i="7"/>
  <c r="D82" i="7"/>
  <c r="E88" i="7"/>
  <c r="D88" i="7"/>
  <c r="E96" i="7"/>
  <c r="D96" i="7"/>
  <c r="E104" i="7"/>
  <c r="D104" i="7"/>
  <c r="E111" i="7"/>
  <c r="D111" i="7"/>
  <c r="E146" i="7"/>
  <c r="D146" i="7"/>
  <c r="E170" i="7"/>
  <c r="D170" i="7"/>
  <c r="E194" i="7"/>
  <c r="D194" i="7"/>
  <c r="E247" i="7"/>
  <c r="D247" i="7"/>
  <c r="E266" i="7"/>
  <c r="D266" i="7"/>
  <c r="E285" i="7"/>
  <c r="D285" i="7"/>
  <c r="E301" i="7"/>
  <c r="D301" i="7"/>
  <c r="D306" i="7"/>
  <c r="E306" i="7"/>
  <c r="D314" i="7"/>
  <c r="E314" i="7"/>
  <c r="E327" i="7"/>
  <c r="D327" i="7"/>
  <c r="E333" i="7"/>
  <c r="D333" i="7"/>
  <c r="E344" i="7"/>
  <c r="D344" i="7"/>
  <c r="E350" i="7"/>
  <c r="D350" i="7"/>
  <c r="E357" i="7"/>
  <c r="D357" i="7"/>
  <c r="E363" i="7"/>
  <c r="D363" i="7"/>
  <c r="E369" i="7"/>
  <c r="D369" i="7"/>
  <c r="E375" i="7"/>
  <c r="D375" i="7"/>
  <c r="E381" i="7"/>
  <c r="D381" i="7"/>
  <c r="E387" i="7"/>
  <c r="D387" i="7"/>
  <c r="E393" i="7"/>
  <c r="D393" i="7"/>
  <c r="E399" i="7"/>
  <c r="D399" i="7"/>
  <c r="E405" i="7"/>
  <c r="D405" i="7"/>
  <c r="E412" i="7"/>
  <c r="D412" i="7"/>
  <c r="D418" i="7"/>
  <c r="E418" i="7"/>
  <c r="E424" i="7"/>
  <c r="D424" i="7"/>
  <c r="E430" i="7"/>
  <c r="D430" i="7"/>
  <c r="E436" i="7"/>
  <c r="D436" i="7"/>
  <c r="E441" i="7"/>
  <c r="D441" i="7"/>
  <c r="E460" i="7"/>
  <c r="D460" i="7"/>
  <c r="E468" i="7"/>
  <c r="D468" i="7"/>
  <c r="E474" i="7"/>
  <c r="D474" i="7"/>
  <c r="D481" i="7"/>
  <c r="E481" i="7"/>
  <c r="D488" i="7"/>
  <c r="E488" i="7"/>
  <c r="D496" i="7"/>
  <c r="E496" i="7"/>
  <c r="D504" i="7"/>
  <c r="E504" i="7"/>
  <c r="D512" i="7"/>
  <c r="E512" i="7"/>
  <c r="D520" i="7"/>
  <c r="E520" i="7"/>
  <c r="D528" i="7"/>
  <c r="E528" i="7"/>
  <c r="D536" i="7"/>
  <c r="E536" i="7"/>
  <c r="D544" i="7"/>
  <c r="E544" i="7"/>
  <c r="D552" i="7"/>
  <c r="E552" i="7"/>
  <c r="E566" i="7"/>
  <c r="D566" i="7"/>
  <c r="E572" i="7"/>
  <c r="D572" i="7"/>
  <c r="D577" i="7"/>
  <c r="E577" i="7"/>
  <c r="D585" i="7"/>
  <c r="E585" i="7"/>
  <c r="E596" i="7"/>
  <c r="D596" i="7"/>
  <c r="E602" i="7"/>
  <c r="D602" i="7"/>
  <c r="D608" i="7"/>
  <c r="E608" i="7"/>
  <c r="D615" i="7"/>
  <c r="E615" i="7"/>
  <c r="D623" i="7"/>
  <c r="E623" i="7"/>
  <c r="D631" i="7"/>
  <c r="E631" i="7"/>
  <c r="D639" i="7"/>
  <c r="E639" i="7"/>
  <c r="D6" i="7"/>
  <c r="E27" i="7"/>
  <c r="D38" i="7"/>
  <c r="E59" i="7"/>
  <c r="D70" i="7"/>
  <c r="E91" i="7"/>
  <c r="D105" i="7"/>
  <c r="E126" i="7"/>
  <c r="E190" i="7"/>
  <c r="D233" i="7"/>
  <c r="E254" i="7"/>
  <c r="E650" i="7"/>
  <c r="D650" i="7"/>
  <c r="C117" i="7"/>
  <c r="C21" i="7"/>
  <c r="C121" i="7"/>
  <c r="C113" i="7"/>
  <c r="E66" i="7"/>
  <c r="D66" i="7"/>
  <c r="E486" i="7"/>
  <c r="D486" i="7"/>
  <c r="E659" i="7"/>
  <c r="D659" i="7"/>
  <c r="E661" i="7"/>
  <c r="D661" i="7"/>
  <c r="E39" i="7"/>
  <c r="D39" i="7"/>
  <c r="E48" i="7"/>
  <c r="D48" i="7"/>
  <c r="D147" i="7"/>
  <c r="E147" i="7"/>
  <c r="D195" i="7"/>
  <c r="E195" i="7"/>
  <c r="E253" i="7"/>
  <c r="D253" i="7"/>
  <c r="E261" i="7"/>
  <c r="D261" i="7"/>
  <c r="E321" i="7"/>
  <c r="D321" i="7"/>
  <c r="E351" i="7"/>
  <c r="D351" i="7"/>
  <c r="E413" i="7"/>
  <c r="D413" i="7"/>
  <c r="E419" i="7"/>
  <c r="D419" i="7"/>
  <c r="E425" i="7"/>
  <c r="D425" i="7"/>
  <c r="E431" i="7"/>
  <c r="D431" i="7"/>
  <c r="E442" i="7"/>
  <c r="D442" i="7"/>
  <c r="D447" i="7"/>
  <c r="E447" i="7"/>
  <c r="E453" i="7"/>
  <c r="D453" i="7"/>
  <c r="E461" i="7"/>
  <c r="D461" i="7"/>
  <c r="E469" i="7"/>
  <c r="D469" i="7"/>
  <c r="E475" i="7"/>
  <c r="D475" i="7"/>
  <c r="D489" i="7"/>
  <c r="E489" i="7"/>
  <c r="D497" i="7"/>
  <c r="E497" i="7"/>
  <c r="D505" i="7"/>
  <c r="E505" i="7"/>
  <c r="D513" i="7"/>
  <c r="E513" i="7"/>
  <c r="D521" i="7"/>
  <c r="E521" i="7"/>
  <c r="D529" i="7"/>
  <c r="E529" i="7"/>
  <c r="D537" i="7"/>
  <c r="E537" i="7"/>
  <c r="D545" i="7"/>
  <c r="E545" i="7"/>
  <c r="D553" i="7"/>
  <c r="E553" i="7"/>
  <c r="D560" i="7"/>
  <c r="E560" i="7"/>
  <c r="D567" i="7"/>
  <c r="E567" i="7"/>
  <c r="E578" i="7"/>
  <c r="D578" i="7"/>
  <c r="E586" i="7"/>
  <c r="D586" i="7"/>
  <c r="D591" i="7"/>
  <c r="E591" i="7"/>
  <c r="E597" i="7"/>
  <c r="D597" i="7"/>
  <c r="E603" i="7"/>
  <c r="D603" i="7"/>
  <c r="D609" i="7"/>
  <c r="E609" i="7"/>
  <c r="D616" i="7"/>
  <c r="E616" i="7"/>
  <c r="D624" i="7"/>
  <c r="E624" i="7"/>
  <c r="D632" i="7"/>
  <c r="E632" i="7"/>
  <c r="D640" i="7"/>
  <c r="E640" i="7"/>
  <c r="D129" i="7"/>
  <c r="E214" i="7"/>
  <c r="D257" i="7"/>
  <c r="E278" i="7"/>
  <c r="E325" i="7"/>
  <c r="D325" i="7"/>
  <c r="E343" i="7"/>
  <c r="D343" i="7"/>
  <c r="E367" i="7"/>
  <c r="D367" i="7"/>
  <c r="E385" i="7"/>
  <c r="D385" i="7"/>
  <c r="E417" i="7"/>
  <c r="D417" i="7"/>
  <c r="E451" i="7"/>
  <c r="D451" i="7"/>
  <c r="E510" i="7"/>
  <c r="D510" i="7"/>
  <c r="E31" i="7"/>
  <c r="D31" i="7"/>
  <c r="E653" i="7"/>
  <c r="D653" i="7"/>
  <c r="E45" i="7"/>
  <c r="D45" i="7"/>
  <c r="E112" i="7"/>
  <c r="D112" i="7"/>
  <c r="C235" i="7"/>
  <c r="C211" i="7"/>
  <c r="C187" i="7"/>
  <c r="C163" i="7"/>
  <c r="C229" i="7"/>
  <c r="C181" i="7"/>
  <c r="C157" i="7"/>
  <c r="C223" i="7"/>
  <c r="C199" i="7"/>
  <c r="C175" i="7"/>
  <c r="C151" i="7"/>
  <c r="C241" i="7"/>
  <c r="C217" i="7"/>
  <c r="C193" i="7"/>
  <c r="C169" i="7"/>
  <c r="C145" i="7"/>
  <c r="E159" i="7"/>
  <c r="D159" i="7"/>
  <c r="D171" i="7"/>
  <c r="E171" i="7"/>
  <c r="E191" i="7"/>
  <c r="D191" i="7"/>
  <c r="E207" i="7"/>
  <c r="D207" i="7"/>
  <c r="E250" i="7"/>
  <c r="D250" i="7"/>
  <c r="E307" i="7"/>
  <c r="D307" i="7"/>
  <c r="E334" i="7"/>
  <c r="D334" i="7"/>
  <c r="E345" i="7"/>
  <c r="D345" i="7"/>
  <c r="E646" i="7"/>
  <c r="D646" i="7"/>
  <c r="E654" i="7"/>
  <c r="D654" i="7"/>
  <c r="E662" i="7"/>
  <c r="D662" i="7"/>
  <c r="E5" i="7"/>
  <c r="D5" i="7"/>
  <c r="C29" i="7"/>
  <c r="C87" i="7"/>
  <c r="E61" i="7"/>
  <c r="D61" i="7"/>
  <c r="E85" i="7"/>
  <c r="D85" i="7"/>
  <c r="E90" i="7"/>
  <c r="D90" i="7"/>
  <c r="E98" i="7"/>
  <c r="D98" i="7"/>
  <c r="E109" i="7"/>
  <c r="D109" i="7"/>
  <c r="E120" i="7"/>
  <c r="D120" i="7"/>
  <c r="E128" i="7"/>
  <c r="D128" i="7"/>
  <c r="E130" i="7"/>
  <c r="D130" i="7"/>
  <c r="C222" i="7"/>
  <c r="C198" i="7"/>
  <c r="C174" i="7"/>
  <c r="C150" i="7"/>
  <c r="C240" i="7"/>
  <c r="C216" i="7"/>
  <c r="C192" i="7"/>
  <c r="C168" i="7"/>
  <c r="C144" i="7"/>
  <c r="C234" i="7"/>
  <c r="C210" i="7"/>
  <c r="C186" i="7"/>
  <c r="C162" i="7"/>
  <c r="E184" i="7"/>
  <c r="D184" i="7"/>
  <c r="E221" i="7"/>
  <c r="D221" i="7"/>
  <c r="D243" i="7"/>
  <c r="E243" i="7"/>
  <c r="E248" i="7"/>
  <c r="D248" i="7"/>
  <c r="D275" i="7"/>
  <c r="E275" i="7"/>
  <c r="E277" i="7"/>
  <c r="D277" i="7"/>
  <c r="E287" i="7"/>
  <c r="D287" i="7"/>
  <c r="E295" i="7"/>
  <c r="D295" i="7"/>
  <c r="D283" i="7"/>
  <c r="E283" i="7"/>
  <c r="E308" i="7"/>
  <c r="D308" i="7"/>
  <c r="E316" i="7"/>
  <c r="D316" i="7"/>
  <c r="D322" i="7"/>
  <c r="E322" i="7"/>
  <c r="E329" i="7"/>
  <c r="D329" i="7"/>
  <c r="E340" i="7"/>
  <c r="D340" i="7"/>
  <c r="D346" i="7"/>
  <c r="E346" i="7"/>
  <c r="E352" i="7"/>
  <c r="D352" i="7"/>
  <c r="E358" i="7"/>
  <c r="D358" i="7"/>
  <c r="E364" i="7"/>
  <c r="D364" i="7"/>
  <c r="D370" i="7"/>
  <c r="E370" i="7"/>
  <c r="E376" i="7"/>
  <c r="D376" i="7"/>
  <c r="E382" i="7"/>
  <c r="D382" i="7"/>
  <c r="E388" i="7"/>
  <c r="D388" i="7"/>
  <c r="D394" i="7"/>
  <c r="E394" i="7"/>
  <c r="E400" i="7"/>
  <c r="D400" i="7"/>
  <c r="E406" i="7"/>
  <c r="D406" i="7"/>
  <c r="E414" i="7"/>
  <c r="D414" i="7"/>
  <c r="E420" i="7"/>
  <c r="D420" i="7"/>
  <c r="D426" i="7"/>
  <c r="E426" i="7"/>
  <c r="E437" i="7"/>
  <c r="D437" i="7"/>
  <c r="D448" i="7"/>
  <c r="E448" i="7"/>
  <c r="E454" i="7"/>
  <c r="D454" i="7"/>
  <c r="E462" i="7"/>
  <c r="D462" i="7"/>
  <c r="E470" i="7"/>
  <c r="D470" i="7"/>
  <c r="E476" i="7"/>
  <c r="D476" i="7"/>
  <c r="E482" i="7"/>
  <c r="D482" i="7"/>
  <c r="E490" i="7"/>
  <c r="D490" i="7"/>
  <c r="E498" i="7"/>
  <c r="D498" i="7"/>
  <c r="E506" i="7"/>
  <c r="D506" i="7"/>
  <c r="E514" i="7"/>
  <c r="D514" i="7"/>
  <c r="E522" i="7"/>
  <c r="D522" i="7"/>
  <c r="E530" i="7"/>
  <c r="D530" i="7"/>
  <c r="E538" i="7"/>
  <c r="D538" i="7"/>
  <c r="E546" i="7"/>
  <c r="D546" i="7"/>
  <c r="E554" i="7"/>
  <c r="D554" i="7"/>
  <c r="D561" i="7"/>
  <c r="E561" i="7"/>
  <c r="D568" i="7"/>
  <c r="E568" i="7"/>
  <c r="E573" i="7"/>
  <c r="D573" i="7"/>
  <c r="E579" i="7"/>
  <c r="D579" i="7"/>
  <c r="D592" i="7"/>
  <c r="E592" i="7"/>
  <c r="E610" i="7"/>
  <c r="D610" i="7"/>
  <c r="E617" i="7"/>
  <c r="D617" i="7"/>
  <c r="E625" i="7"/>
  <c r="D625" i="7"/>
  <c r="E633" i="7"/>
  <c r="D633" i="7"/>
  <c r="E641" i="7"/>
  <c r="D641" i="7"/>
  <c r="E19" i="7"/>
  <c r="D30" i="7"/>
  <c r="E51" i="7"/>
  <c r="D62" i="7"/>
  <c r="E83" i="7"/>
  <c r="D94" i="7"/>
  <c r="E110" i="7"/>
  <c r="D153" i="7"/>
  <c r="E238" i="7"/>
  <c r="D281" i="7"/>
  <c r="E658" i="7"/>
  <c r="D658" i="7"/>
  <c r="E72" i="7"/>
  <c r="D72" i="7"/>
  <c r="D155" i="7"/>
  <c r="E155" i="7"/>
  <c r="E176" i="7"/>
  <c r="D176" i="7"/>
  <c r="E224" i="7"/>
  <c r="D224" i="7"/>
  <c r="D251" i="7"/>
  <c r="E251" i="7"/>
  <c r="E272" i="7"/>
  <c r="D272" i="7"/>
  <c r="E291" i="7"/>
  <c r="D291" i="7"/>
  <c r="D302" i="7"/>
  <c r="E302" i="7"/>
  <c r="E319" i="7"/>
  <c r="D319" i="7"/>
  <c r="E349" i="7"/>
  <c r="D349" i="7"/>
  <c r="E379" i="7"/>
  <c r="D379" i="7"/>
  <c r="D410" i="7"/>
  <c r="E410" i="7"/>
  <c r="D434" i="7"/>
  <c r="E434" i="7"/>
  <c r="E494" i="7"/>
  <c r="D494" i="7"/>
  <c r="E651" i="7"/>
  <c r="D651" i="7"/>
  <c r="E10" i="7"/>
  <c r="D10" i="7"/>
  <c r="E645" i="7"/>
  <c r="D645" i="7"/>
  <c r="E34" i="7"/>
  <c r="D34" i="7"/>
  <c r="E63" i="7"/>
  <c r="D63" i="7"/>
  <c r="E69" i="7"/>
  <c r="D69" i="7"/>
  <c r="E119" i="7"/>
  <c r="D119" i="7"/>
  <c r="E149" i="7"/>
  <c r="D149" i="7"/>
  <c r="E173" i="7"/>
  <c r="D173" i="7"/>
  <c r="E197" i="7"/>
  <c r="D197" i="7"/>
  <c r="E232" i="7"/>
  <c r="D232" i="7"/>
  <c r="E269" i="7"/>
  <c r="D269" i="7"/>
  <c r="D294" i="7"/>
  <c r="E294" i="7"/>
  <c r="E315" i="7"/>
  <c r="D315" i="7"/>
  <c r="E328" i="7"/>
  <c r="D328" i="7"/>
  <c r="E339" i="7"/>
  <c r="D339" i="7"/>
  <c r="D647" i="7"/>
  <c r="E647" i="7"/>
  <c r="D655" i="7"/>
  <c r="E655" i="7"/>
  <c r="D663" i="7"/>
  <c r="E663" i="7"/>
  <c r="E15" i="7"/>
  <c r="D15" i="7"/>
  <c r="E77" i="7"/>
  <c r="D77" i="7"/>
  <c r="D99" i="7"/>
  <c r="E99" i="7"/>
  <c r="E127" i="7"/>
  <c r="D127" i="7"/>
  <c r="E133" i="7"/>
  <c r="D133" i="7"/>
  <c r="C139" i="7"/>
  <c r="C205" i="7"/>
  <c r="E141" i="7"/>
  <c r="D141" i="7"/>
  <c r="E143" i="7"/>
  <c r="D143" i="7"/>
  <c r="E165" i="7"/>
  <c r="D165" i="7"/>
  <c r="E167" i="7"/>
  <c r="D167" i="7"/>
  <c r="E189" i="7"/>
  <c r="D189" i="7"/>
  <c r="E202" i="7"/>
  <c r="D202" i="7"/>
  <c r="E258" i="7"/>
  <c r="D258" i="7"/>
  <c r="E264" i="7"/>
  <c r="D264" i="7"/>
  <c r="E271" i="7"/>
  <c r="D271" i="7"/>
  <c r="E280" i="7"/>
  <c r="D280" i="7"/>
  <c r="E282" i="7"/>
  <c r="D282" i="7"/>
  <c r="E288" i="7"/>
  <c r="D288" i="7"/>
  <c r="E296" i="7"/>
  <c r="D296" i="7"/>
  <c r="E309" i="7"/>
  <c r="D309" i="7"/>
  <c r="E317" i="7"/>
  <c r="D317" i="7"/>
  <c r="E323" i="7"/>
  <c r="D323" i="7"/>
  <c r="D330" i="7"/>
  <c r="E330" i="7"/>
  <c r="E335" i="7"/>
  <c r="D335" i="7"/>
  <c r="E353" i="7"/>
  <c r="D353" i="7"/>
  <c r="E359" i="7"/>
  <c r="D359" i="7"/>
  <c r="E365" i="7"/>
  <c r="D365" i="7"/>
  <c r="E371" i="7"/>
  <c r="D371" i="7"/>
  <c r="E377" i="7"/>
  <c r="D377" i="7"/>
  <c r="E383" i="7"/>
  <c r="D383" i="7"/>
  <c r="E389" i="7"/>
  <c r="D389" i="7"/>
  <c r="E395" i="7"/>
  <c r="D395" i="7"/>
  <c r="E401" i="7"/>
  <c r="D401" i="7"/>
  <c r="E407" i="7"/>
  <c r="D407" i="7"/>
  <c r="E432" i="7"/>
  <c r="D432" i="7"/>
  <c r="E438" i="7"/>
  <c r="D438" i="7"/>
  <c r="E443" i="7"/>
  <c r="D443" i="7"/>
  <c r="D449" i="7"/>
  <c r="E449" i="7"/>
  <c r="D455" i="7"/>
  <c r="E455" i="7"/>
  <c r="D463" i="7"/>
  <c r="E463" i="7"/>
  <c r="E483" i="7"/>
  <c r="D483" i="7"/>
  <c r="E491" i="7"/>
  <c r="D491" i="7"/>
  <c r="E499" i="7"/>
  <c r="D499" i="7"/>
  <c r="E507" i="7"/>
  <c r="D507" i="7"/>
  <c r="E515" i="7"/>
  <c r="D515" i="7"/>
  <c r="E523" i="7"/>
  <c r="D523" i="7"/>
  <c r="E531" i="7"/>
  <c r="D531" i="7"/>
  <c r="E539" i="7"/>
  <c r="D539" i="7"/>
  <c r="E547" i="7"/>
  <c r="D547" i="7"/>
  <c r="E555" i="7"/>
  <c r="D555" i="7"/>
  <c r="E562" i="7"/>
  <c r="D562" i="7"/>
  <c r="E574" i="7"/>
  <c r="D574" i="7"/>
  <c r="E580" i="7"/>
  <c r="D580" i="7"/>
  <c r="E587" i="7"/>
  <c r="D587" i="7"/>
  <c r="E598" i="7"/>
  <c r="D598" i="7"/>
  <c r="E604" i="7"/>
  <c r="D604" i="7"/>
  <c r="E611" i="7"/>
  <c r="D611" i="7"/>
  <c r="E618" i="7"/>
  <c r="D618" i="7"/>
  <c r="E626" i="7"/>
  <c r="D626" i="7"/>
  <c r="E634" i="7"/>
  <c r="D634" i="7"/>
  <c r="E642" i="7"/>
  <c r="D642" i="7"/>
  <c r="E134" i="7"/>
  <c r="C156" i="7"/>
  <c r="D177" i="7"/>
  <c r="E262" i="7"/>
  <c r="E152" i="7"/>
  <c r="D152" i="7"/>
  <c r="E200" i="7"/>
  <c r="D200" i="7"/>
  <c r="E274" i="7"/>
  <c r="D274" i="7"/>
  <c r="E332" i="7"/>
  <c r="D332" i="7"/>
  <c r="E355" i="7"/>
  <c r="D355" i="7"/>
  <c r="E373" i="7"/>
  <c r="D373" i="7"/>
  <c r="E397" i="7"/>
  <c r="D397" i="7"/>
  <c r="E440" i="7"/>
  <c r="D440" i="7"/>
  <c r="D473" i="7"/>
  <c r="E473" i="7"/>
  <c r="E2" i="7"/>
  <c r="D2" i="7"/>
  <c r="E18" i="7"/>
  <c r="D18" i="7"/>
  <c r="E648" i="7"/>
  <c r="D648" i="7"/>
  <c r="E656" i="7"/>
  <c r="D656" i="7"/>
  <c r="E664" i="7"/>
  <c r="D664" i="7"/>
  <c r="E7" i="7"/>
  <c r="D7" i="7"/>
  <c r="E16" i="7"/>
  <c r="D16" i="7"/>
  <c r="E23" i="7"/>
  <c r="D23" i="7"/>
  <c r="E32" i="7"/>
  <c r="D32" i="7"/>
  <c r="C13" i="3"/>
  <c r="C14" i="3" s="1"/>
  <c r="E71" i="7"/>
  <c r="D71" i="7"/>
  <c r="E114" i="7"/>
  <c r="D114" i="7"/>
  <c r="E122" i="7"/>
  <c r="D122" i="7"/>
  <c r="E136" i="7"/>
  <c r="D136" i="7"/>
  <c r="E138" i="7"/>
  <c r="D138" i="7"/>
  <c r="E178" i="7"/>
  <c r="D178" i="7"/>
  <c r="D203" i="7"/>
  <c r="E203" i="7"/>
  <c r="E218" i="7"/>
  <c r="D218" i="7"/>
  <c r="E242" i="7"/>
  <c r="D242" i="7"/>
  <c r="E297" i="7"/>
  <c r="D297" i="7"/>
  <c r="E303" i="7"/>
  <c r="D303" i="7"/>
  <c r="D310" i="7"/>
  <c r="E310" i="7"/>
  <c r="E336" i="7"/>
  <c r="D336" i="7"/>
  <c r="E341" i="7"/>
  <c r="D341" i="7"/>
  <c r="E347" i="7"/>
  <c r="D347" i="7"/>
  <c r="D354" i="7"/>
  <c r="E354" i="7"/>
  <c r="E360" i="7"/>
  <c r="D360" i="7"/>
  <c r="E366" i="7"/>
  <c r="D366" i="7"/>
  <c r="E372" i="7"/>
  <c r="D372" i="7"/>
  <c r="D378" i="7"/>
  <c r="E378" i="7"/>
  <c r="E384" i="7"/>
  <c r="D384" i="7"/>
  <c r="E390" i="7"/>
  <c r="D390" i="7"/>
  <c r="E396" i="7"/>
  <c r="D396" i="7"/>
  <c r="D402" i="7"/>
  <c r="E402" i="7"/>
  <c r="E408" i="7"/>
  <c r="D408" i="7"/>
  <c r="E415" i="7"/>
  <c r="D415" i="7"/>
  <c r="E421" i="7"/>
  <c r="D421" i="7"/>
  <c r="E427" i="7"/>
  <c r="D427" i="7"/>
  <c r="E433" i="7"/>
  <c r="D433" i="7"/>
  <c r="E444" i="7"/>
  <c r="D444" i="7"/>
  <c r="D456" i="7"/>
  <c r="E456" i="7"/>
  <c r="D464" i="7"/>
  <c r="E464" i="7"/>
  <c r="D471" i="7"/>
  <c r="E471" i="7"/>
  <c r="E477" i="7"/>
  <c r="D477" i="7"/>
  <c r="E484" i="7"/>
  <c r="D484" i="7"/>
  <c r="E492" i="7"/>
  <c r="D492" i="7"/>
  <c r="E500" i="7"/>
  <c r="D500" i="7"/>
  <c r="E508" i="7"/>
  <c r="D508" i="7"/>
  <c r="E516" i="7"/>
  <c r="D516" i="7"/>
  <c r="E524" i="7"/>
  <c r="D524" i="7"/>
  <c r="E532" i="7"/>
  <c r="D532" i="7"/>
  <c r="E540" i="7"/>
  <c r="D540" i="7"/>
  <c r="E548" i="7"/>
  <c r="D548" i="7"/>
  <c r="E556" i="7"/>
  <c r="D556" i="7"/>
  <c r="D569" i="7"/>
  <c r="E569" i="7"/>
  <c r="E581" i="7"/>
  <c r="D581" i="7"/>
  <c r="E588" i="7"/>
  <c r="D588" i="7"/>
  <c r="D593" i="7"/>
  <c r="E593" i="7"/>
  <c r="D599" i="7"/>
  <c r="E599" i="7"/>
  <c r="E605" i="7"/>
  <c r="D605" i="7"/>
  <c r="E612" i="7"/>
  <c r="D612" i="7"/>
  <c r="E619" i="7"/>
  <c r="D619" i="7"/>
  <c r="E627" i="7"/>
  <c r="D627" i="7"/>
  <c r="E635" i="7"/>
  <c r="D635" i="7"/>
  <c r="E643" i="7"/>
  <c r="D643" i="7"/>
  <c r="E11" i="7"/>
  <c r="D22" i="7"/>
  <c r="E43" i="7"/>
  <c r="D54" i="7"/>
  <c r="E75" i="7"/>
  <c r="D86" i="7"/>
  <c r="D137" i="7"/>
  <c r="E158" i="7"/>
  <c r="C180" i="7"/>
  <c r="D201" i="7"/>
  <c r="D265" i="7"/>
  <c r="E286" i="7"/>
  <c r="E403" i="7"/>
  <c r="D403" i="7"/>
  <c r="E445" i="7"/>
  <c r="D445" i="7"/>
  <c r="E649" i="7"/>
  <c r="D649" i="7"/>
  <c r="E657" i="7"/>
  <c r="D657" i="7"/>
  <c r="E665" i="7"/>
  <c r="D665" i="7"/>
  <c r="E8" i="7"/>
  <c r="D8" i="7"/>
  <c r="E13" i="7"/>
  <c r="D13" i="7"/>
  <c r="E24" i="7"/>
  <c r="D24" i="7"/>
  <c r="E40" i="7"/>
  <c r="D40" i="7"/>
  <c r="E42" i="7"/>
  <c r="D42" i="7"/>
  <c r="E55" i="7"/>
  <c r="D55" i="7"/>
  <c r="E58" i="7"/>
  <c r="D58" i="7"/>
  <c r="E74" i="7"/>
  <c r="D74" i="7"/>
  <c r="E80" i="7"/>
  <c r="D80" i="7"/>
  <c r="E93" i="7"/>
  <c r="D93" i="7"/>
  <c r="E101" i="7"/>
  <c r="D101" i="7"/>
  <c r="D107" i="7"/>
  <c r="E107" i="7"/>
  <c r="D115" i="7"/>
  <c r="E115" i="7"/>
  <c r="D123" i="7"/>
  <c r="E123" i="7"/>
  <c r="E135" i="7"/>
  <c r="D135" i="7"/>
  <c r="E154" i="7"/>
  <c r="D154" i="7"/>
  <c r="D179" i="7"/>
  <c r="E179" i="7"/>
  <c r="E183" i="7"/>
  <c r="D183" i="7"/>
  <c r="D219" i="7"/>
  <c r="E219" i="7"/>
  <c r="E231" i="7"/>
  <c r="D231" i="7"/>
  <c r="E239" i="7"/>
  <c r="D239" i="7"/>
  <c r="E245" i="7"/>
  <c r="D245" i="7"/>
  <c r="E255" i="7"/>
  <c r="D255" i="7"/>
  <c r="D259" i="7"/>
  <c r="E259" i="7"/>
  <c r="E263" i="7"/>
  <c r="D263" i="7"/>
  <c r="D290" i="7"/>
  <c r="E290" i="7"/>
  <c r="D298" i="7"/>
  <c r="E298" i="7"/>
  <c r="E304" i="7"/>
  <c r="D304" i="7"/>
  <c r="E311" i="7"/>
  <c r="D311" i="7"/>
  <c r="E318" i="7"/>
  <c r="D318" i="7"/>
  <c r="E324" i="7"/>
  <c r="D324" i="7"/>
  <c r="E331" i="7"/>
  <c r="D331" i="7"/>
  <c r="E342" i="7"/>
  <c r="D342" i="7"/>
  <c r="E348" i="7"/>
  <c r="D348" i="7"/>
  <c r="E409" i="7"/>
  <c r="D409" i="7"/>
  <c r="E416" i="7"/>
  <c r="D416" i="7"/>
  <c r="E422" i="7"/>
  <c r="D422" i="7"/>
  <c r="E428" i="7"/>
  <c r="D428" i="7"/>
  <c r="E439" i="7"/>
  <c r="D439" i="7"/>
  <c r="E450" i="7"/>
  <c r="D450" i="7"/>
  <c r="D457" i="7"/>
  <c r="E457" i="7"/>
  <c r="D465" i="7"/>
  <c r="E465" i="7"/>
  <c r="D472" i="7"/>
  <c r="E472" i="7"/>
  <c r="E478" i="7"/>
  <c r="D478" i="7"/>
  <c r="E485" i="7"/>
  <c r="D485" i="7"/>
  <c r="E493" i="7"/>
  <c r="D493" i="7"/>
  <c r="E501" i="7"/>
  <c r="D501" i="7"/>
  <c r="E509" i="7"/>
  <c r="D509" i="7"/>
  <c r="E517" i="7"/>
  <c r="D517" i="7"/>
  <c r="E525" i="7"/>
  <c r="D525" i="7"/>
  <c r="E533" i="7"/>
  <c r="D533" i="7"/>
  <c r="E541" i="7"/>
  <c r="D541" i="7"/>
  <c r="E549" i="7"/>
  <c r="D549" i="7"/>
  <c r="E557" i="7"/>
  <c r="D557" i="7"/>
  <c r="E563" i="7"/>
  <c r="D563" i="7"/>
  <c r="E570" i="7"/>
  <c r="D570" i="7"/>
  <c r="D575" i="7"/>
  <c r="E575" i="7"/>
  <c r="E582" i="7"/>
  <c r="D582" i="7"/>
  <c r="E594" i="7"/>
  <c r="D594" i="7"/>
  <c r="D600" i="7"/>
  <c r="E600" i="7"/>
  <c r="E606" i="7"/>
  <c r="D606" i="7"/>
  <c r="E620" i="7"/>
  <c r="D620" i="7"/>
  <c r="E628" i="7"/>
  <c r="D628" i="7"/>
  <c r="E636" i="7"/>
  <c r="D636" i="7"/>
  <c r="E644" i="7"/>
  <c r="D644" i="7"/>
  <c r="E118" i="7"/>
  <c r="D161" i="7"/>
  <c r="E182" i="7"/>
  <c r="C204" i="7"/>
  <c r="D225" i="7"/>
  <c r="E246" i="7"/>
  <c r="E289" i="7"/>
  <c r="E79" i="7"/>
  <c r="D79" i="7"/>
  <c r="E518" i="7"/>
  <c r="D518" i="7"/>
  <c r="E526" i="7"/>
  <c r="D526" i="7"/>
  <c r="E534" i="7"/>
  <c r="D534" i="7"/>
  <c r="E542" i="7"/>
  <c r="D542" i="7"/>
  <c r="E550" i="7"/>
  <c r="D550" i="7"/>
  <c r="E558" i="7"/>
  <c r="D558" i="7"/>
  <c r="E564" i="7"/>
  <c r="D564" i="7"/>
  <c r="D576" i="7"/>
  <c r="E576" i="7"/>
  <c r="D583" i="7"/>
  <c r="E583" i="7"/>
  <c r="E589" i="7"/>
  <c r="D589" i="7"/>
  <c r="E595" i="7"/>
  <c r="D595" i="7"/>
  <c r="E613" i="7"/>
  <c r="D613" i="7"/>
  <c r="E621" i="7"/>
  <c r="D621" i="7"/>
  <c r="E629" i="7"/>
  <c r="D629" i="7"/>
  <c r="E637" i="7"/>
  <c r="D637" i="7"/>
  <c r="E3" i="7"/>
  <c r="C25" i="7"/>
  <c r="E35" i="7"/>
  <c r="E67" i="7"/>
  <c r="E142" i="7"/>
  <c r="D185" i="7"/>
  <c r="E206" i="7"/>
  <c r="C228" i="7"/>
  <c r="D249" i="7"/>
  <c r="E270" i="7"/>
  <c r="E293" i="7"/>
  <c r="E87" i="7" l="1"/>
  <c r="D87" i="7"/>
  <c r="E223" i="7"/>
  <c r="D223" i="7"/>
  <c r="E162" i="7"/>
  <c r="D162" i="7"/>
  <c r="E240" i="7"/>
  <c r="D240" i="7"/>
  <c r="E169" i="7"/>
  <c r="D169" i="7"/>
  <c r="E157" i="7"/>
  <c r="D157" i="7"/>
  <c r="E121" i="7"/>
  <c r="D121" i="7"/>
  <c r="E168" i="7"/>
  <c r="D168" i="7"/>
  <c r="E204" i="7"/>
  <c r="D204" i="7"/>
  <c r="E186" i="7"/>
  <c r="D186" i="7"/>
  <c r="D150" i="7"/>
  <c r="E150" i="7"/>
  <c r="E193" i="7"/>
  <c r="D193" i="7"/>
  <c r="E181" i="7"/>
  <c r="D181" i="7"/>
  <c r="E21" i="7"/>
  <c r="D21" i="7"/>
  <c r="E113" i="7"/>
  <c r="D113" i="7"/>
  <c r="E156" i="7"/>
  <c r="D156" i="7"/>
  <c r="E205" i="7"/>
  <c r="D205" i="7"/>
  <c r="E210" i="7"/>
  <c r="D210" i="7"/>
  <c r="D174" i="7"/>
  <c r="E174" i="7"/>
  <c r="E217" i="7"/>
  <c r="D217" i="7"/>
  <c r="E229" i="7"/>
  <c r="D229" i="7"/>
  <c r="E117" i="7"/>
  <c r="D117" i="7"/>
  <c r="E216" i="7"/>
  <c r="D216" i="7"/>
  <c r="A15" i="6"/>
  <c r="C15" i="3"/>
  <c r="D139" i="7"/>
  <c r="E139" i="7"/>
  <c r="E234" i="7"/>
  <c r="D234" i="7"/>
  <c r="D198" i="7"/>
  <c r="E198" i="7"/>
  <c r="E241" i="7"/>
  <c r="D241" i="7"/>
  <c r="D163" i="7"/>
  <c r="E163" i="7"/>
  <c r="E175" i="7"/>
  <c r="D175" i="7"/>
  <c r="E145" i="7"/>
  <c r="D145" i="7"/>
  <c r="E25" i="7"/>
  <c r="D25" i="7"/>
  <c r="E180" i="7"/>
  <c r="D180" i="7"/>
  <c r="E144" i="7"/>
  <c r="D144" i="7"/>
  <c r="D222" i="7"/>
  <c r="E222" i="7"/>
  <c r="E151" i="7"/>
  <c r="D151" i="7"/>
  <c r="D187" i="7"/>
  <c r="E187" i="7"/>
  <c r="A73" i="6"/>
  <c r="C87" i="3"/>
  <c r="C89" i="3" s="1"/>
  <c r="C90" i="3" s="1"/>
  <c r="C91" i="3" s="1"/>
  <c r="C93" i="3" s="1"/>
  <c r="C95" i="3" s="1"/>
  <c r="C96" i="3" s="1"/>
  <c r="C97" i="3" s="1"/>
  <c r="C99" i="3" s="1"/>
  <c r="C101" i="3" s="1"/>
  <c r="C102" i="3" s="1"/>
  <c r="C103" i="3" s="1"/>
  <c r="C105" i="3" s="1"/>
  <c r="C107" i="3" s="1"/>
  <c r="C108" i="3" s="1"/>
  <c r="C109" i="3" s="1"/>
  <c r="C111" i="3" s="1"/>
  <c r="C113" i="3" s="1"/>
  <c r="C114" i="3" s="1"/>
  <c r="C115" i="3" s="1"/>
  <c r="C117" i="3" s="1"/>
  <c r="C119" i="3" s="1"/>
  <c r="C120" i="3" s="1"/>
  <c r="C121" i="3" s="1"/>
  <c r="C123" i="3" s="1"/>
  <c r="C125" i="3" s="1"/>
  <c r="C126" i="3" s="1"/>
  <c r="C127" i="3" s="1"/>
  <c r="C129" i="3" s="1"/>
  <c r="C131" i="3" s="1"/>
  <c r="C132" i="3" s="1"/>
  <c r="C133" i="3" s="1"/>
  <c r="C135" i="3" s="1"/>
  <c r="C137" i="3" s="1"/>
  <c r="C138" i="3" s="1"/>
  <c r="C139" i="3" s="1"/>
  <c r="C141" i="3" s="1"/>
  <c r="C143" i="3" s="1"/>
  <c r="C144" i="3" s="1"/>
  <c r="C145" i="3" s="1"/>
  <c r="C147" i="3" s="1"/>
  <c r="C149" i="3" s="1"/>
  <c r="C150" i="3" s="1"/>
  <c r="C151" i="3" s="1"/>
  <c r="C153" i="3" s="1"/>
  <c r="C155" i="3" s="1"/>
  <c r="C156" i="3" s="1"/>
  <c r="C157" i="3" s="1"/>
  <c r="C159" i="3" s="1"/>
  <c r="C161" i="3" s="1"/>
  <c r="C162" i="3" s="1"/>
  <c r="C163" i="3" s="1"/>
  <c r="C165" i="3" s="1"/>
  <c r="C167" i="3" s="1"/>
  <c r="C168" i="3" s="1"/>
  <c r="C169" i="3" s="1"/>
  <c r="C171" i="3" s="1"/>
  <c r="C173" i="3" s="1"/>
  <c r="C174" i="3" s="1"/>
  <c r="C175" i="3" s="1"/>
  <c r="C177" i="3" s="1"/>
  <c r="C179" i="3" s="1"/>
  <c r="C180" i="3" s="1"/>
  <c r="C181" i="3" s="1"/>
  <c r="C183" i="3" s="1"/>
  <c r="C185" i="3" s="1"/>
  <c r="C186" i="3" s="1"/>
  <c r="C187" i="3" s="1"/>
  <c r="C189" i="3" s="1"/>
  <c r="C191" i="3" s="1"/>
  <c r="C192" i="3" s="1"/>
  <c r="C193" i="3" s="1"/>
  <c r="C194" i="3" s="1"/>
  <c r="D211" i="7"/>
  <c r="E211" i="7"/>
  <c r="E228" i="7"/>
  <c r="D228" i="7"/>
  <c r="E192" i="7"/>
  <c r="D192" i="7"/>
  <c r="E29" i="7"/>
  <c r="D29" i="7"/>
  <c r="E199" i="7"/>
  <c r="D199" i="7"/>
  <c r="D235" i="7"/>
  <c r="E235" i="7"/>
  <c r="C196" i="3" l="1"/>
  <c r="A93" i="6"/>
  <c r="C16" i="3"/>
  <c r="A16" i="6"/>
  <c r="A17" i="6" l="1"/>
  <c r="C17" i="3"/>
  <c r="A94" i="6"/>
  <c r="C198" i="3"/>
  <c r="A96" i="6" l="1"/>
  <c r="C199" i="3"/>
  <c r="A18" i="6"/>
  <c r="C18" i="3"/>
  <c r="C19" i="3" l="1"/>
  <c r="A19" i="6"/>
  <c r="A97" i="6"/>
  <c r="C200" i="3"/>
  <c r="C201" i="3" l="1"/>
  <c r="A98" i="6"/>
  <c r="A20" i="6"/>
  <c r="C20" i="3"/>
  <c r="C21" i="3" l="1"/>
  <c r="A21" i="6"/>
  <c r="A99" i="6"/>
  <c r="C202" i="3"/>
  <c r="A100" i="6" l="1"/>
  <c r="C203" i="3"/>
  <c r="C205" i="3" s="1"/>
  <c r="A22" i="6"/>
  <c r="C22" i="3"/>
  <c r="C23" i="3" l="1"/>
  <c r="C24" i="3" s="1"/>
  <c r="C25" i="3" s="1"/>
  <c r="C26" i="3" s="1"/>
  <c r="C27" i="3" s="1"/>
  <c r="C28" i="3" s="1"/>
  <c r="C29" i="3" s="1"/>
  <c r="C30" i="3" s="1"/>
  <c r="C31" i="3" s="1"/>
  <c r="C32" i="3" s="1"/>
  <c r="C33" i="3" s="1"/>
  <c r="C34" i="3" s="1"/>
  <c r="C35" i="3" s="1"/>
  <c r="C36" i="3" s="1"/>
  <c r="C37" i="3" s="1"/>
  <c r="C38" i="3" s="1"/>
  <c r="C39" i="3" s="1"/>
  <c r="C40" i="3" s="1"/>
  <c r="C41" i="3" s="1"/>
  <c r="C43" i="3" s="1"/>
  <c r="C44" i="3" s="1"/>
  <c r="C45" i="3" s="1"/>
  <c r="C46" i="3" s="1"/>
  <c r="C47" i="3" s="1"/>
  <c r="C48" i="3" s="1"/>
  <c r="C50" i="3" s="1"/>
  <c r="C51" i="3" s="1"/>
  <c r="C52" i="3" s="1"/>
  <c r="C53" i="3" s="1"/>
  <c r="C54" i="3" s="1"/>
  <c r="C55" i="3" s="1"/>
  <c r="C56" i="3" s="1"/>
  <c r="C57" i="3" s="1"/>
  <c r="C59" i="3" s="1"/>
  <c r="C60" i="3" s="1"/>
  <c r="C61" i="3" s="1"/>
  <c r="C62" i="3" s="1"/>
  <c r="C63" i="3" s="1"/>
  <c r="C64" i="3" s="1"/>
  <c r="C65" i="3" s="1"/>
  <c r="C66" i="3" s="1"/>
  <c r="C74" i="3" s="1"/>
  <c r="A23" i="6"/>
  <c r="C206" i="3"/>
  <c r="A103" i="6"/>
  <c r="A104" i="6" l="1"/>
  <c r="C207" i="3"/>
  <c r="A105" i="6" l="1"/>
  <c r="C208" i="3"/>
  <c r="A106" i="6" l="1"/>
  <c r="C209" i="3"/>
  <c r="C210" i="3" l="1"/>
  <c r="A107" i="6"/>
  <c r="C211" i="3" l="1"/>
  <c r="A108" i="6"/>
  <c r="A109" i="6" l="1"/>
  <c r="C212" i="3"/>
  <c r="A110" i="6" l="1"/>
  <c r="C213" i="3"/>
  <c r="A111" i="6" l="1"/>
  <c r="C214" i="3"/>
  <c r="C215" i="3" s="1"/>
  <c r="C216" i="3" s="1"/>
  <c r="C217" i="3" s="1"/>
  <c r="C218" i="3" s="1"/>
  <c r="A113" i="6" s="1"/>
</calcChain>
</file>

<file path=xl/sharedStrings.xml><?xml version="1.0" encoding="utf-8"?>
<sst xmlns="http://schemas.openxmlformats.org/spreadsheetml/2006/main" count="1363" uniqueCount="791">
  <si>
    <t>Description</t>
  </si>
  <si>
    <t>Instructions</t>
  </si>
  <si>
    <t>ADP</t>
  </si>
  <si>
    <t>EXIGENCES RELATIVES AU LEVIER FINANCIER</t>
  </si>
  <si>
    <t>Total ASF</t>
  </si>
  <si>
    <t>Total RSF</t>
  </si>
  <si>
    <t>NSFR</t>
  </si>
  <si>
    <t>2.2 Off balance-sheet items</t>
  </si>
  <si>
    <t>33.4</t>
  </si>
  <si>
    <t>19, 25 a)</t>
  </si>
  <si>
    <t>SFT liabilities that are eligible for the "matched book" treatment</t>
  </si>
  <si>
    <t>1330 à 1370</t>
  </si>
  <si>
    <t>1500 to 1530</t>
  </si>
  <si>
    <t>Exigences NSFR</t>
  </si>
  <si>
    <t>Légende</t>
  </si>
  <si>
    <t>Vide</t>
  </si>
  <si>
    <t>Formule</t>
  </si>
  <si>
    <t>Saisie</t>
  </si>
  <si>
    <t>Montant</t>
  </si>
  <si>
    <t>Coefficient ASF</t>
  </si>
  <si>
    <t>ASF calculé</t>
  </si>
  <si>
    <t>Sans terme</t>
  </si>
  <si>
    <t>&lt; 6 mois</t>
  </si>
  <si>
    <t>Fonds propres de catégorie 1 et de catégorie 2 (Bâle III 2022), avant l'application de déductions de fonds propres, à l'exception du pourcentage d'instruments de catégorie 2 à échéance résiduelle de moins d'un an</t>
  </si>
  <si>
    <t>Instruments de fonds propres non pris en compte ci-dessus, à échéance résiduelle réelle d'au moins un an</t>
  </si>
  <si>
    <t>Dépôts à vue et/ou à terme « stables » (définis dans le LCR) des particuliers et des petites entreprises</t>
  </si>
  <si>
    <t>Dépôts à vue et/ou à terme « moins stables » (définis dans le LCR) des particuliers et des petites entreprises, dont :</t>
  </si>
  <si>
    <t>Assurés – dépôts provenant de fonds et de fiducies contrôlés par le client de détail</t>
  </si>
  <si>
    <t>Dépôts provenant du pays d’attache mais libellés en devises</t>
  </si>
  <si>
    <t>Dépôts non assurés</t>
  </si>
  <si>
    <t>Dépôts à terme gérés par un tiers non affilié venant à échéance ou encaissables dans les 30 prochains jours</t>
  </si>
  <si>
    <t>Dépôts à vue gérés par un tiers non affilié</t>
  </si>
  <si>
    <t>Dépôts soumis aux exigences de l'administration d'accueil</t>
  </si>
  <si>
    <t>Financement non garanti provenant d’entreprises non financières</t>
  </si>
  <si>
    <t>Dépôt opérationnel (défini dans le périmètre du LCR)</t>
  </si>
  <si>
    <t>Dépôt non opérationnel (défini dans le périmètre du LCR)</t>
  </si>
  <si>
    <t>Fonds non garantis autres que des dépôts</t>
  </si>
  <si>
    <t>Financement non garanti provenant de banques centrales</t>
  </si>
  <si>
    <t>Financement non garanti provenant d'États souverains/OP/BMD/BND</t>
  </si>
  <si>
    <t>Financement non garanti provenant d'autres entités juridiques (y compris des sociétés financières et des institutions financières)</t>
  </si>
  <si>
    <t>Acceptations bancaires estampillées</t>
  </si>
  <si>
    <t>Emprunts garantis et passifs (y compris les dépôts à terme garantis), provenant de :</t>
  </si>
  <si>
    <t>Particuliers et petites entreprises</t>
  </si>
  <si>
    <t>Entreprises non financières</t>
  </si>
  <si>
    <t>Banques centrales</t>
  </si>
  <si>
    <t>États souverains/OP/BMD/BND</t>
  </si>
  <si>
    <t>Autres entités juridiques (y compris des sociétés financières et des institutions financières)</t>
  </si>
  <si>
    <t>Passifs des OFT admissibles au traitement de « portefeuille équilibré »</t>
  </si>
  <si>
    <t>Instruments dérivés :</t>
  </si>
  <si>
    <t>Marge de variation totale fournie</t>
  </si>
  <si>
    <t xml:space="preserve">Passifs dérivés du NSFR (passifs dérivés moins sûretés totales données à titre de marge de variation sur les passifs dérivés) </t>
  </si>
  <si>
    <t>Marge initiale totale reçue</t>
  </si>
  <si>
    <t>Marge initiale reçue sous forme d'espèces</t>
  </si>
  <si>
    <t>Marge initiale reçue sous forme de titres de niveau 1</t>
  </si>
  <si>
    <t>Marge initiale reçue sous forme de toutes les autres sûretés</t>
  </si>
  <si>
    <t>Marge initiale totale reçue, sous forme de tout type de sûreté, selon l'échéance résiduelle des contrats d'instruments dérivés associés</t>
  </si>
  <si>
    <t>Autres catégories de passifs et d'avoirs propres</t>
  </si>
  <si>
    <t>Passifs d'impôts futurs (PIF)</t>
  </si>
  <si>
    <t>Participations minoritaires</t>
  </si>
  <si>
    <t>Créditeurs à la date de transaction</t>
  </si>
  <si>
    <t>Passifs interdépendants, dont :</t>
  </si>
  <si>
    <t>TH LNH</t>
  </si>
  <si>
    <t>Passifs OHC</t>
  </si>
  <si>
    <t>Marge de variation reçue d’un client et appliquée au nom du client à une CC</t>
  </si>
  <si>
    <t>Toutes les autres catégories de passifs et d'avoirs propres non prises en compte ci-dessus</t>
  </si>
  <si>
    <t>RSF calculé</t>
  </si>
  <si>
    <t>Coefficient RSF</t>
  </si>
  <si>
    <t>2.2 Postes hors-bilan</t>
  </si>
  <si>
    <t>Pièces et billets de banque</t>
  </si>
  <si>
    <t>Réserves totales détenues auprès de la banque centrale</t>
  </si>
  <si>
    <t>Actifs des OFT admissibles au traitement de « portefeuille équilibré »</t>
  </si>
  <si>
    <t>Prêts à des institutions financières, dont :</t>
  </si>
  <si>
    <t>Non grevés</t>
  </si>
  <si>
    <t>Grevés, dont :</t>
  </si>
  <si>
    <t>Échéance résiduelle des actifs grevés &lt; 6 mois</t>
  </si>
  <si>
    <t>Réserves requises auprès de la banque centrale</t>
  </si>
  <si>
    <t>Grevés</t>
  </si>
  <si>
    <t>Prêts non garantis à des institutions financières, dont :</t>
  </si>
  <si>
    <t>Dépôts détenus par une institution financière à des fins opérationnelles, dont :</t>
  </si>
  <si>
    <t>Prêts à des entreprises non financières à échéance résiduelle de moins d'un an, dont :</t>
  </si>
  <si>
    <t>Prêts à des banques centrales à échéance résiduelle de moins d'un an, dont :</t>
  </si>
  <si>
    <t>Prêts à des États, à des OP, à des BMD et à des BND, à échéance résiduelle de moins d'un an, dont :</t>
  </si>
  <si>
    <t>Prêts hypothécaires résidentiels, de toute échéance, qui seraient admissibles à la pondération des risques de 35 % ou moins en vertu de l’approche standard du risque de crédit de Bâle II, dont :</t>
  </si>
  <si>
    <t>Autres prêts, sauf à des institutions financières, à échéance résiduelle d’un an ou plus, qui seraient admissibles à la pondération des risques de 35 % ou moins en vertu de l’approche standard du risque de crédit de Bâle II, dont :</t>
  </si>
  <si>
    <t>Prêts aux particuliers ou aux petites entreprise (à l'exception des prêts hypothécaires résidentiels susmentionnés), à échéance résiduelle de moins d'un an, dont :</t>
  </si>
  <si>
    <t>Biens physiques échangés, y compris l'or, dont :</t>
  </si>
  <si>
    <t xml:space="preserve">Autres instruments et transactions à court terme non garantis, à échéance résiduelle de moins d'un an, dont : </t>
  </si>
  <si>
    <t>Titres en défaut et prêts improductifs</t>
  </si>
  <si>
    <t>Marge de variation reçue, dont :</t>
  </si>
  <si>
    <t>Autre marge de variation reçue</t>
  </si>
  <si>
    <t>Financement stable requis associé aux passifs dérivés</t>
  </si>
  <si>
    <t>Marge initiale totale donnée, dont :</t>
  </si>
  <si>
    <t>Marge initiale donnée sous forme d'espèces</t>
  </si>
  <si>
    <t>Marge initiale donnée sous forme de titres de niveau 1</t>
  </si>
  <si>
    <t>Marge initiale donnée sous forme d'autres sûretés</t>
  </si>
  <si>
    <t>Marge initiale donnée au nom d'un client</t>
  </si>
  <si>
    <t>Espèces et autres actifs donnés pour contribuer au fonds de défaut d'une CC</t>
  </si>
  <si>
    <t>Financement stable requis associé à la marge initiale donnée et aux espèces et autres actifs donnés pour contribuer au fonds de défaut d'une CC</t>
  </si>
  <si>
    <t>Débiteurs à la date de transaction</t>
  </si>
  <si>
    <t>Actifs interdépendants, dont :</t>
  </si>
  <si>
    <t>Prêts hypothécaires sous-tendant des opérations sur TH LNH</t>
  </si>
  <si>
    <t>Prêts hypothécaires sous-tendant des opérations sur OHC</t>
  </si>
  <si>
    <t>Marge de variation appliquée au nom du client à une CC</t>
  </si>
  <si>
    <t>Tous les autres actifs non inclus dans les catégories susmentionnées admissibles au coefficient de 100 %</t>
  </si>
  <si>
    <t>Actions non ALHQ négociées en bourse, dont :</t>
  </si>
  <si>
    <t>Titres non ALHQ qui ne sont pas en défaut, dont :</t>
  </si>
  <si>
    <t>Facilités de liquidité irrévocables ou révocables à certaines conditions</t>
  </si>
  <si>
    <t>Facilités de crédit irrévocables ou révocables à certaines conditions</t>
  </si>
  <si>
    <t>Facilités de crédit et de liquidité révocables sans condition offertes à la clientèle de détail et aux petites entreprises</t>
  </si>
  <si>
    <t>Facilités de crédit et de liquidité révocables sans condition offertes à tous les autres clients</t>
  </si>
  <si>
    <t>Obligations de crédit commercial (dont les garanties et les lettres de crédit)</t>
  </si>
  <si>
    <t>Garanties et lettres de crédit sans rapport avec des obligations de crédit commercial</t>
  </si>
  <si>
    <t xml:space="preserve">Obligations non contractuelles, dont : </t>
  </si>
  <si>
    <t>Demandes de rachat de titres de dette (y compris les structures connexes)</t>
  </si>
  <si>
    <t>Produits structurés</t>
  </si>
  <si>
    <t>Fonds gérés</t>
  </si>
  <si>
    <t>Autres obligations non contractuelles</t>
  </si>
  <si>
    <t>Toutes les autres obligations hors bilan non incluses dans les catégories susmentionnées</t>
  </si>
  <si>
    <t>Autres dépôts provenant de membres d'une coopératives à l'intérieur d'une fédération</t>
  </si>
  <si>
    <t>Dépots détenus par d'autres coopératives membres d'une même coopératives à l'intérieur d'une fédération</t>
  </si>
  <si>
    <t>Prêts à des institutions financières garantis par des sûretés de niveau 1, lorsque l'institution peut librement réutiliser la sûreté reçue pour la durée des prêts, dont :</t>
  </si>
  <si>
    <t>Prêts à des institutions financières garantis par des sûretés autres que de niveau 1, lorsque l'institution peut librement réutiliser la sûreté reçue pour la durée des prêts, dont :</t>
  </si>
  <si>
    <t>Marge initiale donnée sur les positions de l'institution, dont :</t>
  </si>
  <si>
    <t>Marge initiale donnée au nom de l'institution, sous forme de toute sûreté, selon l'échéance résiduelle des contrats d'instruments dérivés associés</t>
  </si>
  <si>
    <t>Éléments déduits des fonds propres réglementaires</t>
  </si>
  <si>
    <t>Partie 1 - Financement stable disponible (ASF)</t>
  </si>
  <si>
    <t>1.1 Financement stable disponible (ASF)</t>
  </si>
  <si>
    <t>21 a)</t>
  </si>
  <si>
    <t>21 b)</t>
  </si>
  <si>
    <t>21 c), 22</t>
  </si>
  <si>
    <t>21 c), 23, 22</t>
  </si>
  <si>
    <t>23  e)</t>
  </si>
  <si>
    <t>23  f)</t>
  </si>
  <si>
    <t>23  g)</t>
  </si>
  <si>
    <t>21 c), 24 a)</t>
  </si>
  <si>
    <t>24  c and d)</t>
  </si>
  <si>
    <t>21 c), 24 b),
24 d), 25 a)</t>
  </si>
  <si>
    <t>21 c), 24 c )</t>
  </si>
  <si>
    <t>25  a), 21 c)</t>
  </si>
  <si>
    <t>21 c), 24,  c), and  d) and 25 a)</t>
  </si>
  <si>
    <t>21 c), 24 a),  c), and  d) and 25 a)</t>
  </si>
  <si>
    <t>25 b)</t>
  </si>
  <si>
    <t>25 d)</t>
  </si>
  <si>
    <t>21 c), 24 d), 25 a), 25 b)</t>
  </si>
  <si>
    <t>36 a)</t>
  </si>
  <si>
    <t>36 b)</t>
  </si>
  <si>
    <t>31, 40 d), 43 a)</t>
  </si>
  <si>
    <t>31, 40 e), 43 a)</t>
  </si>
  <si>
    <t xml:space="preserve">31, 41 b), 43 a)
</t>
  </si>
  <si>
    <t>31, 42 c), 43 a)</t>
  </si>
  <si>
    <t>31, 42 d), 43 a)</t>
  </si>
  <si>
    <t>43 c )</t>
  </si>
  <si>
    <t>36  d)</t>
  </si>
  <si>
    <t>43 d)</t>
  </si>
  <si>
    <t>42 a)</t>
  </si>
  <si>
    <t>36 d)</t>
  </si>
  <si>
    <t>43  c )</t>
  </si>
  <si>
    <t>Les institutions devraient déclarer la portion des dépôts non garantis provenant d'entreprises non financières ayant des relations opérationnelles, telles qu'elles sont définies dans la norme LCR.</t>
  </si>
  <si>
    <t>Les institutions devraient déclarer la portion des dépôts non garantis provenant d'entreprises non financières sans relations opérationnelles, telles qu'elles sont définies dans la norme LCR.</t>
  </si>
  <si>
    <t xml:space="preserve">Les institutions devraient déclarer les financements non garantis autres que des dépôts fournis par des entreprises non financières. </t>
  </si>
  <si>
    <t>Les institutions devraient déclarer les financements non garantis, les dépôts sans échéance et/ou les dépôts à terme provenant de banques centrales.</t>
  </si>
  <si>
    <t>Les institutions devraient déclarer la portion des dépôts non garantis provenant de banques centrales ayant des relations opérationnelles, telles qu'elles sont définies dans la norme LCR.</t>
  </si>
  <si>
    <t>Les institutions devraient déclarer la portion des dépôts non garantis fournis par des banques centrales sans relations opérationnelles, telles qu'elles sont définies dans la norme LCR.</t>
  </si>
  <si>
    <t>Les institutions devraient déclarer les financements non garantis autres que des dépôts fournis par des banques centrales.</t>
  </si>
  <si>
    <t>Les institutions devraient déclarer la portion des dépôts non garantis provenant d'entités souveraines, d'organismes publics et de banques multilatérales de développements ayant des relations opérationnelles, telles qu'elles sont définies dans la norme LCR.</t>
  </si>
  <si>
    <t xml:space="preserve">Les institutions devraient déclarer la portion des dépôts non garantis fournis par des entités souveraines, des organismes publics et des banques multilatérales de développement sans relations opérationnelles, telles qu'elles sont définies dans la norme LCR. </t>
  </si>
  <si>
    <t>Les institutions devraient déclarer les financements non garantis autres que les dépôts fournis par des entités souveraines, des organismes publics et des banques multilatérales de développement.</t>
  </si>
  <si>
    <t>Les institutions devraient déclarer le montant total des dépôts non garantis provenant d'autres  entités juridiques ayant des relations opérationnelles, telles qu'elles sont définies dans la norme LCR.</t>
  </si>
  <si>
    <t>Les institutions devraient déclarer le montant total des dépôts non garantis fournis par d'autres entités juridiques sans relations opérationnelles, telles qu'elles sont définies dans la norme LCR.</t>
  </si>
  <si>
    <t>Le montant total des emprunts et autres passifs garantis (dont les dépôts à terme).
Les « financements garantis » désignent les passifs et obligations générales qui sont garantis par des droits juridiquement reconnus sur des actifs spécifiquement désignés détenus par l'institution  emprunteuse, en cas de faillite, d’insolvabilité, de liquidation ou de résolution.</t>
  </si>
  <si>
    <t>Le montant total des emprunts et autres passifs garantis (dont les dépôts à terme) provenant d'autres entités juridiques (y compris des sociétés financières et des institutions financières).
Conformément aux paragraphes 131 d) et e) de la norme LCR ainsi qu'au paragraphe 16 de la norme NSFR, les institutions, les entreprises d'investissement, les sociétés d'assurance, les fiduciaires (dans ce contexte, un « fiduciaire » est une entité juridique autorisée à gérer des actifs pour le compte d’un tiers, y compris les structures de gestion d’actifs telles que les caisses de retraite et autres véhicules d’investissement collectif) et les bénéficiaires (dans ce contexte, un  « bénéficiaire » est une entité juridique qui bénéficie de prestations, ou qui peut être habilitée à en bénéficier, au titre d’un testament, d’une police d’assurance, d’un régime de retraite, d’un contrat de rente, d’une fiducie, ou d’un autre contrat) sont considérés comme des institutions financières pour l'application de la norme NSFR.</t>
  </si>
  <si>
    <t>Les sûretés constituant la marge de variation de contrats dérivés, indépendamment du type d’actif.
Dans la mesure où le référentiel comptable de l’institution reflète au bilan, concernant un contrat dérivé, un actif associé à une sûreté constitutive d’une marge de variation qui est déduite du montant du coût de remplacement aux fins du NSFR, cet actif ne doit pas être compris dans le calcul du RSF afin d’éviter un double comptage.</t>
  </si>
  <si>
    <t xml:space="preserve">La totalité des espèces, des titres ou des autres actifs reçus comme marge initiale de tous les contrats dérivés (par exemple, tout montant indépendant reçu relativement aux contrats hors cote). </t>
  </si>
  <si>
    <t xml:space="preserve">Les espèces reçues comme marge initiale des contrats dérivés. </t>
  </si>
  <si>
    <t xml:space="preserve">La marge initiale reçue sous forme de titres de niveau 1 pour des contrats dérivés.  </t>
  </si>
  <si>
    <t>Les passifs d’impôt différé, qui devraient être traités selon la première date possible à laquelle un tel passif pourrait être réalisé.</t>
  </si>
  <si>
    <t>Les montants à payer à la date de la transaction au titre de l’achat d’instruments financiers, de devises et de produits de base i) dont le règlement est anticipé dans le cycle de règlement ou le délai habituel pour le marché organisé ou le type de transaction concerné, ou ii) qui ont donné lieu à un suspens, mais dont le règlement reste néanmoins attendu.</t>
  </si>
  <si>
    <t>Partie 2 - Financement stable exigé (RSF)</t>
  </si>
  <si>
    <t>2.1 Postes au bilan</t>
  </si>
  <si>
    <t>Le montant total des réserves détenues auprès de la banque centrale en lien avec les obligations réglementaires de dépôt minimal.</t>
  </si>
  <si>
    <t>Conformément au paragraphe 25 a) de la norme NSFR, cette partie ne devrait servir qu'à déclarer les dépôts détenus par des coopératives d'un même réseau, pourvu qu'ils soient reçus au titre du partage des tâches et autres arrangements juridiques, réglementaires ou contractuels, pour autant que la coopérative qui place le dépôt et celle qui le reçoit participent au même système de protection mutuel contre le risque d'illiquidité et d'insolvabilité de leurs membres. Les dépôts déclarés dans cette catégorie ne devraient l'être dans aucune autre catégorie RSF.</t>
  </si>
  <si>
    <t>Tous les autres prêts garantis accordés à des institutions financières, tant ceux garantis par des sûretés autres que des actifs de niveau 1 que ceux garantis par des actifs de niveau 1 lorsque l'institution n'a pas la capacité de réutiliser librement la sûreté reçue pendant la durée de vie du prêt.</t>
  </si>
  <si>
    <t>Tous les prêts accordés à des institutions financières qui ne sont pas garantis.</t>
  </si>
  <si>
    <t xml:space="preserve">Tous les titres en défaut et les prêts improductifs devraient être déclarés sur cette ligne et non dans l'une des catégories ci-dessus.
Sont considérés comme productifs les prêts qui ne sont pas impayés depuis plus de 90 jours. Inversement, sont considérés comme improductifs les prêts qui sont impayés depuis plus de 90 jours. </t>
  </si>
  <si>
    <t xml:space="preserve">Les sûretés reçues sous forme de marge de variation dans le cadre de contrats dérivés.  </t>
  </si>
  <si>
    <t>Les espèces ou autres actifs contribuant au fonds de garantie d'une CC. Ne pas inclure ici les espèces, les titres ou les autres actifs constituant la marge initiale des contrats dérivés, qui devraient être compris dans les catégories ci-dessus.</t>
  </si>
  <si>
    <t>Champ sans saisie. Conformément au paragraphe 42 a), le financement stable requis associé à la marge initiale donnée et aux espèces ou autres actifs contribuant au fonds de garantie d'une CC.</t>
  </si>
  <si>
    <t xml:space="preserve">Les montants à recevoir à la date de transaction au titre de ventes d’instruments financiers, de devises et de produits de base i) dont le règlement est censé intervenir dans le cycle de règlement standard ou le délai habituel pour le marché organisé ou le type de transaction concernés, ou ii) qui ont donné lieu à un suspens, mais dont le règlement reste néanmoins attendu. </t>
  </si>
  <si>
    <t>Les soldes des facilités de liquidité non décaissées Iorsque l'institution a le droit d'en révoquer sans condition la partie non décaissée.</t>
  </si>
  <si>
    <t>Les soldes des facilités de crédit non décaissées Iorsque l'institution a le droit d'en révoquer sans condition la partie non décaissée.</t>
  </si>
  <si>
    <t>Les soldes des obligations de crédit commercial (dont les garanties et les lettres de crédit).</t>
  </si>
  <si>
    <t>Les soldes des garanties et des lettres de crédit sans rapport avec des obligations de crédit commercial.</t>
  </si>
  <si>
    <t>Les fonds gérés dans un objectif de préservation de la valeur, par exemple fonds de placement du marché monétaire ou autre type de placement collectif à capital garanti, etc.</t>
  </si>
  <si>
    <t>La totalité des espèces, des titres ou des autres actifs constituant la marge initiale des contrats dérivés pris pour le compte de l'institution. Cela ne comprendrait pas la marge initiale donnée au nom d'un client, qui devrait être déclarée à l'identifiant 2890 ci-dessous. 
Lorsque des titres ou d'autres actifs constituant la marge initiale des contrats dérivés seraient autrement compris dans une catégorie à coefficient RSF plus élevé, ils devraient être déclarés dans cette catégorie et non ici.
Ne pas inclure ici les espèces ou autres actifs contribuant au fonds de garantie d'une contrepartie centrale (CC), qui devraient être déclarés à l'identifiant 2910 ci-dessous.</t>
  </si>
  <si>
    <t>Les espèces constituant la marge initiale des contrats dérivés pris pour le compte de l'institution. Cela ne comprendrait pas la marge initiale donnée au nom d'un client, qui devrait être déclarée à l'identifiant 2890 ci-dessous.</t>
  </si>
  <si>
    <t>La marge initiale donnée sous forme de titres de niveau 1 pour des contrats dérivés pris pour le compte de l'institution. Cela ne comprendrait pas la marge initiale des contrats dérivés pris au nom d'un client, qui devrait être déclarée à l'identifiant 2890 ci-dessous.</t>
  </si>
  <si>
    <t>La marge initiale donnée sous forme d'autres sûretés que des espèces ou des titres de niveau 1 pour le compte de l'institution et inclus dans les identifiants 2870 à 2880 ci-dessus. Cela ne comprendrait pas la marge initiale des contrats dérivés pris au nom d'un client, qui devrait être déclarée à l'identifiant 2890 ci-dessous.</t>
  </si>
  <si>
    <t>Indiquer la valeur comptable de tous les autres actifs non inclus dans les catégories susmentionnées. Si elle ne peut être calculée, saisir 0 dans ces cellules et mentionner à l'Autorité qu'il est impossible de calculer cette valeur.</t>
  </si>
  <si>
    <t>Le montant total des emprunts et autres passifs non garantis (dont les dépôts à terme) ne figurant pas aux identifiants 1140 à 1250, qui constituent le financement provenant d'autres entités juridiques (y compris des sociétés financières et des institutions financières (sauf les institutions membres du même réseau coopératif). Conformément aux paragraphes 131 d) et e) de la norme LCR ainsi qu'au paragraphe 16 de la norme NSFR, les institutions, les entreprises d'investissement, les sociétés d'assurance, les fiduciaires (dans ce contexte, un « fiduciaire » est une entité juridique autorisée à gérer des actifs pour le compte d’un tiers, y compris les structures de gestion d’actifs telles que les caisses de retraite et les autres véhicules d’investissement collectif) et les bénéficiaires (dans ce contexte, un « bénéficiaire » est une entité juridique qui bénéficie de prestations, ou qui peut être habilitée à en bénéficier, au titre d’un testament, d’une police d’assurance, d’un régime de retraite, d’un contrat de rente, d’une fiducie, ou d’un autre contrat) sont considérés comme des institutions financières pour l'application de la norme NSFR.</t>
  </si>
  <si>
    <t>Les institutions devraient déclarer les financements non garantis autres que les dépôts fournis par d'autres entités juridiques (y compris des sociétés financières et des institutions financières).
Les institutions devraient déclarer ici tous les financements non garantis autres que les dépôts pour lesquels une contrepartie ne peut être déterminée (et qui ne sont donc pas déclarés aux identifiants 1170, 1210 ou 1250), comme les émissions de titres de créance non garantis.</t>
  </si>
  <si>
    <t>La marge initiale reçue sous forme de sûretés autres que les espèces ou les titres de niveau 1 déclarés aux identifiants 1430 à 1440.</t>
  </si>
  <si>
    <t xml:space="preserve">La totalité des espèces, des titres ou des autres actifs reçus comme marge initiale pour les contrats dérivés. Déclarer les soldes de la marge initiale dans cette catégorie selon l'échéance résiduelle du ou des contrats dérivés directement associés à la marge initiale. Dans le cas des sûretés regroupées, déclarer l’échéance des soldes de marge initiale selon l’échéance du contrat dérivé ayant l’échéance la plus longue dans la tranche de compensation applicable qui contribue à l’exigence de marge initiale. Les contrats qui se compensent entièrement (c’est-à-dire les positions longues et courtes dans des contrats identiques) et qui ne contribuent pas à l’exigence de marge initiale peuvent être exclus de la détermination de l’échéance. 
La somme de cette catégorie devrait correspondre à la marge initiale totale reçue déclarée à l'identifiant 1420 ci-dessus. </t>
  </si>
  <si>
    <t>Les titres qui, s'ils n'étaient pas grevés, seraient considérés comme des actifs liquides de niveau 2A, conformément au paragraphe 52 de la norme LCR. Les titres qui seraient autrement admissibles conformément à ce paragraphe, mais sont exclus parce qu'ils excèdent le plafond de  40 %, ou pour des raisons opérationnelles ou autres, sont déclarés dans cette catégorie.  
Les titres en défaut ne devraient pas y être inclus, mais devraient plutôt être déclarés à l'identifiant 2780.</t>
  </si>
  <si>
    <t>Les titres qui, s'ils n'étaient pas grevés, seraient admissibles à titre d'actifs liquides de niveau 2B, conformément au paragraphe 54 de la norme LCR. 
Les titres qui seraient autrement admissibles conformément à ce paragraphe, mais sont exclus parce qu'ils excèdent les plafonds de 15 % ou de 40 %, ou pour des raisons opérationnelles ou autres, sont déclarés dans cette catégorie. 
Les titres en défaut ne devraient pas y être inclus, mais devraient plutôt être déclarés à l'identifiant 2780.</t>
  </si>
  <si>
    <t>Les dépôts détenus auprès d'institutions financières, y compris celles qui sont soumises à une surveillance prudentielle, à des fins opérationnelles, tels qu'ils sont définis aux paragraphes 93 à 104 de la norme LCR. 
Les dépôts non opérationnels détenus auprès d’autres institutions financières devraient être inclus dans les prêts aux institutions financières (identifiants 2060 à 2090 ci-dessus), compte tenu de la durée de l'opération. C'est-à-dire que les dépôts à vue et les dépôts à terme d'une échéance résiduelle inférieure à six mois se voient assigner un coefficient RSF de 15 %, et que les dépôts à terme dont l'échéance résiduelle est comprise entre six mois et moins d'un an se voient assigner un coefficient de 50 %, ou de 100 % si l'échéance dépasse un an.</t>
  </si>
  <si>
    <t xml:space="preserve">Les prêts à des entreprises non financières à échéance résiduelle de moins d'un an. 
Les prêts improductifs ne devraient pas être inclus dans cette catégorie, mais plutôt être déclarés à l'identifiant 2780.
Les prêts productifs à des entreprises non financières dont l'échéance résiduelle est inférieure à un an et qui sont assortis d'une pondération des risques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t>
  </si>
  <si>
    <t xml:space="preserve">Les prêts accordés à des banques centrales dont l'échéance résiduelle est inférieure à un an et qui ne répondent pas aux exigences locales en matière de réserves. Les soldes (y compris les placements à terme) admissibles aux fins de ces exigences devraient être considérés comme des « réserves totales détenues auprès de la banque centrale » et déclarés à l'identifiant 2010, même s'ils excèdent le niveau de réserves exigé.
Les prêts improductifs ne devraient pas être inclus dans cette catégorie, mais devraient plutôt être déclarés à l'identifiant 2780.
Les prêts productifs accordés à des banques centrales dont l'échéance résiduelle est inférieure à un an et qui sont assortis d'une pondération des risques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Conformément aux paragraphes 36 c) et d), toutes les créances sur les banques centrales dont la durée résiduelle est inférieure à six mois se voient appliquer un coefficient RSF de 0 %. En ce qui concerne les soldes déclarés dans cette ligne dont la durée résiduelle est inférieure à six mois, prendre note que le terme « créances » est plus large que celui de « prêts ». Dans le paragraphe 36 c), les créances comprennent aussi les titres émis par les banques centrales et le compte d'actif créé au bilan des institutions financières dans le cadre des opérations de prise en pension réalisées avec les banques centrales.  </t>
  </si>
  <si>
    <t xml:space="preserve">Les prêts accordés à des entités souveraines, à des organismes publics (OP) et à des banques multilatérales de développement (BMD) dont l'échéance résiduelle est inférieure à un an. 
Les prêts accordés à la Banque des règlements internationaux, au Fonds monétaire international et à la Commission européenne devraient être déclarés dans cette catégorie. 
Les prêts improductifs ne devraient pas être inclus dans cette catégorie, mais plutôt être déclarés à l'identifiant 2780.
Les prêts productifs à des entités souveraines, à des OP et à des BMD dont l'échéance résiduelle est inférieure à un an et la pondération des risques est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t>
  </si>
  <si>
    <t xml:space="preserve">Inclure les soldes de tous les autres prêts, à l’exception des prêts aux institutions financières, dont l’échéance résiduelle est d’au moins un an et qui seraient admissibles à une pondération des risques inférieure ou égale à 35 % selon l’approche standard de Bâle II pour le risque de crédit.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supérieure à un an. 
Seuls les coefficients de pondération des risques de l’approche standard de Bâle II peuvent être utilisés pour déterminer le traitement NSFR.
Les prêts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t>
  </si>
  <si>
    <t xml:space="preserve">Les prêts à la clientèle de détail (les personnes physiques, par exemple) et de PME (définis dans la norme LCR comme les prêts à « la clientèle de particuliers et de petites entreprises ») dont l'échéance résiduelle est inférieure à un an.
Les prêts improductifs ne devraient pas être déclarés dans cette catégorie, mais plutôt à l'identifiant 2780.
Les prêts productifs à la clientèle de détail et de PME dont l'échéance résiduelle est inférieure à un an et qui sont assortis d'une pondération des risques supérieure à 35 %, selon l'approche standard de Bâle II pour le risque de crédit, devraient aussi être déclarés dans cette catégorie et non aux identifiants 2580 à 2610.
Sont considérés comme productifs les prêts qui ne sont pas impayés depuis plus de 90 jours. Inversement, sont considérés comme improductifs les prêts qui sont impayés depuis plus de 90 jours. </t>
  </si>
  <si>
    <t>Les titres qui ne sont pas admissibles en tant qu'ALHQ, définis dans la norme LCR comme « HQLA », autres que les actions non ALHQ négociées sur un marché organisé, lesquelles devraient être déclarées aux identifiants 2620 à 2650, et qui ne sont pas en défaut. Les titres en défaut ne devraient pas être déclarés dans cette catégorie, mais plutôt à l'identifiant 2780.</t>
  </si>
  <si>
    <t>Les autres sûretés reçues sous forme de marge de variation dans le cadre de contrats dérivés qui ne sont pas déclarées aux identifiants 2800 à 2810 ci-dessus.</t>
  </si>
  <si>
    <t>Les espèces, les titres ou les autres actifs constituant la marge initiale donnée au nom d'un client, lorsque l’institution ne garantit pas le rendement du tiers. Il s'agit par exemple des cas où l'institution permet à un client d'accéder à un tiers (par exemple  une CC) aux fins de compensation de dérivés, lorsque les transactions sont exécutées au nom du client et l'institution ne garantit pas le rendement du tiers. Les soldes déclarés ici ne devraient pas être inclus dans les identifiants 2860 à 2880 ci-dessus.</t>
  </si>
  <si>
    <t>(01)</t>
  </si>
  <si>
    <t>(02)</t>
  </si>
  <si>
    <t>(03)</t>
  </si>
  <si>
    <t>(04)</t>
  </si>
  <si>
    <t>(05)</t>
  </si>
  <si>
    <t>(06)</t>
  </si>
  <si>
    <t>(07)</t>
  </si>
  <si>
    <t>(08)</t>
  </si>
  <si>
    <t>(09)</t>
  </si>
  <si>
    <t>(10)</t>
  </si>
  <si>
    <t>(11)</t>
  </si>
  <si>
    <t>(12)</t>
  </si>
  <si>
    <t>(13)</t>
  </si>
  <si>
    <t>Actifs dérivés</t>
  </si>
  <si>
    <t>Legend</t>
  </si>
  <si>
    <t>Blank</t>
  </si>
  <si>
    <t>Formula</t>
  </si>
  <si>
    <t>Entry
field</t>
  </si>
  <si>
    <t>Amount</t>
  </si>
  <si>
    <t>&lt; 6 months</t>
  </si>
  <si>
    <t>Capital instruments not included above with an effective residual maturity of one year or more</t>
  </si>
  <si>
    <t>Insured - no established relationship, account not transactional</t>
  </si>
  <si>
    <t>Insured - deposits received from funds or trusts controlled by retail customer</t>
  </si>
  <si>
    <t>Deposits sourced in home jurisdiction but denominated in foreign currency</t>
  </si>
  <si>
    <t>Uninsured deposits</t>
  </si>
  <si>
    <t>Rate sensitive deposits directly managed by the client - established relationship or deposit in a transactional account</t>
  </si>
  <si>
    <t>Rate sensitive deposits directly managed by the client - no established relationship and not in a transactional account</t>
  </si>
  <si>
    <t>Term deposits managed by an unaffiliated third-party - cashable or maturing in the next 30 days</t>
  </si>
  <si>
    <t>Demand deposits managed by unaffiliated third-party</t>
  </si>
  <si>
    <t>Deposits subject to host jurisdiction requirements</t>
  </si>
  <si>
    <t>Unsecured funding from non-financial corporates</t>
  </si>
  <si>
    <t>Of which is non-deposit unsecured funding</t>
  </si>
  <si>
    <t>Unsecured funding from central banks</t>
  </si>
  <si>
    <t>Unsecured funding from other legal entities (including financial corporates and financial institutions)</t>
  </si>
  <si>
    <t>Other deposits provided by members of a cooperative within a federation</t>
  </si>
  <si>
    <t>Stamped bankers' acceptances</t>
  </si>
  <si>
    <t>Secured borrowings and liabilities (including secured term deposits): of which are from:</t>
  </si>
  <si>
    <t>Retail and small business customers</t>
  </si>
  <si>
    <t>Non-financial corporates</t>
  </si>
  <si>
    <t>Central banks</t>
  </si>
  <si>
    <t>Other legal entities (including financial corporates and financial institutions)</t>
  </si>
  <si>
    <t>Derivatives:</t>
  </si>
  <si>
    <t>Derivative liabilities, gross of variation margin posted</t>
  </si>
  <si>
    <t>Total variation margin posted</t>
  </si>
  <si>
    <t>Total initial margin received</t>
  </si>
  <si>
    <t>Of which, initial margin received in the form of cash</t>
  </si>
  <si>
    <t>Of which, initial margin received in the form of all other collateral</t>
  </si>
  <si>
    <t>Total initial margin received, in the form of any collateral type, according to residual maturity of associated derivative contract(s)</t>
  </si>
  <si>
    <t>Other liability and equity categories</t>
  </si>
  <si>
    <t>Minority interest</t>
  </si>
  <si>
    <t>Trade date payables</t>
  </si>
  <si>
    <t>Interdependent liabilities; of which:</t>
  </si>
  <si>
    <t>All other liabilities and equity categories not included above</t>
  </si>
  <si>
    <t>Coins and bank notes</t>
  </si>
  <si>
    <t>Total central bank reserves</t>
  </si>
  <si>
    <t>Reserves required from central bank</t>
  </si>
  <si>
    <t>Encumbered</t>
  </si>
  <si>
    <t>Deposits held by other cooperatives that are members of the same cooperative within a federation</t>
  </si>
  <si>
    <t>Loans to financial institutions, of which:</t>
  </si>
  <si>
    <t>Encumbered: of which:</t>
  </si>
  <si>
    <t>Remaining period of encumbrance &lt; 6 months</t>
  </si>
  <si>
    <t>Unsecured loans to financial institutions, of which:</t>
  </si>
  <si>
    <t>Deposits held at financial institutions for operational purposes: of which:</t>
  </si>
  <si>
    <t>Loans to non-financial corporate clients with a residual maturity of less than one year: of which:</t>
  </si>
  <si>
    <t>Loans to central banks with a residual maturity of less than one year: of which:</t>
  </si>
  <si>
    <t>Loans to retail and small business customers (excluding residential mortgages reported above) with a residual maturity of less than one year: of which:</t>
  </si>
  <si>
    <t>Physical traded commodities including gold: of which:</t>
  </si>
  <si>
    <t xml:space="preserve">Other short-term unsecured instruments and transactions with a residual maturity of less than one year, of which: </t>
  </si>
  <si>
    <t>Defaulted securities and non-performing loans</t>
  </si>
  <si>
    <t>Derivative assets, gross of variation margin received</t>
  </si>
  <si>
    <t>Variation margin received, of which:</t>
  </si>
  <si>
    <t>Other variation margin received</t>
  </si>
  <si>
    <t>Required stable funding associated with derivative liabilities</t>
  </si>
  <si>
    <t>Total initial margin posted: of which:</t>
  </si>
  <si>
    <t>Initial margin posted in the form of cash</t>
  </si>
  <si>
    <t>Initial margin posted in the form of all other collateral</t>
  </si>
  <si>
    <t>Of which, is initial margin posted on behalf of a customer</t>
  </si>
  <si>
    <t>Initial margin posted on bank's own behalf, in the form of any collateral type, according to residual maturity of associated derivative contract(s)</t>
  </si>
  <si>
    <t>Items deducted from regulatory capital</t>
  </si>
  <si>
    <t>Trade date receivables</t>
  </si>
  <si>
    <t>Interdependent assets; of which:</t>
  </si>
  <si>
    <t>All other assets not included in above categories that qualify for 100% treatment</t>
  </si>
  <si>
    <t>Irrevocable or conditionally revocable liquidity facilities</t>
  </si>
  <si>
    <t>Irrevocable or conditionally revocable credit facilities</t>
  </si>
  <si>
    <t>Unconditionally revocable credit and liquidity facilities to retail and small business customers</t>
  </si>
  <si>
    <t>Unconditionally revocable credit and liquidity facilities to all other customers</t>
  </si>
  <si>
    <t>Trade finance-related obligations (including guarantees and letters of credit)</t>
  </si>
  <si>
    <t>Guarantees and letters of credit unrelated to trade finance obligations</t>
  </si>
  <si>
    <t xml:space="preserve">Non-contractual obligations, such as: </t>
  </si>
  <si>
    <t>Structured products</t>
  </si>
  <si>
    <t>Managed funds</t>
  </si>
  <si>
    <t>Other non-contractual obligations</t>
  </si>
  <si>
    <t>All other off balance-sheet obligations not included in the above categories</t>
  </si>
  <si>
    <t xml:space="preserve">TRAITEMENT DES GRÈVEMENTS
Conformément au principe voulant qu'elles ne puissent tirer un avantage de liquidité des actifs qu'elles ont grevés, les institutions sont tenues d'indiquer si des actifs sont grevés et, le cas échéant, durant quelle période. Pour chaque catégorie d'actifs, elles devraient présenter sur des lignes distinctes les soldes des actifs grevés et non grevés dans la colonne appropriée, selon leur échéance résiduelle. Lorsque des actifs sont grevés pour des activités de liquidité exceptionnelles des banques centrales et que les autorités de contrôle nationales ont convenu avec les banques centrales d'un coefficient RSF réduit (lequel ne doit pas être inférieur à celui appliqué à l'actif équivalent qui n'est pas grevé), ces valeurs devraient être présentées séparément comme il est indiqué ci-après. </t>
  </si>
  <si>
    <t>Leverage requirements</t>
  </si>
  <si>
    <t>Dpa</t>
  </si>
  <si>
    <t>The total amount of any capital instrument not included in identifier 1010 that has an effective residual maturity of one year or more but excluding any instruments with explicit or embedded options that, if exercised, would reduce the expected maturity to less than one year.</t>
  </si>
  <si>
    <t>21(b)</t>
  </si>
  <si>
    <t>1040 to 1130</t>
  </si>
  <si>
    <t>23(f)</t>
  </si>
  <si>
    <t>23(g)</t>
  </si>
  <si>
    <t>Institutions should report any non-deposit unsecured funding provided by central banks.</t>
  </si>
  <si>
    <t>1330 to 1370</t>
  </si>
  <si>
    <t>Cash received as initial margin for derivative contracts</t>
  </si>
  <si>
    <t>25(b)</t>
  </si>
  <si>
    <t>25(d)</t>
  </si>
  <si>
    <t>2.1 On-balance sheet items</t>
  </si>
  <si>
    <t>Les pièces et les billets d'institutions actuellement détenus et disponibles pour s'acquitter d'obligations. Cette ligne ne devrait pas servir à indiquer les prêts à des contreparties.</t>
  </si>
  <si>
    <t>36(a)</t>
  </si>
  <si>
    <t>36(b)</t>
  </si>
  <si>
    <t>2030 to 2040</t>
  </si>
  <si>
    <t>2060 to 2170</t>
  </si>
  <si>
    <t>2060 to 2090</t>
  </si>
  <si>
    <t>2100 to 2130</t>
  </si>
  <si>
    <t>2140 to 2170</t>
  </si>
  <si>
    <t>All loans to financial institutions that are unsecured.</t>
  </si>
  <si>
    <t>2180 to 2210</t>
  </si>
  <si>
    <t>2220 to 2250</t>
  </si>
  <si>
    <t>2260 to 2290</t>
  </si>
  <si>
    <t>2300 to 2330</t>
  </si>
  <si>
    <t>2340 to 2370</t>
  </si>
  <si>
    <t>2380 to 2410</t>
  </si>
  <si>
    <t>31 36 c) 40 c) 43 (a)</t>
  </si>
  <si>
    <t>2420 to 2450</t>
  </si>
  <si>
    <t>2460 to 2490</t>
  </si>
  <si>
    <t>2500 to 2530</t>
  </si>
  <si>
    <t>2540 to 2570</t>
  </si>
  <si>
    <t>2580 to 2610</t>
  </si>
  <si>
    <t>2620 to 2650</t>
  </si>
  <si>
    <t>2660 to 2690</t>
  </si>
  <si>
    <t>2700 to 2730</t>
  </si>
  <si>
    <t>2740 to 2770</t>
  </si>
  <si>
    <t>36(d)</t>
  </si>
  <si>
    <t>2800 to 2820</t>
  </si>
  <si>
    <t>Collateral received in the form of variation margin in connection with derivatives contracts.</t>
  </si>
  <si>
    <t>Champ sans saisie. Conformément au paragraphe 43 d), la valeur ici équivaut à 5 % des dérivés au passif (c.-à-d. le coût de remplacement négatif ou le coût de remplacement négatif net, selon le cas) avant déduction de la marge de variation fournie.</t>
  </si>
  <si>
    <t>43(d)</t>
  </si>
  <si>
    <t>2850 to 2900</t>
  </si>
  <si>
    <t>2860 to 2890</t>
  </si>
  <si>
    <t>42(a)</t>
  </si>
  <si>
    <t>The amount of receivables arising from sales of financial instruments, foreign currencies and commodities that (i) are expected to settle within the standard settlement cycle or period that is customary for the relevant exchange or type of transaction, or (ii) have failed to, but are still expected to, settle.</t>
  </si>
  <si>
    <t>2950 to 2980</t>
  </si>
  <si>
    <t>2.2 Off balance sheet items</t>
  </si>
  <si>
    <t>Balances of undrawn credit or liquidity facilities to retail and small business customers where the bank has the right to unconditionally revoke the undrawn portion of these facilities.</t>
  </si>
  <si>
    <t>Balances of trade finance-related obligations (including guarantees and letters of credit)</t>
  </si>
  <si>
    <t>Balances of guarantees and letters of credit unrelated to trade finance obligations.</t>
  </si>
  <si>
    <t>Les produits structurés que la clientèle s’attend à pouvoir négocier facilement, tels que les titres à taux révisable, et les billets à taux variable remboursables sur demande (variable rate demand notes ou VRDN).</t>
  </si>
  <si>
    <t>Managed funds that are marketed with the objective of maintaining a stable value such as money market mutual funds or other types of stable value collective investment fund, etc.</t>
  </si>
  <si>
    <t>Toutes les autres obligations hors bilan non déclarées aux identifiants 3010 à 3100 ci-dessus.</t>
  </si>
  <si>
    <t xml:space="preserve">All other off balance-sheet obligations not reported in identifiers 3010 to 3100 above. </t>
  </si>
  <si>
    <t>Français</t>
  </si>
  <si>
    <t>Anglais</t>
  </si>
  <si>
    <t>Tier 1 and Tier 2 capital (Basel III 2022), before the application of capital deductions and excluding the proportion of Tier 2 instruments with residual maturity of less than one year</t>
  </si>
  <si>
    <t>(In thousands of Canadian dollars)</t>
  </si>
  <si>
    <t>NSFR Requirements</t>
  </si>
  <si>
    <t>ASF factor</t>
  </si>
  <si>
    <t>Calculated ASF</t>
  </si>
  <si>
    <t>Non-maturity</t>
  </si>
  <si>
    <t>Required central bank reserves</t>
  </si>
  <si>
    <t>Non-HQLA exchange traded equities: of which:</t>
  </si>
  <si>
    <t>Non-HQLA securities not in default: of which:</t>
  </si>
  <si>
    <t>"Stable" (as defined in the LCR) demand and/or term deposits from retail and small business customers</t>
  </si>
  <si>
    <t>"Less stable" (as defined in the LCR) demand and/or term deposits from retail and small business customers; of which:</t>
  </si>
  <si>
    <t>Of which is a non-operational deposit (as defined in the LCR)</t>
  </si>
  <si>
    <t>Of which is an operational deposit (as defined in the LCR)</t>
  </si>
  <si>
    <t>Unsecured funding from sovereigns/PSEs/MDBs/NDBs</t>
  </si>
  <si>
    <t>Sovereigns/PSEs/MDBs/NDBs</t>
  </si>
  <si>
    <t xml:space="preserve">NSFR derivative liabilities (derivative liabilities less total collateral posted as variation margin on derivative liabilities) </t>
  </si>
  <si>
    <t>Deferred tax liabilities (DTLs)</t>
  </si>
  <si>
    <t xml:space="preserve">NHA MBS </t>
  </si>
  <si>
    <t xml:space="preserve">CMB liabilities </t>
  </si>
  <si>
    <t>Variation margin received from a client that is then posted to a CCP on the client's behalf</t>
  </si>
  <si>
    <t>RSF factor</t>
  </si>
  <si>
    <t>Calculated RSF</t>
  </si>
  <si>
    <t>Loans to sovereigns, PSEs, MDBs and NDBs with a residual maturity of less than one year: of which:</t>
  </si>
  <si>
    <t>NSFR derivative assets (derivative assets less cash and Level 1 HQLA collateral received as eligible variation margin on derivative assets)</t>
  </si>
  <si>
    <t xml:space="preserve">Securities eligible for Level 2B HQLA for the LCR, of which: </t>
  </si>
  <si>
    <t>Securities eligible for Level 2A HQLA for the LCR, of which:</t>
  </si>
  <si>
    <t>Securities eligible as Level 1 HQLA for the LCR, of which:</t>
  </si>
  <si>
    <t>SFT assets that are eligible for the "matched book" treatment</t>
  </si>
  <si>
    <t>Initial margin posted in the form of Level 1 securities</t>
  </si>
  <si>
    <t>Cash or other assets provided to contribute to the default fund of a CCP</t>
  </si>
  <si>
    <t>Required stable funding associated with initial margin posted and cash or other assets provided to contribute to the default fund of a CCP</t>
  </si>
  <si>
    <t>Mortgages underlying NHA MBS transactions</t>
  </si>
  <si>
    <t>Mortgages underlying CMB transactions</t>
  </si>
  <si>
    <t>Variation margin posted to a CCP on a client's behalf</t>
  </si>
  <si>
    <t>1.1 Available stable funding (ASF)</t>
  </si>
  <si>
    <t>Part 1 - Available stable funding (ASF)</t>
  </si>
  <si>
    <t>43(c)</t>
  </si>
  <si>
    <t>21(a)</t>
  </si>
  <si>
    <t>21(c), 22</t>
  </si>
  <si>
    <t>21(c), 23, 22</t>
  </si>
  <si>
    <t xml:space="preserve">23(e) </t>
  </si>
  <si>
    <t xml:space="preserve">21(c) 24(a) </t>
  </si>
  <si>
    <t>21(c), 24(b), 24(d), 25(a)</t>
  </si>
  <si>
    <t>24(c) and (d)</t>
  </si>
  <si>
    <t xml:space="preserve">21(c), 24(c) </t>
  </si>
  <si>
    <t>Institutions should report the portion of unsecured deposits provided by non-financial corporates with operational relationships, as defined in the LCR standard.</t>
  </si>
  <si>
    <t>Institutions should report unsecured financing other than deposits provided by non-financial corporates.</t>
  </si>
  <si>
    <t xml:space="preserve">21(c), 24(b), 24(d), 25(a) </t>
  </si>
  <si>
    <t xml:space="preserve">24(c) and (d) </t>
  </si>
  <si>
    <t>25(a) 21(c)</t>
  </si>
  <si>
    <t xml:space="preserve">25(a), 21(c)  </t>
  </si>
  <si>
    <t>21(c) 24(a), (c) and (d), and 25 (a)</t>
  </si>
  <si>
    <t>21(c), 24(a), (c) and (d), and 25 (a)</t>
  </si>
  <si>
    <t>21(c), 24(c) and (d), and 25(a)</t>
  </si>
  <si>
    <t>Institutions should report the total amount of unsecured deposits provided by other legal entities with operational relationships, as defined in the LCR standard.</t>
  </si>
  <si>
    <t>19, 25(a)</t>
  </si>
  <si>
    <t>The amount of payables arising from purchases of financial instruments, foreign currencies and commodities that (i) are expected to settle within the standard settlement cycle or period that is customary for the relevant exchange or type of transaction, or (ii) have failed to, but are still expected to, settle.</t>
  </si>
  <si>
    <t>21(c), 24(d), 25(a), 25(b)</t>
  </si>
  <si>
    <t>31, 38, 39(b), 40(c), 43(a), 43(c)</t>
  </si>
  <si>
    <t>31, 38, 40(c), 43(a), 43(c)</t>
  </si>
  <si>
    <t>31, 39(b), 40(c), 43(a), 43(c)</t>
  </si>
  <si>
    <t>31, 37, 40(b), 43(a)</t>
  </si>
  <si>
    <t>31, 39(a), 40(b), 43(a)</t>
  </si>
  <si>
    <t>In accordance with paragraph 25(a) of the NSFR standard, this section should only be used to report deposits held by cooperatives in the same network, provided they are received under worksharing and other legal, regulatory or contractual arrangements, as long as the cooperative placing the deposit and the cooperative receiving it participate in the same mutual protection scheme against the risk of illiquidity and insolvency of their members. Deposits declared in this category should not be declared in any other RSF category.</t>
  </si>
  <si>
    <t>31, 40(a), 40(b), 43(a)</t>
  </si>
  <si>
    <t>31, 40(d), 43(a)</t>
  </si>
  <si>
    <t>31, 40(e), 43(a)</t>
  </si>
  <si>
    <t>Loans to non-financial corporate clients having a residual maturity of less than one year.
Non-performing loans should not be included in this category, rather these should be reported in Identifier 2780.
Performing loans to non-financial corporate clients with a residual maturity of less than one year and with a greater than 35% risk weight under the Basel II standardised approach for credit risk should be reported in this category and not in Identifier 2580 to 2610.
Performing loans are considered to be those that are not past due for more than 90 days. Conversely, non-performing loans are considered to be loans that are more than 90 days past due.</t>
  </si>
  <si>
    <t>Loans to central banks having a residual maturity of less than one year that do not qualify to meet local reserve requirements. Balances (including term placements) that qualify toward reserve requirements should be considered as “total central bank reserves” and reported in Identifier 2010, even if these balances are in excess of the required level of reserves.
Non-performing loans should not be included in this category, rather these should be reported in Identifier 2780.
Performing loans to central banks with a residual maturity of less than one year and a greater than 35% risk weight under the Basel II standardised approach for credit risk should be reported in this category and not in Identifier 2580 to 2610.
Performing loans are considered to be those that are not past due for more than 90 days. Conversely, non-performing loans are considered to be loans that are more than 90 days past due.
Consistent with paragraph 36(c) and (d), all claims on central banks with residual maturities of less than six months receive a 0% RSF factor. For balances reported in this line with residual maturities less than six months, note that the term “claims” is broader than loans. The term “claims” in paragraph 36(c) also includes central bank bills and the asset account created on banks’ balance sheets by entering into repo transactions with central banks.</t>
  </si>
  <si>
    <t>31, 40(e), 41, 43(a)</t>
  </si>
  <si>
    <t>31, 40(e), 41(a), 43(a)</t>
  </si>
  <si>
    <t>31, 41(b), 43(a)</t>
  </si>
  <si>
    <t>31, 40(e), 42(b), 43(a)</t>
  </si>
  <si>
    <t>31, 42(c), 43(a)</t>
  </si>
  <si>
    <t>31, 40(e), 42(c), 43(a)</t>
  </si>
  <si>
    <t>31, 42(d), 43(a)</t>
  </si>
  <si>
    <t xml:space="preserve">Les prêts productifs, non visés par l'une des catégories ci-dessus, assortis d'une pondération des risques supérieure à 35 % selon l'approche standard de Bâle II pour le risque de crédit, à l'exception des prêts aux institutions financières.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supérieure à un an. 
Seuls les coefficients de pondération des risques de l’approche standard de Bâle II peuvent être utilisés pour déterminer le traitement NSFR.
Les prêts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t>
  </si>
  <si>
    <t>Performing loans (except loans to financial institutions and loans reported in above categories) with risk weights greater than 35% under the Basel II standardised approach for credit risk; of which:</t>
  </si>
  <si>
    <t>Securities that are not eligible for HQLA treatment as defined in the LCR standard, other than non-HQLA exchange traded equities, which should be reported in Identifier 2620 to 2650, and which are not in default.
Securities in default should not be reported in this category; rather these should be reported in Identifier 2780.</t>
  </si>
  <si>
    <t>All defaulted securities and non-performing loans should be reported in this line and not in one of the above categories.
Performing loans are considered to be those that are not past due for more than 90 days. Conversely, non-performing loans are considered to be loans that are more than 90 days past due.</t>
  </si>
  <si>
    <t>Other collateral received in the form of variation margin in connection with derivatives contracts that is not reported under identifiers 2800 to 2810 above.</t>
  </si>
  <si>
    <t>No-entry field. In accordance with paragraph 43(d), the value here equals 5% of derivative liabilities (i.e. negative replacement cost amount before deducting variation margin posted).</t>
  </si>
  <si>
    <t>Initial margin posted in the form of Level 1 securities for derivative contracts taken on an institution's own behalf. This would not include initial margin posted on derivative contracts taken on behalf of a customer, which should be reported in Identifier 2890 below.</t>
  </si>
  <si>
    <t>Cash posted as initial margin for derivative contracts taken on an institution's own behalf. This would not include initial margin posted on derivative contracts taken on behalf of a customer, which should be reported in Identifier 2890 below.</t>
  </si>
  <si>
    <t>Initial margin posted in the form of collateral other than cash or Level 1 securities taken on the institution’s own behalf and included in above in Identifiers 2870 to 2880. This would not include initial margin posted on derivative contracts taken on behalf of a customer, which should be reported in Identifier 2890 below.</t>
  </si>
  <si>
    <t xml:space="preserve">Securities eligible for level 2B HQLA for the LCR, of which: </t>
  </si>
  <si>
    <t>Securities eligible for level 2A HQLA for the LCR, of which:</t>
  </si>
  <si>
    <t>Échéance résiduelle des actifs grevés ≥  6 mois à &lt; 1 an</t>
  </si>
  <si>
    <t>Remaining period of encumbrance ≥  6 months to  &lt; 1 year</t>
  </si>
  <si>
    <t>Échéance résiduelle des actifs grevés ≥  1 an</t>
  </si>
  <si>
    <t>Remaining period of encumbrance ≥  1 year</t>
  </si>
  <si>
    <t>Échéance résiduelle des actifs grevés ≥ 6 mois à &lt; 1 an</t>
  </si>
  <si>
    <t>Remaining period of encumbrance ≥ 6 months to  &lt; 1 year</t>
  </si>
  <si>
    <t>Échéance résiduelle des actifs grevés ≥ 1 an</t>
  </si>
  <si>
    <t>Remaining period of encumbrance ≥ 1 year</t>
  </si>
  <si>
    <t>Passifs dérivés, sans la marge de variation donnée</t>
  </si>
  <si>
    <t>Titres admissibles à titre d'ALHQ de niveau 1 pour le LCR, dont :</t>
  </si>
  <si>
    <t>Titres admissibles à titre d'ALHQ de niveau 2A pour le LCR, dont :</t>
  </si>
  <si>
    <t xml:space="preserve">Titres admissibles à titre d'ALHQ de niveau 2B pour le LCR, dont : </t>
  </si>
  <si>
    <t>Marge de variation en espèces reçue, en conformité avec les conditions précisées au paragraphe 35 du chapitre 6 de la Ligne directrice</t>
  </si>
  <si>
    <t>Marge de variation en ALHQ de niveau 1 reçue, en conformité avec les conditions précisées au paragraphe 35 du chapitre 6 de la Ligne directrice</t>
  </si>
  <si>
    <t>Prêts productifs (à l'exception des prêts à des institutions financières et des prêts déclarés aux catégories susmentionnées), assortis de facteurs de pondération supérieurs à 35 % en vertu de l’approche standard du risque de crédit de Bâle II, dont :</t>
  </si>
  <si>
    <t>Performing loans (except loans to financial institutions and loans reported in above categories) with risk weights greater than 35% under the Basel II standardised approach for credit risk: of which:</t>
  </si>
  <si>
    <t>&gt;=  6 mois et  &lt; 1 an</t>
  </si>
  <si>
    <t>&gt;= 6 months and &lt; 1 year</t>
  </si>
  <si>
    <t>&gt;=  1 an</t>
  </si>
  <si>
    <t>&gt;= 1 year</t>
  </si>
  <si>
    <t>&gt;=  6 months and &lt; 1 year</t>
  </si>
  <si>
    <t>&gt;=  1 year</t>
  </si>
  <si>
    <t>&gt;=   6 mois et  &lt; 1 an</t>
  </si>
  <si>
    <t>Dépôts détenus par d'autres coopératives membres d'une même coopérative à l'intérieur d'une fédération</t>
  </si>
  <si>
    <t>Deposits from members of the same cooperative within a federation subject to national discretions set out in paragraph 25 (a).</t>
  </si>
  <si>
    <t>Of which, initial margin received in the form of Level 1 securities</t>
  </si>
  <si>
    <t>Loans to financial institutions secured by Level 1 collateral and where the bank has the ability to freely rehypothecate the received collateral for the life of the loan: of which:</t>
  </si>
  <si>
    <t>Initial margin received, in the form of Level 1 securities for derivative contracts</t>
  </si>
  <si>
    <t>Loans to financial institutions secured by non-Level 1 collateral and where the financial institution has the ability to freely rehypothecate the received collateral for the life of the loan; of which:</t>
  </si>
  <si>
    <t>Unencumbered</t>
  </si>
  <si>
    <t>Residential mortgages of any maturity that would qualify for the 35% or lower risk weight under the Basel II standardised approach for credit risk: of which:</t>
  </si>
  <si>
    <t>Other loans, excluding loans to financial institutions, with a residual maturity of one year or greater that would qualify for the 35% or lower risk weight under the Basel II standardised approach for credit risk: of which:</t>
  </si>
  <si>
    <t xml:space="preserve">TREATMENT OF ENCUMBRANCES
In accordance with the principle that they cannot derive a liquidity benefit from the assets they have encumbered, institutions are required to disclose whether assets are encumbered and, if so, for what period. For each asset category, they should present on separate lines the balances of encumbered and unencumbered assets in the appropriate column, according to their residual maturity. Where assets are encumbered for exceptional central bank liquidity activities, and national supervisory authorities have agreed with central banks on a reduced RSF coefficient (which must not be less than that applied to the equivalent unencumbered asset), these values should be presented separately as indicated below. </t>
  </si>
  <si>
    <t>Pour calculer le montant du financement stable disponible (Available stable funding ou ASF), on associe, dans un premier temps, la valeur comptable des fonds propres et passifs d’une institution à l’une des catégories indiquées ci-après, qui sont également reproduites au paragraphe 26 du chapitre 6 de la LDSL. La valeur comptable représente le montant auquel un instrument de dette ou de fonds propres est enregistré avant l’application d’éventuels ajustements réglementaires (déductions et filtres) et des coefficients ASF. 
Des modifications ont été apportées aux définitions figurant dans les normes NSFR de Bâle III pour tenir compte de la collecte de données par tranches d'échéance.
• Les institutions devraient présenter l'ensemble des fonds propres et des passifs dans les colonnes appropriées d'après l'échéance.
• Pour déterminer l’échéance d’un instrument de fonds propres ou de dette, il convient de prendre pour hypothèse que les investisseurs exercent l’option d’achat à la première date possible. Pour les financements assortis d’options exerçables à la discrétion de l’institution financière, elle devrait présumer que ces options seront exercées à la première date possible à moins qu’elle puisse démontrer de façon convaincante à l’Autorité qu’elle n’exercerait l’option en aucune circonstance. Également, lorsque le marché anticipe en particulier que certains passifs seront remboursés avant la date d’échéance légale, ce comportement doit être pris en compte aux fins du NSFR et ces passifs doivent être inclus dans la catégorie de l’ASF correspondante. Concernant les passifs à long terme, seuls les flux de trésorerie assortis d’horizons de 6 mois et d’un an ou plus devraient être considérés comme ayant, respectivement, un temps à l’échéance résiduel effectif égal ou supérieur à 6 mois et égal ou supérieur à un an.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le LCR, devraient, aux fins du NSFR, être classés selon leurs caractéristiques (c'est-à-dire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 Dans le cas des dépôts de la clientèle de détail et de petites et moyennes entreprises (PME), la même méthode de détermination de l'échéance devrait être suivie aux fins du NSFR qu'aux fins du LCR.
• Les dépôts à terme fixe devraient être répartis par tranche d'échéance; les dépôts à vue (sans échéance) devraient être déclarés dans la colonne &lt; 6 mois.</t>
  </si>
  <si>
    <t>Renvoi à la LDSL (chapitre 6, sauf indication contraire)</t>
  </si>
  <si>
    <t>Fonds propres de catégorie 1 et de catégorie 2 (Bâle III), avant l'application de déductions de fonds propres, à l'exception du pourcentage d'instruments de catégorie 2 à échéance résiduelle de moins d'un an</t>
  </si>
  <si>
    <t>Tier 1 and Tier 2 capital (Basel III), before the application of capital deductions and excluding the proportion of Tier 2 instruments with residual maturity of less than one year</t>
  </si>
  <si>
    <t>Le montant total de tous les instruments de fonds propres non couverts à la ligne 1010 ci-dessus qui ont un temps à échéance résiduel effectif égal ou supérieur à un an, exception faite de tout instrument assorti d’une option explicite ou implicite qui, si elle est exercée, ramènerait à moins d'un an l’échéance prévue.</t>
  </si>
  <si>
    <t xml:space="preserve">Les dépôts à vue (sans échéance) et/ou à terme « stables » (tels qu’ils sont définis aux paragraphes 75 à 78 de la norme LCR) placés par la clientèle de détail (particuliers et petites entreprises).
Les dépôts à terme, peu importe leur temps à échéance résiduel, qui peuvent être retirés prématurément sans pénalité significativement supérieure à la perte d'intérêt devraient être déclarés dans la colonne &lt; 6 mois.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la norme LCR, devraient, aux fins du NSFR, être classés selon leurs caractéristiques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t>
  </si>
  <si>
    <t xml:space="preserve">Les dépôts « moins stables » (tels qu’ils sont définis aux paragraphes 79 à 81 de la norme LCR) à vue (sans échéance) et/ou à terme, placés par la clientèle de détail (particuliers et petites entreprises).
Les dépôts à terme, peu importe leur temps à échéance résiduel, qui peuvent être retirés prématurément sans pénalité significativement supérieure à la perte d'intérêt devraient être déclarés dans la colonne &lt; 6 mois.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le LCR, devraient, aux fins du NSFR, être classés selon leurs caractéristiques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t>
  </si>
  <si>
    <t>"Less stable" (as defined in the LCR in paragraph 78 to 81) non-maturity (demand) deposits and/or term deposits provided by retail and small business customers.
Term deposits, regardless of the residual contractual maturity, which may be withdrawn early without entailing a significant withdrawal penalty significantly should be reported in the &lt;6 months column.
In accordance with the treatment provided for the LCR but with a different time horizon, deposits maturing in less than one year or which can be withdrawn prematurely without significant penalty, which are classified as retail term deposits in the LCR standard, should, for NSFR purposes, be classified according to their characteristics (insured, held in a transactional account, etc.) as stable or less stable.
Retail term deposits maturing over one year and which cannot be withdrawn early without significant penalty are subject to a 100% ASF.</t>
  </si>
  <si>
    <t>Les passifs dans cette catégorie sont les dépôts « moins stables » (tels qu’ils sont définis au paragraphe 74 du chapitre 2 de la LDSL) à vue (sans échéance) et/ou à terme, assortis d’un temps à échéance résiduel inférieur à un an, placés par la clientèle de détail (particuliers et petites entreprises). Le coefficient ASF est de 90 % dans le cas des dépôts assurés qui satisfont à l'une des conditions suivantes : 
i. le déposant n'a pas de relation durable avec l'institution;
ii. les dépôts ne sont pas dans un compte transactionnel.</t>
  </si>
  <si>
    <t>Les passifs dans cette catégorie sont les dépôts « moins stables » (tels qu’ils sont définis au paragraphe 74 du chapitre 2 de la LDSL) à vue (sans échéance) et/ou à terme, assortis d’un temps à échéance résiduel inférieur à un an, placés par la clientèle de détail (particuliers et petites entreprises). Le coefficient ASF est de 90 % dans le cas des dépôts assurés provenant de fonds et de fiducies dont le solde est contrôlé uniquement par le client et qui satisfont à l'une des conditions suivantes : 
i. le déposant a une relation durable avec l'institution;
ii. les dépôts sont dans un compte transactionnel.</t>
  </si>
  <si>
    <t>Les passifs dans cette catégorie sont les dépôts « moins stables » (tels qu’ils sont définis au chapitre 2) à vue (sans échéance) et/ou à terme, assortis d’un temps à échéance résiduel inférieur à un an, fournis par la clientèle de détail (particuliers et petites entreprises) provenant du Canada mais libellés en devises étrangères. Le coefficient ASF est de 90 % dans le cas des dépôts libellés en devises étrangères. Dans le cas des institutions transfrontalières, cela ne comprend pas les dépôts assujettis aux exigences de la juridiction du pays hôte (voir l’identifiant 1130)</t>
  </si>
  <si>
    <t>Dépôts sans échéance (à vue) « moins stables » et/ou dépôts à terme fournis par la clientèle de détail et de petites entreprises qui ne sont pas assurés soit parce que les montants excèdent la limite de couverture d'assurance-dépôts ou si les dépôts ne satisfont pas aux critères de couverture d'assurance-dépôts et ne sont pas saisis par les identifiants 1070, 1090, 1100, 1110 ou 1120. 
Les passifs dans cette catégorie sont les dépôts « moins stables » (tels qu’ils sont définis au chapitre 2) à vue (sans échéance) et/ou à terme, assortis d’un temps à échéance résiduel inférieur à un an, placés par la clientèle de détail et de PME. Le coefficient ASF est de 90 % dans le cas des dépôts non assurés.</t>
  </si>
  <si>
    <t>"Less stable" non-maturity (demand) deposits and/or terms deposits provided by retail and small business customers that are uninsured either because the amounts are in excess of the insurance coverage limits or if the deposits do not meet the coverage criteria and are not captured in Identifiers 1070, 1090, 1100, 1110, or 1120. 
Liabilities in this category are "less stable" (as defined in chapter 2) demand deposits (no maturity) and/or term deposits, with a residual time to maturity of less than one year, placed by retail and small business customers. The ASF coefficient is 90% for uninsured deposits.</t>
  </si>
  <si>
    <t>Les dépôts sensibles aux taux (tels que définis au paragraphe 74 du chapitre 2 de la LDSL) fournis par la clientèle de détail et de petites entreprises lorsque le client gère directement les fonds et que le client entretient une relation durable (telle que définie dau paragraphe 74 du chapitre 2 de la LDSL) avec l’institution ou que le dépôt est dans un compte transactionnel.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 coefficient ASF est de 90 % dans le cas des dépôts sensibles aux taux d'intérêt dont le client gère directement les fonds et qui satisfont à l'une des conditions suivantes :  
i. le client a une relation durable avec l'institution;
ii. le dépôt est dans un compte transactionnel.</t>
  </si>
  <si>
    <t>Dépôts sensibles aux taux d'intérêt directement gérés par le client – relation durable ou dépôt dans un compte transactionnel</t>
  </si>
  <si>
    <t>Assurés – sans relation durable et compte qui n’est pas un compte transactionnel</t>
  </si>
  <si>
    <t>Dépôts sensibles aux taux d'intérêt directement gérés par le client – sans relation durable et dépôt dans un compte autre que transactionnel</t>
  </si>
  <si>
    <t>Les dépôts sensibles aux taux (tels que définis au paragraphe 74 du chapitre 2 de la LDSL) fournis par la clientèle de détail et de petites entreprises lorsque le client gère directement les fonds, mais que le client n’a pas de relation durable (telle que définie au paragraphe 74 du chapitre 2 de la LDSL) avec l’institution et que le dépôt n’est pas dans un compte transactionnel.
Les passifs dans cette catégorie sont les dépôts « moins stables » (tels qu’ils sont définis au chapitre 2 de la LDSL) à vue (sans échéance) et/ou à terme, assortis d’un temps à échéance résiduel inférieur à un an, placés par la clientèle de détail (particuliers et petites entreprises). Le coefficient ASF est de 80 % dans le cas des dépôts sensibles aux taux d'intérêt dont le client gère directement les fonds et qui satisfont à l'une des conditions suivantes :  
i. le client n'a pas de relation durable avec l'institution; 
ii. le dépôt n'est pas dans un compte transactionnel.</t>
  </si>
  <si>
    <t>Dépôts à terme de la clientèle de détail (particuliers et petites entreprises) directement gérés par un tiers non affilié (au sens du paragraphe 74 du chapitre 2 de la LDSL) qui arrivent à échéance ou qui sont encaissables dans les 30 prochains jours. Les dépôts à terme gérés directement par un tiers non affilié qui n’arrivent pas à échéance ou qui ne sont pas encaissables au cours des 30 prochains jours doivent être affectés à la catégorie appropriée selon les caractéristiques sous-jacentes du dépôt. 
Les passifs dans cette catégorie sont les dépôts « moins stables » (tels qu’il sont définis au chapitre 2) à vue (sans échéance) et/ou à terme, assortis d’un temps à échéance résiduel inférieur à un an, placés par la clientèle de détail et de petites entreprises. Le coefficient ASF est de 70 % dans le cas des dépôts à terme gérés directement par un tiers non affilié qui arrivent à échéance ou qui sont encaissables dans les 30 prochains jours.</t>
  </si>
  <si>
    <t>Term deposits provided by retail and small business customers directly managed by an unaffiliated third party (as defined in the chapter 2, paragraph 74) that are maturing in the next 30 days or that are cashable in the next 30 days. Term deposits directly managed by an unaffiliated third party that are not maturing or that are not cashable in the next 30 days should be allocated to the appropriate category based on the underlying characteristics of the deposit. 
Liabilities in this category are "less stable" (as defined in chapter 2) demand deposits (non-maturity) and/or time deposits, with a residual time to maturity of less than one year, placed by retail and small business customers. The ASF coefficient is 70% in the case of term deposits managed directly by an unaffiliated third party which mature or are cashable within the next 30 days.</t>
  </si>
  <si>
    <t>Les financements non garantis, les dépôts sans échéance et/ou les dépôts à terme provenant d'entreprises non financières (sauf la clientèle de petites entreprises).</t>
  </si>
  <si>
    <t>Unsecured fubding, non-maturity deposits and/or term deposits from non-financial corporates (excluding small business customers).</t>
  </si>
  <si>
    <t>Chapter 2, paragraphs 93-104</t>
  </si>
  <si>
    <t>Chapter 2, paragraphs 107-108</t>
  </si>
  <si>
    <t>Institutions should report the portion of unsecured deposits provided by non-financial corporates without operational relationships, as defined in the LCR.</t>
  </si>
  <si>
    <t>Institutions should report unsecured funding, non-maturity deposits and/or term deposits provided by central banks</t>
  </si>
  <si>
    <t>24 (c and d)</t>
  </si>
  <si>
    <t>Institutions should report the portion of unsecured deposits provided by central banks with operational relationships, as defined in the LCR.</t>
  </si>
  <si>
    <t>Institutions should report the portion of unsecured deposits provided by central banks without operational relationships, as defined in the LCR.</t>
  </si>
  <si>
    <t>Unsecured funding from sovereigns/PSEs/MDBs/NDBS</t>
  </si>
  <si>
    <t xml:space="preserve">Les institutions devraient déclarer les financements non garantis, les dépôts sans échéance et/ou les dépôts à terme provenant d'entités souveraines, d'organismes publics, de banques
multilatérales de développement et des banques nationales de développement (BND).
Elles devraient inclure sur cette ligne les fonds non garantis reçus de la Banque des règlements internationaux, du Fonds monétaire international et de la Commission européenne.  </t>
  </si>
  <si>
    <t xml:space="preserve">Institutions should declare unsecured funding, non-maturity deposits and/or term deposits provided by sovereign entities, public sector entities (PSEs) and multilateral development banks (MDBs) and national development banks (NDBs).
They should include in this line unsecured funding received from the Bank for International Settlements, the International Monetary Fund and the European Commission.  
</t>
  </si>
  <si>
    <t>Chapter 2,  paragraphs 93-104</t>
  </si>
  <si>
    <t>Institutions should report the portion of unsecured deposits from sovereigns, public sector entities multilateral development banks and national development banks without operational relationships, as defined in the LCR standard.</t>
  </si>
  <si>
    <t>Institutions should report the portion of unsecured deposits from sovereigns, public sector entities, multilateral development banks and and national development banks with operational relationships, as defined in the LCR.</t>
  </si>
  <si>
    <t>Institutions should report any non-deposit unsecured funding provided by sovereigns, public sector entities and multilateral development banks.</t>
  </si>
  <si>
    <t>Institutions should report the total amount of unsecured deposits provided by other legal entities without operational relationships, as defined in the LCR.</t>
  </si>
  <si>
    <t>Dépôts provenant de membres d'une même coopératives à l'intérieur d'une fédération sousmise à la discrétion nationale énoncée au paragraphe 25 (a)</t>
  </si>
  <si>
    <t>Deposits from members of the same cooperative within a federation subject to national discretion set out in paragraph 25 (a)</t>
  </si>
  <si>
    <t>Cette ligne devrait uniquement servir à déclarer les dépôts entre les institutions d'un même réseau coopératif.
Les dépôts qui sont des dépôts opérationnels selon les paragraphes 93 à 104 du chapitre 2 de la LDSL, ou les autres dépôts de membres de leur réseau coopératif devraient être déclarés à l'identifiant 1310.</t>
  </si>
  <si>
    <t>Les institutions devraient déclarer les dépôts d'institutions qui sont membres du même réseau coopératif et les dépôts opérationnels selon les paragraphes 93 à 104 du chapitre 2 de la LDSL, ou les autres dépôts de membres de leur réseau coopératif qui n'apparaissent pas à l'identifiant 1300.</t>
  </si>
  <si>
    <t>The total amount of borrowings and other secured liabilities (including term deposits).
"Secured financing" is defined as those liabilities and general obligations that are collateralised by legal rights to specifically designated assets owned by the borrowing institution in the case of bankruptcy, insolvency, liquidation or resolution.</t>
  </si>
  <si>
    <t xml:space="preserve">Le montant total des emprunts garantis et des passifs (y compris les dépôts à terme) de la clientèle de détail et de petites entreprises.
</t>
  </si>
  <si>
    <t>The total amount of secured borrowings and liabilities (including term deposits) from retail and small business customers.</t>
  </si>
  <si>
    <t xml:space="preserve">Le montant total des emprunts garantis et des passifs (y compris les dépôts à terme) d'entreprises non financières.
</t>
  </si>
  <si>
    <t>The total amount of secured borrowings and liabilities (including term deposits) from non-financial corporates.</t>
  </si>
  <si>
    <t xml:space="preserve">Le montant total des emprunts garantis et des passifs (y compris les dépôts à terme) des banques centrales.
</t>
  </si>
  <si>
    <t>The total amount of secured borrowings and liabilities (including term deposits) from central banks.</t>
  </si>
  <si>
    <t>Le montant total des emprunts garantis et des passifs (y compris les dépôts à terme) auprès d’entités souveraines, d’entités du secteur public, de banques multilatérales de développement et de banques nationales de développement.</t>
  </si>
  <si>
    <t>The total amount of secured borrowings and liabilities (including term deposits) from sovereigns/PSEs and multilateral and national development banks.</t>
  </si>
  <si>
    <t>The total amount of borrowings and other secured liabilities (including term deposits) from other legal entities (including financial corporates and financial institutions).
In accordance with paragraphs 131 d) and e) of the LCR and paragraph 16 of the NSFR, institutions, investment companies, insurance companies, trustees (in this context, a "fiduciary" is a legal entity authorized to manage assets on behalf of a third party, including asset management structures such as pension funds and other collective investment vehicles) and beneficiaries (in this context, a "beneficiary" is a legal entity that receives, or may be entitled to receive, benefits under a will, insurance policy, pension plan, annuity contract, trust or other contract) are considered financial institutions for the purposes of NSFR.</t>
  </si>
  <si>
    <t>≥ 6 mois et  &lt; 1 an</t>
  </si>
  <si>
    <t>≥ 6 months and &lt; 1 year</t>
  </si>
  <si>
    <t>≥ 1 an</t>
  </si>
  <si>
    <t>≥ 1 year</t>
  </si>
  <si>
    <t>Passifs liés aux opérations de financement garanties (p. ex., prises en pension) qui satisfont aux exigences du paragraphe 33 pour le traitement des portefeuilles appariés. Le montant du passif doit correspondre au montant de l’actif des opérations de financement garanties  appariées. Les institutions devraient déclarer les mises en pension figurant au bilan en tant que prêts en espèces garantis et dépôts placés.</t>
  </si>
  <si>
    <t>Secured Financing Transactions liabilities (e.g. repos) meeting the requirements of paragraph 33 for the matched book treatment. The amount of liabilities should equal the amount of "matched" SFT assets. Institutions should report on-balance-sheet repurchase agreements as collateralized cash loans and invested deposits.</t>
  </si>
  <si>
    <t>All collateral posted in the form of variation margin in connection with derivative contracts, regardless of asset type.
To the extent the financial institution's accounting framework reflects on balance sheet, in connection with a derivatives contract, an asset associated with collateral posted as variation margin that is deducted from the replacement cost amount for purposes of the NSFR, that asset should not be included in RSF items below to avoid any double counting.</t>
  </si>
  <si>
    <t>In calculating NSFR derivative liabilities, collateral posted in the form of variation margin in connection with derivatives contracts, regardless of the asset type, is deducted from the negative replacement cost amount or the negative net replacement cost where applicable. The calculation must also deduct derivative assets from the NSFR calculated in accordance with paragraphs 34 and 35, if higher.</t>
  </si>
  <si>
    <t>All cash, securities or other assets received as initial margin for all derivative contracts (eg, including any independent amount received in relation to OTC contracts).</t>
  </si>
  <si>
    <t>Initial margin received, in the form of collateral other than cash or Level 1 securities included above in identifiers 1430 and 1440.</t>
  </si>
  <si>
    <t xml:space="preserve">All cash, securities or other assets received as initial margin for derivative contracts. Report initial margin balances in this category according to the residual maturity of the derivative contract(s) directly associated with the initial margin. In the case of pooled collateral, report the maturity of initial margin balances according to the maturity of the derivative contract with the longest maturity in the applicable netting tranche contributing to the initial margin requirement. Contracts that are fully offsetting (ie long and short positions in identical contracts) and do not contribute to an initial margin requirement may be excluded from the determination of maturity. 
The sum of this category should correspond to the total initial margin received reported in identifier 1420 above. </t>
  </si>
  <si>
    <t>The amount of deferred tax liabilities, reported according to the nearest possible date in which such liabilities could be realised.</t>
  </si>
  <si>
    <t>Les participations minoritaires devraient être traitées selon la durée de l’instrument, lequel est généralement perpétuel.</t>
  </si>
  <si>
    <t>The amount of minority interest, reported according to the term of the instrument, usually in perpetuity.</t>
  </si>
  <si>
    <t>1500 à 1530</t>
  </si>
  <si>
    <t>Déclarer ici les éléments de passif interdépendants conformément au paragraphe 45 de la norme sur le NSFR. Les élément de passif déclarés ici doivent correspondre aux éléments d'actif interdépendants correspondants. 
Les actifs et passifs interdépendants ne sont pas censés être appliqués aux transactions sur dérivés, étant donné que les dérivés remplissent rarement l'ensemble des critères énoncés au paragraphe 45.</t>
  </si>
  <si>
    <t>Report here liabilities which are interdependent as per paragraph 45 of the NSFR standard. Liabilities reported here should equal corresponding interdependent assets. 
Interdependent assets and liabilities are not intended to be applied to derivative transactions, as derivatives rarely meet all the criteria set out in paragraph 45.</t>
  </si>
  <si>
    <t>Part 2 - Required stable funding (RSF)</t>
  </si>
  <si>
    <t>Coins and banknotes currently held and immediately available to meet obligations. Institutions should not report loans to counterparties in this row.</t>
  </si>
  <si>
    <t xml:space="preserve">Le montant total des réserves détenues auprès de la banque centrale (y compris les réserves obligatoires et les réserves excédentaires), incluant les dépôts à un jour des institutions financières auprès de la banque centrale. </t>
  </si>
  <si>
    <t xml:space="preserve">The total amount held in central bank reserves (including required and excess reserves) including financial insitutions' overnight deposits with the central bank. </t>
  </si>
  <si>
    <t>The total amount held with the central bank reserves due to  central banks' minimum deposit requirements.</t>
  </si>
  <si>
    <t>Les institutions financières devraient déclarer dans cette catégorie les actifs des opérations de financement garanties (par exemple, les prises en pension) répondant aux exigences du paragraphe 33 du NSFR pour le traitement de  portfeuille équilibré. Le montant de l’actif doit être égal au montant du passif correspondant des opérations de financement garanties.
Les opérations de prise en pension consignées au bilan comme des prêts et des dépôts en espèces garantis ayant été placés ne devraient pas être déclarées dans cette catégorie, mais plutôt avec les prêts aux institutions financières, aux identifiants 2060 à 2170.
Les titres en défaut ne devraient pas être déclarés dans cette catégorie, mais plutôt à l'identifiant 2780.</t>
  </si>
  <si>
    <t>2060 à 2170</t>
  </si>
  <si>
    <t>Tous les prêts accordés à des institutions financières. Conformément aux paragraphes 131 d) et e) de la norme LCR et au paragraphe 16 de la norme NSFR, les institutions, les entreprises d'investissement, les sociétés d'assurance, les fiduciaires et les bénéficiaires sont considérés comme des institutions financières pour l'application de la norme NSFR.
Dans le cas de prises en pension sans échéance,  les soldes devraient généralement être déclarés comme ayant une échéance restante supérieure à un an sauf si les institutions financières peuvent démontrer à l'Autorité que ces prises en pension devraient arriver à échéance à une période différente. 
Les prêts improductifs ne devraient pas être inclus dans cette catégorie, mais plutôt à l'identifiant 2780.
Les dépôts détenus auprès d'institutions financières à des fins opérationnelles ne devraient pas être déclarés ici, mais aux identifiants 2300 à 2330.</t>
  </si>
  <si>
    <t>31, 38, 39 b), 40 c), 43 a), 43 c)</t>
  </si>
  <si>
    <t>2060 à 2090</t>
  </si>
  <si>
    <t>All loans to financial institutions that are secured by Level 1 assets as defined in paragraph 50 of the LCR standard, and where the financial institution has the ability to freely rehypothecate the received collateral for the life of the loan. Report loans to financial institutions secured by Level 1 assets where the bank does not have the ability to freely rehypothecate the received collateral for the life of the loan in Identifier 2100 to 2130 below.</t>
  </si>
  <si>
    <t>Tous les prêts accordés à des institutions financières qui sont garantis par des actifs de niveau 1, tels qu'ils sont définis au paragraphe 50 de la norme LCR, lorsque l'institution financière a la capacité de réutiliser librement la sûreté reçue pendant la durée de vie du prêt. Déclarer les prêts aux institutions financières garantis par des actifs de niveau 1 lorsque l'institution n'a pas la capacité de réutiliser librement la sûreté reçue pendant la durée de vie du prêt aux identifiants 2100 à 2130 ci-dessous.</t>
  </si>
  <si>
    <t>31, 38, 40 c), 43 a), 43 c )</t>
  </si>
  <si>
    <t>2100 à 2130</t>
  </si>
  <si>
    <t>Loans to financial institutions secured by Level 1 collateral and where the financial institution has the ability to freely rehypothecate the received collateral for the life of the loan; of which:</t>
  </si>
  <si>
    <t>Prêts à des institutions financières garantis par des sûretés autres que de niveau 1, lorsque l'institution financière peut librement réutiliser la sûreté reçue pour la durée des prêts, dont :</t>
  </si>
  <si>
    <t>Prêts à des institutions financières garantis par des sûretés de niveau 1, lorsque l'institution financière peut librement réutiliser la sûreté reçue pour la durée des prêts, dont :</t>
  </si>
  <si>
    <t>All loans to financial institutions where the loan is secured by non-Level 1 assets, and where the bank has the ability to freely rehypothecate the received collateral for the life of the loan.
Report loans to financial institutions secured by non-Level 1 assets where the bank does not have the ability to freely rehypothecate the received collateral for the life of the loan.</t>
  </si>
  <si>
    <t>31, 39 b), 40 c), 43 a), 43 c )</t>
  </si>
  <si>
    <t>2140 à 2170</t>
  </si>
  <si>
    <t>2180 à 2210</t>
  </si>
  <si>
    <t xml:space="preserve">31, 37, 40 b),43 a) </t>
  </si>
  <si>
    <t>2220 à 2250</t>
  </si>
  <si>
    <t>Securities that, if unencumbered, would qualify as Level 2A liquid assets, according to paragraph 52 of the LCR standard. Securities that would otherwise qualify under this paragraph, but are excluded because they exceed the 40% cap, or for operational or other reasons, are reported in this category.  
Defaulted securities should not be included in this category, but should be reported under identifier 2780.</t>
  </si>
  <si>
    <t>31, 39 a), 40 b), 43 a)</t>
  </si>
  <si>
    <t>2260 à 2290</t>
  </si>
  <si>
    <t>31, 40 a), 40 b), 43 a)</t>
  </si>
  <si>
    <t>2300 à 2330</t>
  </si>
  <si>
    <t>Securities that, if unencumbered would qualify as Level 2B liquid assets according to paragraph 54 of the LCR standard.
Securities that would otherwise qualify according to that paragraph, but are excluded because they exceed the 15% or 40% caps, or for operational or other reasons are reported in this category. Securities in default should not be included in this category; rather these should be reported in Identifier 2780.</t>
  </si>
  <si>
    <t>Deposits held at financial institutions, including those that are subject to prudential supervision, for operational purposes, as defined in paragraphs 93 to 104 of the LR standard. Non-operational deposits held at other financial institutions should be included with loans to financial institutions (identifiers 2060 to 2090 above), taking into account the term of the operation. That is, sight deposits and term deposits with a residual maturity of less than six months are assigned an LCR coefficient of 15%, and term deposits with a residual maturity of between six months and less than one year are assigned a coefficient of 50%, or 100% if maturity exceeds one year.</t>
  </si>
  <si>
    <t>2340 à 2370</t>
  </si>
  <si>
    <t>2380 à 2410</t>
  </si>
  <si>
    <t>31, 36 c), 40 c), 43 a)</t>
  </si>
  <si>
    <t>2420 à 2450</t>
  </si>
  <si>
    <t>Loans to sovereigns to public sector entities (PSEs) and multilateral development banks (MDBs) less than one year. Loans to the Bank for International Settlements, the International Monetary Fund and the European Commission should also be reported in this category. 
Non-performing loans should not be included in this category but rather be reported in Identifier 2780. 
Performing loans to sovereigns, PSEs and MDBs with a residual maturity of less than one year and a greater than 35% risk weight under the Basel II standardised approach for credit risk should be reported in this category and not in Identifier 2580 to 2610.
Performing loans are considered to be those that are not past due for more than 90 days. Conversely, non-performing loans are considered to be loans that are more than 90 days past due.</t>
  </si>
  <si>
    <t>31, 40 e), 41, 43 a)</t>
  </si>
  <si>
    <t>2460 à 2490</t>
  </si>
  <si>
    <t>31, 40 e), 41 a), 43 a)</t>
  </si>
  <si>
    <t xml:space="preserve">Les prêts hypothécaires résidentiels, quelle qu'en soit l'échéance, qui seraient admissibles à une pondération maximale des risques de 35 % selon l'approche standard de Bâle II pour le risque de crédit. Seules les pondérations en vertu de l’approche standard de Bâle II peuvent être utilisées pour déterminer le traitement du NSFR.
Les prêts hypothécaires inversés qui seraient admissibles à la pondération des risques de 35 % ou moins en vertu de l’approche standard du risque de crédit de Bâle II doivent être inclus dans la colonne des prêts sans échéance. Le solde impayé de la marge de crédit adossée à un bien immobilier (MCBI) qui serait admissible à la pondération des risques de 35 % ou moins en vertu de l’approche standard du risque de crédit de Bâle II doit être inclus dans la colonne des prêts sans échéance.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de plus d'un an. 
Seuls les coefficients de pondération des risques de l’approche standard de Bâle II peuvent être utilisés pour déterminer le traitement NSFR.
Les prêts hypothécaires résidentiels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t>
  </si>
  <si>
    <t>2500 à 2530</t>
  </si>
  <si>
    <t>Include balances of all other loans, excluding loans to financial institutions, with a residual maturity of one year or more, that would qualify for the 35% or lower risk weight under the Basel II standardised approach for credit risk.
According to paragraph 29 of the NSFR standard,"investors should be assumed to exercise any option to extend maturity". As such, it is appropriate to include balances for floating rate loans without a stated final maturity where the borrower may repay the loan in full and without penalty charges at the next rate reset date as having an effective residual maturity of greater than one year.
Only the Basel II Standardised Approach risk weights may be used to determine the NSFR treatment.
Non-performing loans should not be reported in this category; rather these should be reported in Identifier 2780.
Performing loans are considered to be those that are not past due for more than 90 days. Conversely, non-performing loans are considered to be loans that are more than 90 days past due.</t>
  </si>
  <si>
    <t>2540 à 2570</t>
  </si>
  <si>
    <t>Prêts aux particuliers ou aux petites entreprises (à l'exception des prêts hypothécaires résidentiels susmentionnés), à échéance résiduelle de moins d'un an, dont :</t>
  </si>
  <si>
    <t>Loans to retail (e.g., natural persons) and small business customers (as defined in the LCR) having a residual maturity of less than one year.
Non-performing loans should not be reported in this category, rather these should be reported in Identifier 2780.
Performing loans to retail and small business customers with a residual maturity of less than one year with a greater than 35% risk weight under the Basel II standardised approach for credit risk should also be reported in this category, and not in Identifier 2580 to 2610.
Performing loans are considered to be those that are not past due for more than 90 days. Conversely, non-performing loans are considered to be loans that are more than 90 days past due.</t>
  </si>
  <si>
    <t>2580 à 2610</t>
  </si>
  <si>
    <t>31, 40 e), 42 b), 43 a)</t>
  </si>
  <si>
    <t>2620 à 2650</t>
  </si>
  <si>
    <t>Les actions négociées sur un marché organisé qui ne remplissent pas les critères des actifs de niveau 2B. Elles englobent les titres à revenu fixe négociés sur un marché organisé ainsi que les titres à revenu non fixe négociés sur un marché organisé qui ne remplissent pas tous les critères prévus au paragraphe 54 c) de la norme LCR. 
Les montants relatifs aux actions non ALHQ négociées sur un marché organisé qui sont déduits des fonds propres ne devraient pas être déclarés ici, mais plutôt dans la colonne "Sans terme"  de l'identifiant 2930.</t>
  </si>
  <si>
    <t>Exchange traded equities that do not qualify as Level 2B assets. This includes exchange traded FI equities as well as exchange traded non-FI equities that do not meet all of the requirements outlined in paragraph 54(c) of the LCR standard.
Amounts related to non-HQLA exchange traded equities that are deducted from capital should not be reported here, rather these should be reported in the "No-maturity", Identifier 2930.</t>
  </si>
  <si>
    <t>2660 à 2690</t>
  </si>
  <si>
    <t>31, 40 e), 42 c), 43 a)</t>
  </si>
  <si>
    <t>2700 à 2730</t>
  </si>
  <si>
    <t>Le solde total des produits de base physiques, y compris l'or, devrait être déclaré dans la colonne "Sans-terme".</t>
  </si>
  <si>
    <t>Total balance of natural products, including gold, should be reported in the "Non-maturity" column.</t>
  </si>
  <si>
    <t>2740 à 2770</t>
  </si>
  <si>
    <t>Les institutions devraient déclarer les soldes d'autres instruments à court terme non garantis dont l'échéance résiduelle est inférieure à un an.
Ces instruments comprennent notamment les billets et les obligations à court terme de gouvernements et de sociétés, le papier commercial, les certificats de dépôt négociables,  les acceptations bancaires, et les fonds de placement du marché monétaire.
Les institutions ne devraient pas déclarer sur cette ligne les réserves détenues auprès de banques centrales, les actifs de niveau 1, de niveau 2A et de niveau 2B, les placements interbancaires non garantis et les autres placements sur le marché monétaire (p. ex., les fonds fédéraux ou devises en euro vendus) ou les instruments en défaut. Ils sont déclarés ailleurs dans le modèle.</t>
  </si>
  <si>
    <t>2800 à 2820</t>
  </si>
  <si>
    <t>Cash variation margin received that meets the conditions of paragraph 35 of the NSFR.</t>
  </si>
  <si>
    <t>Marge de variation en espèces reçue, en conformité avec les conditions précisées au paragraphe 35 du chapitre 6 de la LDSL</t>
  </si>
  <si>
    <t>Marge de variation en ALHQ de niveau 1 reçue, en conformité avec les conditions précisées au paragraphe 35 du chapitre 6 de la LDSL</t>
  </si>
  <si>
    <t>2850 à 2900</t>
  </si>
  <si>
    <t>2860 à 2890</t>
  </si>
  <si>
    <t>All cash, securities or other assets posted as initial margin for derivative contracts ( including any independent amount received in relation to OTC contracts) regardless of whether those assets are on- or off-balance sheet (e.g., securities received as collateral).
To the extent that the bank’s accounting framework reflects on balance sheet, in connection with a derivative contract, an asset associated with collateral posted as initial margin for purposes of the NSFR, that asset should not be counted as an encumbered asset in the calculation of a bank’s RSF to avoid any double-counting.
For OTC transactions, any fixed independent amount a financial insitution was contractually required to post at the inception of the derivatives transaction should be considered as initial margin, regardless of whether any of this margin was returned to the financial institution in the form of variation margin payments. If the  initial margin is formulaically defined at a portfolio level, the amount considered as initial margin should reflect this calculated amount as of the NSFR measurement date, even if, for example, the total amount of margin physically posted to the FI’s counterparty is lower because of variation margin payments received. For centrally cleared transactions, the amount of initial margin should reflect the total amount of margin posted (initial margin and variation margin) less any mark-to-market losses on the applicable portfolio of cleared transactions.</t>
  </si>
  <si>
    <t>Note de bas de page du paragraphe  42 a)</t>
  </si>
  <si>
    <t>Footnote from paragraph 42(a)</t>
  </si>
  <si>
    <t>La totalité des espèces, des titres ou des autres actifs constituant la marge initiale des contrats dérivés pris pour le compte de l'institution. Déclarer les soldes de marge initiale dans cette catégorie selon l'échéance résiduelle du ou des contrats dérivés directement associés à la marge initiale. Dans le cas des sûretés regroupées, déclarer l’échéance des soldes de marge initiale selon l’échéance du contrat dérivé ayant l’échéance la plus longue dans la tranche de compensation applicable qui contribue à l’exigence de marge initiale. Les contrats qui se compensent entièrement (c’est-à-dire les positions longues et courtes dans des contrats identiques) et qui ne contribuent pas à l’exigence de marge initiale peuvent être exclus de la détermination de l’échéance. 
Cette catégorie ne comprendrait pas la marge initiale des contrats dérivés pris au nom d'un client. La somme de cette catégorie devrait correspondre à la somme des identifiants 2870 à 2890 ci-dessus.</t>
  </si>
  <si>
    <t>Cash, securities or other assets posted as initial margin posted on behalf of a customer, where the institution does not guarantee performance of the third party. For example, cases in which the bank provides a customer access to a third party (e.g., a CCP) for the purpose of clearing derivatives, where the transactions are executed in the name of the customer, and the bank does not guarantee the performance of this third party. Balances reported here should not be included in identifiers 2860 to 2880 above.</t>
  </si>
  <si>
    <t>All cash, securities or other assets posted as initial margin for derivative contracts taken on the institution's own behalf. Report initial margin balances in this category according to the residual maturity of the derivative contract(s) directly associated with the initial margin. In the case of pooled collateral, report the maturity of initial margin balances according to the maturity of the derivative contract with the longest term in the applicable netting set that contributes to an initial margin requirement. Contracts that are fully offsetting (ie long and short positions in identical contracts) and do not contribute to an initial margin requirement may be excluded from the determination of maturity.
This category would not include initial margin posted on derivative contracts taken on behalf of a customer. The sum of this category should be equal to the sum of rows 2870 to 2890 above.</t>
  </si>
  <si>
    <t>Cash or other assets provided to contribute to the default fund of a CCP. Do not include here cash, securities or other assets posted as initial margin for derivative contracts, which should be included in categories above.</t>
  </si>
  <si>
    <t>Comprend tous les éléments déduits des fonds propres réglementaires de Bâle III.</t>
  </si>
  <si>
    <t>Includes all items deducted from from Basel III regulatory capital.</t>
  </si>
  <si>
    <t>2950 à 2980</t>
  </si>
  <si>
    <t>Déclarer ici les éléments d'actif qui, du fait d’accords contractuels, sont interdépendants, lesquels devraient correspondre aux éléments de passif interdépendants correspondants déclarés à l'identifiant 1500, de sorte que l’élément de passif ne peut devenir exigible tant que l’élément d’actif demeure au bilan, les flux de paiement en principal de cet élément d’actif ne peuvent être utilisés à d’autres fins que le remboursement de cet élément de passif et celui-ci ne peut être utilisé pour financer d’autres éléments d’actif. Pour les éléments interdépendants, l’institution financière peut attribuer aux coefficients RSF et ASF une valeur de 0 % sous réserve des critères suivants : 
- Les éléments d’actif et de passif interdépendants doivent être clairement identifiables.
- L’échéance et le principal de l’élément de passif et ceux de son élément d’actif interdépendant doivent être identiques.
- L’institution financière agit exclusivement en tant qu’unité de transmission pour canaliser les fonds reçus (l’élément de passif interdépendant) vers l’élément d’actif interdépendant correspondant.
- Les contreparties pour chaque paire d’éléments de passif et d’actif interdépendants ne doivent pas être identiques.
Les actifs et passifs interdépendants ne sont pas censés être appliqués aux transactions sur dérivés, étant donné que les dérivés remplissent rarement l'ensemble des critères énoncés au paragraphe 45 du chapitre 6 de la LDSL.</t>
  </si>
  <si>
    <t>Include the carrying value of all other assets not included in the above categories. If it cannot be calculated, enter 0 in these cells and inform AMF that it is impossible to calculate this value.</t>
  </si>
  <si>
    <t xml:space="preserve">Les soldes des engagements de liquidité non décaissés accordés par l'institution qui sont irrévocables ou révocables sous certaines conditions auprès de la clients autres que la clientèle de détail et de petites entreprises. Il s'agit notamment de structures d'actifs non bancaires de tiers, que les structures soient ou non au bilan conformément au traitement comptable pertinent.  </t>
  </si>
  <si>
    <t xml:space="preserve">Balances of undrawn committed liquidity facilities extended by the institution that are either irrevocable or conditionally revocable to any clients other than retail and small business customers. This includes third-party non-bank asset conduits, whether or not the conduits are on or off-balance sheet per the relevant accounting treatment. </t>
  </si>
  <si>
    <t>Balances of undrawn committed credit facilities extended by the institution that are either irrevocable or conditionally revocable to any clients other than retail and small business customers.</t>
  </si>
  <si>
    <t>Balances of undrawn credit or liquidity facilities to clients other than retail and small business customers where the institution has the right to unconditionally revoke the undrawn portion of these facilities.</t>
  </si>
  <si>
    <t>Debt-buy back requests (including related conduits)</t>
  </si>
  <si>
    <t>Demandes de rachat de titres de dette (y compris les structures d'émission connexes)</t>
  </si>
  <si>
    <t>Les demandes éventuelles de rachat de la dette de la banque ou de structures d’émission, de véhicules d’investissement en valeurs mobilières et d’autres facilités de financement connexes.</t>
  </si>
  <si>
    <t>Potential requests for debt repurchases of the bank’s own debt or that of related conduits, securities investment vehicles and other such financing facilities.</t>
  </si>
  <si>
    <t xml:space="preserve">Le NSFR correspond au montant du financement stable disponible rapporté au montant du financement stable exigé. Le « financement stable disponible » désigne la part des fonds propres et des passifs censée être fiable à l’horizon temporel pris en compte aux fins du NSFR, à savoir jusqu’à un an. Le montant du « financement stable exigé » d’une institution est fonction des caractéristiques de liquidité ainsi que de l'échéance résiduelle des divers actifs qu’elle détient et de celles de ses positions hors bilan.
Les institutions devraient déclarer leur NSFR selon le même champ d'application que pour le ratio de liquidité à court terme (LCR). Toutes les mentions des définitions du LCR dans le NSFR correspondent aux définitions présentées au chapitre 2 de la LDSL. Les autorités de contrôle qui ont décidé de mettre en œuvre dans leurs règles internes sur le LCR une définition plus stricte que celle énoncée dans la norme LCR du Comité de Bâle ont toute latitude pour décider s’il convient d’appliquer cette définition plus stricte aux fins de la mise en œuvre des exigences de NSFR dans leur territoire. 
Dans le NSFR, il est demandé aux institutions d'assigner aux passifs et aux fonds propres figurant à leur bilan les catégories de financement stable disponible (ASF) exposées ci-après. Les actifs inscrits au bilan devraient être affectés aux catégories de financement stable requis (RSF) en fonction de ce qui suit :
i) leur échéance résiduelle;
ii) s'ils sont grevés ou non;
iii) s'ils sont grevés, la période de grèvement. </t>
  </si>
  <si>
    <t>"Stable" non-maturity (demand) deposits and/or term deposits (as defined in the LCR in paragraphs 75 to 78 provided by retail customers and small business customers.
Term deposits, regardless of the residual contractual maturity, which may be withdrawn early without entailing a significant withdrawal penalty should be reported in the &lt;6 months column.
In accordance with the treatment provided for the LCR but with a different time horizon, deposits maturing in less than one year or which can be withdrawn prematurely without significant penalty, which are classified as retail term deposits in the LCR standard, should, for NSFR purposes, be classified according to their characteristics (insured, held in a transactional account, etc.) as stable or less stable.
Retail term deposits maturing over one year and which cannot be withdrawn early without significant penalty are subject to a 100% ASF.</t>
  </si>
  <si>
    <t>Rate sensitive deposits (as defined in the chapter 2, paragraph 74) provided by retail and small business customers where the client directly manages the funds and where the client has an established relationship (as defined in the chapter 2, paragraph 74) with the institution or the deposit is in a transactional account. 
Liabilities in this category are "less stable" (as defined in chapter 2) demand deposits (no maturity) and/or term deposits, with a residual time to maturity of less than one year, placed by retail and small business customers. The ASF coefficient is 90% in the case of interest-rate-sensitive deposits whose funds are managed directly by the customer and which meet one of the following conditions:  
i. the customer has an established relationship with the institution;
ii. the deposit is in a transactional account.</t>
  </si>
  <si>
    <t>La totalité des espèces, des titres ou des autres actifs constituant la marge initiale des contrats dérivés (y compris tout montant indépendant reçu dans le cadre de contrats de gré à gré), que ces actifs figurent ou non au bilan (p. ex., les titres reçus à titre de sûreté). 
Dans la mesure où le référentiel comptable de l'institution financière reflète au bilan, concernant un contrat dérivé, un actif associé aux sûretés fournies comme marge initiale aux fins du NSFR, cet actif ne devrait pas être considéré comme un actif grevé dans le calcul du RSF de l'institution pour éviter toute double comptabilisation.
Dans le cas des opérations de gré à gré, tout montant fixe indépendant que l'institution financière a été contractuellement tenue de déposer au début de l’opération sur instruments dérivés devrait être considéré comme une marge initiale, que tout ou partie de cette marge ait été retourné à l'institution sous forme de paiements de marge de variation ou non. Si la marge initiale est définie au moyen d’une formule à l’échelle du portefeuille, le montant considéré comme marge initiale devrait tenir compte de ce montant calculé à la date de mesure du NSFR même si, par exemple, le montant total de la marge déposée auprès de la contrepartie de l'institution est moindre en raison des paiements de marge de variation reçus. Pour les opérations compensées centralement, le montant de la marge initiale devrait tenir compte du montant total de la marge déposé (la marge initiale et la marge de variation), moins les pertes évaluées à la valeur du marché sur le portefeuille applicable des opérations compensées.</t>
  </si>
  <si>
    <t>The total amount of borrowings and other unsecured liabilities (including term deposits) not included in identifiers 1140 to 1250, which constitute financing from other legal entities (including finance companies and financial institutions (excluding institutions that are members of the same cooperative network). In accordance with paragraphs 131 d) and e) of the LCR standard and paragraph 16 of the NSFR standard, institutions, investment firms, insurance companies, fiduciaries (in this context, a "fiduciary" is a legal entity authorized to manage assets on behalf of a third party, including asset management structures such as pension funds and other collective investing vehicles) and beneficiaries (in this context, a "beneficiary" is a legal entity that receives, or may be entitled to receive, benefits under a will, insurance policy, pension plan, annuity contract, trust or other contract) are considered financial institutions for the purposes of NSFR.</t>
  </si>
  <si>
    <t xml:space="preserve">Dans le calcul des dérivés au passif aux fins du NSFR, les sûretés constituant la marge de variation de contrats dérivés, indépendamment du type d’actif, doivent être déduites du montant négatif du coût de remplacement ou du coût de remplacement net négatif, le cas échéant. Le calcul doit aussi déduire les actifs d’instruments dérivés du NSFR calculés conformément aux paragraphes 34 et 35, s'ils sont supérieurs. </t>
  </si>
  <si>
    <t>All other liabilities of the institution (not otherwise reported in above categories) should be accounted for in this row at their carrying value The value of short positions and open maturity positions should be reported in the "Non-maturity" column.
Note: deductions from capital should not be included in the amount reported in this line item, and should instead be reported according to the instructions in Identifier 2930 below.</t>
  </si>
  <si>
    <t>Tous les autres passifs de l’institution (non déclarés autrement dans les catégories ci-dessus) devraient être comptabilisés sur cette ligne à leur valeur comptable. La valeur des positions courtes et des positions à échéance ouverte devrait être déclarée dans la colonne "Sans terme".
Note : Les déductions des fonds propres ne devraient pas être incluses dans le montant déclaré à ce poste et devraient plutôt être déclarées conformément aux instructions de l’identifiant 2930 ci-dessous.</t>
  </si>
  <si>
    <t>Financial insitutions' secured financing transactions assets (e.g. reverse repos) meeting the requirements of paragraph 33 for the matched book treatment. The amount of assets should equal the amount of "matched" SFT liabilities.
 Reverse Repo recorded on the balance sheet as loans and guaranteed cash deposits that have been placed should not be reported in this category, but rather with loans to financial institutions, under identifiers 2060 to 2170.
Defaulted securities should not be reported in this category, but rather under identifier 2780.</t>
  </si>
  <si>
    <t>Securities that, if unencumbered, would qualify as Level 1 liquid assets according to paragraph 50 of the LCR standard. In accordance with paragraphs 36-37(c), sovereign bonds issued in foreign currencies that are excluded from HQLA according to LCR standard paragraph 50(e) (applying to those sovereign or central bank debt securities issued in foreign currencies which are not computable given that their amount exceeds the institution’s stressed net cash outflows in that currency and country) can be treated as Level 1 for the NSFR.
Securities that would otherwise qualify according to that paragraph, but are excluded for operational or other reasons, are reported in this category. Coins and banknotes, and central bank reserves should be reported in Identifiers 2000, 2010 and 2020 respectively and not in this category.
Securities in default should not be included in this category; rather these should be reported in Identifier 2780.</t>
  </si>
  <si>
    <t>Institutions should report the balances of other short-term unsecured instruments with outstanding maturities of less than one year.
Such instruments include but are not limited to: short-term government and corporate bills, notes, and obligations, commercial paper, negotiable CDs, bankers’ acceptances and money market mutual funds.
Institutions should not report in this line any central bank reserves, Level 1, Level 2A and Level 2B assets, unsecured interbank and other money market placements (e.g., federal funds or euro currencies sold) or instruments in default. These are reported elsewhere on the template.</t>
  </si>
  <si>
    <t>Les sûretés reçues sous forme de marge de variation en espèces dans le cadre de contrats dérivés qui remplissent les conditions énoncées au paragraphe 35 du chapitre 6 de la LDSL.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t>
  </si>
  <si>
    <t xml:space="preserve">La sûreté reçue sous forme de marge de variation en ALHQ de niveau 1 dans le cadre de contrats dérivés qui remplissent les conditions énoncées au paragraphe 35 du chapitre 6 de la LDSL.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 </t>
  </si>
  <si>
    <t>Initial margin posted on financial institution's own positions, of which:</t>
  </si>
  <si>
    <t>All cash, securities or other assets posted as initial margin for derivative contracts taken on the financial institution’s own behalf. This would not include initial margin posted on behalf of a customer, which should be reported in Identifier 2890 below.
Where securities or other assets posted as initial margin for derivative contracts would otherwise be included in a category receiving a higher RSF factor, they should be reported within that category and not here.
Do not include here cash or other assets provided to contribute to the default fund of a central counterparty (CCP), which should be reported in Identifier 2910 below.</t>
  </si>
  <si>
    <t>Initial margin posted on financial institution's own behalf, in the form of any collateral type, according to residual maturity of associated derivative contract(s)</t>
  </si>
  <si>
    <t xml:space="preserve"> No-entry field.In accordance with paragraph 42(a), required stable funding associated with initial margin posted and cash or other assets provided to contribute to the default fund of a CCP.</t>
  </si>
  <si>
    <t>Obligations non contractuelles dans les catégories ci-dessous</t>
  </si>
  <si>
    <t>Non-contractual obligations in the following categories</t>
  </si>
  <si>
    <t>Language</t>
  </si>
  <si>
    <t>Actifs dérivés, sans la marge de variation reçue</t>
  </si>
  <si>
    <t>Signature</t>
  </si>
  <si>
    <t>Nom</t>
  </si>
  <si>
    <t>Auditeur  interne</t>
  </si>
  <si>
    <t>Attestation du représentant désigné</t>
  </si>
  <si>
    <t>Courriel :</t>
  </si>
  <si>
    <t>Poste :</t>
  </si>
  <si>
    <t>Téléphone :</t>
  </si>
  <si>
    <t xml:space="preserve">Fonction : </t>
  </si>
  <si>
    <t xml:space="preserve">Nom : </t>
  </si>
  <si>
    <t xml:space="preserve">Personne ressource : </t>
  </si>
  <si>
    <t xml:space="preserve">Date de fin de période : </t>
  </si>
  <si>
    <t>Nom de l'institution financière :</t>
  </si>
  <si>
    <t xml:space="preserve">Attestation d'assurance </t>
  </si>
  <si>
    <t>Confidentiel</t>
  </si>
  <si>
    <t>Confidential</t>
  </si>
  <si>
    <t>Ligne directrice sur les normes relatives à la suffisance des liquidités  (LDSL)</t>
  </si>
  <si>
    <t>Ratio stucturel de liquidité à long terme (NSFR)</t>
  </si>
  <si>
    <t>Net Stable Funding Ratio (NSFR)</t>
  </si>
  <si>
    <t>Assurance Attestation</t>
  </si>
  <si>
    <t>Identification</t>
  </si>
  <si>
    <t>Financial Institution Name:</t>
  </si>
  <si>
    <t>Period Ending Date:</t>
  </si>
  <si>
    <t>Contact person</t>
  </si>
  <si>
    <t xml:space="preserve">Name: </t>
  </si>
  <si>
    <t>Function:</t>
  </si>
  <si>
    <t xml:space="preserve">Telephone: </t>
  </si>
  <si>
    <t>Extension:</t>
  </si>
  <si>
    <t xml:space="preserve">Email: </t>
  </si>
  <si>
    <t>Designated Senior Management Attestation</t>
  </si>
  <si>
    <t>Name</t>
  </si>
  <si>
    <t>Opinion of Internal Auditor (to be signed at a minimum once every three years)</t>
  </si>
  <si>
    <t>I have reviewed the effectiveness of the processes and internal controls in place for the NSFR form, including the related systems, and the monitoring of compliance with the applicable models to the financial institution. In my opinion, the processes and internal controls in place as of the date below, are operating as designed and are effective in ensuring the completeness and accuracy of the form.</t>
  </si>
  <si>
    <t>Date de l'audit interne :</t>
  </si>
  <si>
    <t>Internal Audit Date</t>
  </si>
  <si>
    <t>Internal Auditor</t>
  </si>
  <si>
    <t>Le représentant désigné de la haute direction de l'institution financière ne doit pas participer directement à la préparation du formulaire NSFR.</t>
  </si>
  <si>
    <t>The financial institution's designated senior management representative must not be directly involved in preparing the NSFR form.</t>
  </si>
  <si>
    <t>Liquidity Adequacy Guideline</t>
  </si>
  <si>
    <t>Structured products where customers anticipate ready marketability, such as adjustable rate notes and variable rate demand notes (VRDNs).</t>
  </si>
  <si>
    <t xml:space="preserve">Chapitre 2, par. 93-104 </t>
  </si>
  <si>
    <t xml:space="preserve">Chapitre 2, par. 107-108 </t>
  </si>
  <si>
    <t>Divulgation</t>
  </si>
  <si>
    <t>(Miliers de dollars canadiens)</t>
  </si>
  <si>
    <t>Actifs dérivés NSFR (moins les sûretés en espèces et en AHLQ de niveau 1 reçues à titre de marge de variation sur les actifs dérivés)</t>
  </si>
  <si>
    <t>Dépôts provenant de membres d'une même coopérative à l'intérieur d'une fédération sousmise à la discrétion nationale énoncée au paragraphe 25 (a).</t>
  </si>
  <si>
    <t>19, 20, 25 d)</t>
  </si>
  <si>
    <t>19, 20, 25 (d)</t>
  </si>
  <si>
    <t>34, 35</t>
  </si>
  <si>
    <t>J'ai examiné l'efficacité des processus et des contrôles internes en place à l'égard du formulaire NSFR,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t>
  </si>
  <si>
    <t>Autres ASF</t>
  </si>
  <si>
    <t>Autres RSF</t>
  </si>
  <si>
    <t>Other ASF</t>
  </si>
  <si>
    <t>Other RSF</t>
  </si>
  <si>
    <t>RSF Placeholder 1</t>
  </si>
  <si>
    <t>RSF Placeholder 2</t>
  </si>
  <si>
    <t>RSF Placeholder 3</t>
  </si>
  <si>
    <t>Espace réservé RSF 1</t>
  </si>
  <si>
    <t>Espace réservé RSF 2</t>
  </si>
  <si>
    <t>Espace réservé RSF 3</t>
  </si>
  <si>
    <t>Les passifs des acceptations bancaires estampillées émis par une institution. Les passifs des acceptations bancaires dont l’échéance résiduelle est inférieure à six mois recevront un coefficient ASF de 0 %, sans égard à la contrepartie détenant l’acceptation.</t>
  </si>
  <si>
    <t>Stamped bankers' acceptance liabilities issued by an institution. Stamped bankers' acceptance liabilities with a residual maturity of less than six months will receive an ASF coefficient of 0%, regardless of the counterparty holding the acceptance.</t>
  </si>
  <si>
    <t>Reporting</t>
  </si>
  <si>
    <t>TRAITEMENT DES OPÉRATIONS DE FINANCEMENT AVEC CESSION TEMPORAIRE DE TITRES
Si une institution utilise le bilan et les traitements comptables, elle exclura généralement de ses actifs les titres qu’elle a empruntés dans le cadre d’opérations de financement avec cession temporaire de titres (comme les mises en pension et les swaps de sûretés) et dont elle n’a pas la propriété effective. En revanche, elle devrait inclure les titres prêtés dans le cadre de telles opérations dont elle conserve la propriété effective. Elle devrait aussi exclure les titres reçus dans le cadre de swaps de sûretés si ces titres n’apparaissent pas à son bilan.
Lorsqu’elle a cédé des titres dans le cadre de mises en pension ou d’autres cessions temporaires de titres, mais qu’elle en a conservé la propriété effective et que ces actifs restent inscrits à son bilan, elle devrait leur assigner la catégorie RSF appropriée. 
Les cessions temporaires de titres avec une seule contrepartie peuvent être mesurées nettes pour les besoins du NSFR, sous réserve que les conditions de compensation énoncées dans l'Annexe 1-II de la Ligne directrice sur les normes relatives à la suffisance du capital ("LDCID") de l'Autorité soient remplies. Les montants à recevoir et à payer dans le cadre de ces opérations devraient généralement être déclarés bruts, ce qui signifie que leur montant brut devrait se retrouver sous le RSF et l'ASF, respectivement. 
La seule exception, selon le paragraphe 33 de la norme NSFR, est que les « cessions temporaires de titres avec une seule contrepartie peuvent être mesurées nettes pour les besoins du NSFR, sous réserve que les conditions de compensation énoncées dans l'Annexe 1-II de la LDCID et dans les exigences de publicité soient remplies ».</t>
  </si>
  <si>
    <t xml:space="preserve">TRAITEMENT DES MONTANTS À PAYER ET À RECEVOIR SUR LES DÉRIVÉS
Une institution aura habituellement au bilan des dérivés au passif (c'est-à-dire des montants à payer) et des dérivés à l'actif (c'est-à-dire des montants à recevoir). Les dérivés au passif sont calculés d’abord sur la base du coût de remplacement des contrats dérivés (obtenu par une évaluation au prix du marché) dont la valeur est négative. Lorsqu’il existe un contrat de compensation bilatérale admissible qui remplit les conditions énoncées dans l’Annexe 1-II de la LDCID, le coût de remplacement des expositions sur dérivés couvertes par le contrat sera le coût de remplacement net. Dans le calcul des dérivés au passif aux fins du NSFR, les sûretés constituant la marge de variation de contrats dérivés, indépendamment du type d’actif, doivent être déduites du montant négatif du coût de remplacement. Les dérivés à l’actif sont calculés d’abord sur la base du coût de remplacement des contrats dérivés (obtenu par une évaluation au prix du marché) lorsque le contrat a une valeur positive. S'il existe un contrat de compensation bilatérale admissible qui répond aux conditions énoncéesdans l’Annexe 1-II de la LDCID, le coût de remplacement des expositions sur dérivés couvertes par le contrat sera le coût de remplacement net.                                                                    
Pour le calcul des dérivés à l’actif aux fins du NSFR, les sûretés reçues dans le cadre de contrats dérivés ne peuvent compenser le montant du coût de remplacement positif, que la compensation soit ou non autorisée par le référentiel comptable ou le dispositif fondé sur les risques en vigueur dans l’institution, sauf si elles sont reçues sous forme de marge de variation en espèces et qu'elles remplissent les conditions énoncées  dans l’Annexe 1-II de la LDCID ou sont précisées dans toute foire aux questions connexe. Les autres passifs figurant au bilan associés a) à une marge de variation reçue qui ne remplit pas les critères ci-dessus ou b) à une marge initiale reçue ne peuvent compenser les dérivés à l’actif et devraient se voir appliquer un coefficient ASF de 0 %.
Certaines opérations des banques centrales peuvent impliquer le recours à des opérations sur instruments dérivés comme des swaps de devises. Un degré d'appréciation limité accordé aux autorités de contrôle nationales permet aux opérations sur instruments dérivés avec les banques centrales découlant de la politique monétaire à court terme et des activités de liquidité de ces dernières d'être exclues du calcul du NSFR de l’institution déclarante et de compenser les gains et pertes en capital non réalisés liés à ces opérations sur dérivés de l'ASF. Ces opérations comprennent les instruments dérivés sur devises, comme les swaps de devises, et devraient avoir une échéance de moins de six mois à l'origine. Par conséquent, le NSFR de l’institution ne changerait pas en raison d’une transaction sur instruments dérivés à court terme avec la banque centrale aux fins de la politique monétaire et des opérations de liquidité à court terme. </t>
  </si>
  <si>
    <t xml:space="preserve">Le montant total de fonds propres réglementaires, avant l’application de déductions, telles qu'elles sont définies au chapitre 2 de la LDCID, exception faite des instruments de fonds propres de catégorie 2 ayant un temps à échéance résiduel inférieur à un an.  Les normes régissant les fonds propres de catégorie 1 et de catégorie 2 sont exposées au chapitre 2 de la LDCID.  </t>
  </si>
  <si>
    <t>Les dérivés au passif sont déclarés d’abord sur la base du coût de remplacement des contrats dérivés (obtenu par une évaluation au prix du marché) dont la valeur est négative. Lorsqu’il existe un contrat de compensation bilatérale admissible qui répond aux conditions énoncées dans l’Annexe 1-II de la LDCID, le coût de remplacement des expositions sur dérivés couvertes par le contrat sera le coût de remplacement net. La valeur déclarée ici devrait être un montant brut. Autrement dit, elle devrait représenter les dérivés au passif avant déduction de la marge de variation constituée.
Les opérations sur instruments dérivés avec les banques centrales découlant de la politique monétaire à court terme et des activités de liquidité de ces dernières peuvent être exclues du calcul du NSFR de l’institution déclarante et peuvent compenser les gains et pertes en capital non réalisés liés à ces opérations sur dérivés du financement stable disponible. Ces opérations comprennent les instruments dérivés sur devises, comme les swaps de devises, et doivent avoir une échéance de moins de six mois à l’origine.</t>
  </si>
  <si>
    <t xml:space="preserve">Déclarer les dérivés à l'actif sur la base du coût de remplacement des contrats dérivés (obtenu par une évaluation au prix du marché) lorsque le contrat a une valeur positive.  Lorsqu'il existe un contrat de compensation bilatérale admissible qui remplit les conditions énoncées dans l'Annexe 1-II de la LDCID, le coût de remplacement des expositions sur dérivés couvertes par le contrat sera le coût de remplacement net.  La valeur déclarée ici devrait être brute de la marge de variation reçue. Autrement dit, elle devrait représenter les dérivés à l'actif avant déduction de la marge de variation reçue.
Les opérations sur dérivés avec les banques centrales découlant de la politique monétaire à court terme et des opérations de liquidité de ces dernières peuvent être exclues du calcul du NSFR de l'institution déclarante et peuvent compenser les gains et pertes en capital non réalisés liés à ces opérations sur dérivés du ASF.  Ces opérations comprennent les dérivés sur devises, comme les swaps de devises, et devraient avoir une échéance de moins de six mois à l’origine. </t>
  </si>
  <si>
    <t xml:space="preserve">Champ sans saisie. Pour le calcul des dérivés à l'actif aux fins du NSFR, les sûretés reçues dans le cadre de contrats dérivés ne peuvent compenser le coût de remplacement positif, que la compensation soit ou non autorisée par le référentiel comptable ou le dispositif fondé sur les risques, sauf si elles sont reçues sous forme de marge de variation en espèces ou d’ALHQ de niveau 1 et remplissent les conditions énoncées dans l'Annexe 1-II de la LDCID et dans les exigences de publicité ou dans toute foire aux questions portant sur ce sujet.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 </t>
  </si>
  <si>
    <t xml:space="preserve">Pour calculer le montant de financement stable exigé (Required stable funding ou RSF), on associe, dans un premier temps, la valeur comptable des actifs de l'institution financière à l'une des catégories indiquées ci-dessous, qui figurent également dans la liste reproduite dans le Tableau 6.2 du chapitre 6 de la LDSL. Le montant associé à chacune des catégories est ensuite multiplié par un coefficient RSF, et le montant total du RSF correspond à la somme des montants ainsi pondérés. La valeur comptable d’un actif devrait généralement être enregistrée nette de provisions particulières.  
On notera que les définitions prévues dans la LDSL correspondent à celles de la norme LCR, sauf indication contraire. De plus, aux fins du calcul du NSFR, un actif liquide de haute qualité (ALHQ, ou HQLA en anglais) est défini comme incluant tous les ALHQ (définis aux paragraphes 24 à 54 de la norme LCR), sans tenir compte des exigences opérationnelles (définies aux paragraphes 28 à 43 de la norme LCR) et des plafonds du LCR applicables aux actifs de niveau 2 et de niveau 2B susceptibles d'empêcher certains ALHQ d'être considérés comme admissibles aux fins du calcul du LCR. 
Les actifs déduits des fonds propres devraient être déclarés dans les catégories d'actifs pertinentes indiquées.
Le traitement de l'échéance est décrit aux paragraphes 29 et 30 du chapitre 6 de la LDSL.
</t>
  </si>
  <si>
    <t>Les soldes des engagements de crédit non décaissés accordés par l'institution qui sont irrévocables ou révocables sous certaines conditions auprès de la clients autres que la clientèle de détail et de petites entreprises.</t>
  </si>
  <si>
    <t>Autres dépôts provenant de membres d'une coopérative à l'intérieur d'une fédération</t>
  </si>
  <si>
    <t>Pour calculer le LCR consolidé, les institutions doivent généralement appliquer les paramètres de liquidité énoncés dans la LDSL à toutes les entités consolidées. Toutefois, pour les dépôts de détail et de petites entreprises, comme indiqué au paragraphe 169 du LCR, les institutions doivent suivre les paramètres pertinents adoptés dans la juridiction d'accueil où elles sont présentes. Les dépôts de détail et de petites entreprises assujettis au régime de la juridiction d'accueil sont déclarés dans le LCR selon le coefficient de pondération applicable dans la juridiction d'accueil. Ces dépôts moins stables assujettis aux exigences du système hôte doivent être déclarés sous l’identifiant 1130. Les montants prépondérés doivent être déclarés aux colonnes appropriées selon la durée des dépôts. Le coefficent ASF calculé pour chaque terme doit correspondre au coefficient ASF moyen pondéré applicable à chaque terme de dépôt. Par exemple, si une institution a des dépôts sans échéance de 10 $ qui sont assujettis à un ASF de 15 % dans la juridiction d'accueil et de 25 $ à un ASF de 40 %, 35 $ doivent être déclarés à la colonne  "Sans-terme (colonne D)" et 11,5 $ à la colonne "Sans-terme (colonne L)". Un coefficient ASF de 100 % devrait être attribué aux dépôts dont l’échéance résiduelle est supérieure à un an, quel que soit le taux en vigueur dans la juridiction d’accueil.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Les coefficients ASF alors appliqués sont soumis aux exigences du territoire d'accueil.</t>
  </si>
  <si>
    <t>Les titres qui, s'ils n'étaient pas grevés, seraient considérés comme des actifs liquides de niveau 1 selon le paragraphe 50 de la norme LCR. Conformément au paragraphe 36-37 c), les titres d'État émis dans une devise étrangère qui ne sont pas admissibles à titre d'ALHQ selon le paragraphe 50 e) de la norme LCR (applicable aux titres de dette d'entités souveraines ou de  banques centrales émis dans des devises étrangères qui ne sont pas calculables, puisque leur montant excède celui des sorties nettes de trésorerie que l'institution financière devrait effectuer en période de tensions dans cette devise et dans ce pays) peuvent être traités comme des actifs de niveau 1 aux fins du NSFR.   
Les titres qui seraient autrement admissibles, conformément à ce paragraphe, mais sont exclus pour des raisons opérationnelles ou autres, sont déclarés dans cette catégorie. Les pièces et les billets de banque, et les réserves détenues auprès de la banque centrale devraient être déclarés aux identifiants 2000, 2010 et 2020, respectivement, et non dans cette catégorie. 
Les titres en défaut ne devraient pas non plus y être inclus, mais plutôt être déclarés à l'identifiant 2780.</t>
  </si>
  <si>
    <t>Ratio structurel de liquidité à long terme (NSFR)</t>
  </si>
  <si>
    <t>Date de divulgation (aaaa-mm-jj)</t>
  </si>
  <si>
    <t>Reporting date (yyyy-mm-dd)</t>
  </si>
  <si>
    <t>Cash variation margin received that meets the conditions of LAG Chapter 6, paragraph 35.</t>
  </si>
  <si>
    <t>Level 1 HQLA variation margin received that meets the conditions of LAG Chapter 6, paragraph 35.</t>
  </si>
  <si>
    <t xml:space="preserve">The NSFR is the ratio of available stable funding to the required stable funding. "Available stable funding" refers to the proportion of equity and liabilities expected to be reliable over the time horizon taken into account for NSFR purposes, i.e. up to one year. The amount of "required stable funding" depends on an institution's liquidity characteristics, as well as the residual maturity of its various assets and off-balance sheet positions.
Institutions should report their NSFR according to the same scope as for the short-term liquidity ratio (LCR). All references to LCR definitions in the NSFR correspond to the definitions presented in chapter 2 of the LAG. Supervisory authorities that have decided to implement in their internal LCR rules a stricter definition than that set out in the Basel Committee LCR standard are free to decide whether to apply this stricter definition for the purposes of implementing NSFR requirements in their jurisdiction. 
In the NSFR, institutions are asked to assign their balance sheet liabilities and equity to the available stable funding (ASF) categories set out below. Balance sheet assets should be assigned to the required stable funding (RSF) categories according to the following:
i) their residual maturity;
ii) whether they are encumbered or unencumbered;
iii) if encumbered, the encumbrance period. </t>
  </si>
  <si>
    <t>Refer to the LAG (chapter 6 unless specified otherwise)</t>
  </si>
  <si>
    <t>Liabilities in this category are "less stable" (as defined in paragraph 74 of the chapter 2 of LAG) demand deposits (no maturity) and/or term deposits, with a residual time to maturity of less than one year, placed by retail and small business customers. The ASF coefficient is 90% for insured deposits that meet one of the following conditions: 
i. the depositor does not have an established relationship with the institution;
ii. the deposits are not in a transactional account.</t>
  </si>
  <si>
    <t>Liabilities in this category are "less stable" (as defined in paragraph 74 of the chapter 2 of the LAG) demand deposits (no maturity) and/or term deposits, with a residual time to maturity of less than one year, placed by retail and small business customers. The ASF coefficient is 90% in the case of insured deposits from funds and trusts whose balance is controlled solely by the customer and which meet one of the following conditions: 
i. the depositor has an established relationship with the institution;
ii. the deposits are in a transactional account.</t>
  </si>
  <si>
    <t>Liabilities in this category are "less stable" (defined in paragraph 74 of the chapter 2 of the LAG) demand deposits (no maturity) and/or term deposits, with a residual time to maturity of less than one year, provided by retail and small business customers in Canada but that are denominated in a foreign currency. The ASF coefficient is 90% for deposits denominated in foreign currencies. For cross-border institutions, this would not include deposits subject to the the host jurisdiction requirements (see Identifyer 1130)</t>
  </si>
  <si>
    <t>Rate sensitive deposits (as defined in paragraph 74 of the chapter 2 of the LAG) provided by retail and small business customers where the client directly manages the funds but where the client does not have an established relationship (as defined in paragraph 74 of the chapter 2 of the LAG) with the institution and the deposit is not in a transactional account. 
Liabilities in this category are "less stable" (as defined in chapter 2 of the LAG) demand deposits (no maturity) and/or term deposits, with a residual time to maturity of less than one year, placed by retail and SME customers. The ASF coefficient is 80% in the case of interest-sensitive deposits whose funds are managed directly by the customer and which meet one of the following conditions:  
i. the customer has no established relationship with the institution; 
ii. the deposit is not in a transactional account.</t>
  </si>
  <si>
    <t>When calculating the consolidated LCR, institutions should generally apply the liquidity parameters outlined in the LAG Guideline to all consolidated entities. However, for retail and small business deposits, as noted in paragraph 169 of the LCR, institutions should follow the relevant parameters adopted in the host jurisdication in which they operate. Retail and small business deposits subject to the host treatment are reported in the LCR according to the weight applicable in the host jurisdiction. These less stable deposits subject to host requirements are to be reported in Identifier 1130. Pre-weighted amounts are to be reported in the appropriate columns according to the term of the deposits. Calculated ASF for each term should correspond to the weighted average ASF applicable for each deposit term. For example, if an institution has non-maturity deposits of $10 that are subject to a 15% ASF in the host jurisdiction and $25 subject to a 40% ASF, $35 should be reported in column "Non-maturity (column D)" and $11.5 in column "Non-maturity (column L)". Deposits with a residual maturity greater than one year should be assigned a 100% ASF factor irrespective of the rate in the host jurisdiction.
Liabilities in this category are "less stable" (as defined in chapter 2) demand deposits (no maturity) and/or term deposits, with a residual time to maturity of less than one year, placed by retail and SME customers. The ASF coefficients then applied are subject to the requirements of the host territory.</t>
  </si>
  <si>
    <t>This line should only be used to report deposits between institutions in the same cooperative network.
Deposits that are operational deposits according to paragraphs 93 to 104 of chapter 2 of the LAG, or other deposits of members of their cooperative network, should be reported under identifier 1310.</t>
  </si>
  <si>
    <t>Institutions should declare deposits from institutions that are members of the same cooperative network and operational deposits in accordance with paragraphs 93 to 104 of Chapter 2 of the LAG, or other deposits from members of their cooperative network that do not appear in the 1300 identifier.</t>
  </si>
  <si>
    <t xml:space="preserve">The amount of required stable funding is calculated by first assigning the carrying value of an institution’s assets to the categories listed , which are also listed in Table 6.2 of Chapter 6  of the LAG. The amount assigned to each category is then multiplied by its associated required stable funding (RSF) factor and the total RSF is the sum of the weighted amounts added to the amount of off-balance sheet activity (or potential liquidity exposure) multiplied by its associated RSF factor. 
It should be noted that the definitions in the LAG correspond to those in the LCR standard, unless otherwise indicated. In addition, for the purposes of calculating the NSFR, HQLA are defined as all HQLA ( as defined in paragraphs 28 to 54 of the LCR standard) without regard to LCR operational requirements (as defined in paragraphs in paragraphs 28 to 43) and LCR caps on Level 2 and Level 2B assets that may otherwise limit the ability of some HQLA to be included as eligible HQLA in calculation of the LCR. 
Assets deducted from capital should be reported in the relevant asset categories.
Maturity treatment is defined in paragraphs 29 and 30 of chapter 6 of  the LAG.
</t>
  </si>
  <si>
    <t>Collateral received in the form of cash variation margin in connection with derivatives contracts that meets the conditions of LAG Chapter 6, paragraph 35. 
Note that the existence of minimum thresholds for amounts transfer for the exchange of collateral in derivative contracts does not automatically prevent such contracts from being considered as meeting the condition set out in paragraph 35 of the NSFR standard, which allows the netting of collateral received (specifically in relation to the daily calculation and exchange of variation margins).</t>
  </si>
  <si>
    <t xml:space="preserve">Collateral received in the form of variation margin in Level 1 HQLA in connection with derivatives contracts meeting the conditions set out in LAG Chapter 6, paragraph 35. 
Note that the existence of minimum thresholds for amounts transfer for the exchange of collateral in derivative contracts does not automatically prevent such contracts from being considered as meeting the condition set out in paragraph 35 of the NSFR standard, which allows the netting of collateral received (specifically in relation to the daily calculation and exchange of variation margins). </t>
  </si>
  <si>
    <t>Report here assets which are interdependent due to contractual agreements which should equal interdependent liabilities corresponding statements reported in identifier 1500, such that the liability cannot fall due while the asset remains on the balance sheet, the principal payment flows from the asset cannot be used for something other than repaying the liability, and the liability cannot be used to fund other assets. For interdependent items, the financial institution may assign a value of 0% to the RSF and ASF coefficients, subject to the following criteria: 
- The individual interdependent asset and liability items must be clearly identifiable.
- The maturity and principal amount of both the liability and its interdependent asset should be the same.
- The financial institution is acting solely as a pass-through unit to channel the funding received (the interdependent liability) into the corresponding interdependent asset.
- The counterparties for each pair of interdependent liabilities and assets should not be the same.
Interdependent assets and liabilities are not intended to be applied to derivative transactions, as derivatives rarely meet all the criteria set out in LAG Chapter 6, paragraph 45.</t>
  </si>
  <si>
    <t>GENERAL INSTRUCTIONS 
These instructions relate to the Net Stable Funding Ratio (NSFR) as defined in chapter 6 of the Liquidity Adequacy Guideline (LAG). This chapter refers to the "Basel III : Net stable funding ratio". All the specifications and criteria set out in chapters 2 and 6 of the LAG apply. The instructions indicate the paragraph of the LAG to which the requested data refers. If the instructions contradict the LAG, the provisions of the LAG prevail. Where the instructions introduce additional specifications on the requested data, these must nevertheless be followed.
The form must be completed on a consolidated basis, in accordance with the scope of application specified in the LAG.
The NSFR aims to ensure that financial institutions maintain a stable funding profile in relation to the composition of their assets and off-balance sheet activities. A viable funding structure is intended to reduce the likelihood that difficulties disrupting an institution's regular sources of funding will erode its liquidity position to the point of increasing the risk of default and, potentially, causing system-wide stress. This ratio establishes the minimum stable funding requirement based on the liquidity characteristics of an institution's on- and off-balance sheet items over a one-year period.</t>
  </si>
  <si>
    <t xml:space="preserve">TREATMENT OF FINANCING TRANSACTIONS INVOLVING SECURITIES FINANCING TRANSACTIONS (i.e. repos, reverse repos, securities lending and borrowing, and collateral swaps).
For secured funding arrangements, use of balance sheet and accounting treatments should generally result in financial institutions excluding, from their assets, securities which they have borrowed in securities financing transactions (such as reverse repos and collateral swaps) where they do not have beneficial ownership. In contrast, financial institutions should include securities they have lent in securities financing transactions where they retain beneficial ownership. Financial institutions should also not include any securities they have received through collateral swaps if those securities do not appear on their balance sheets. Where financial institutions have encumbered securities in repos or other securities financing transactions, but have retained beneficial ownership and those assets remain on the bank’s balance sheet, the bank should allocate such securities to the appropriate RSF category.
Securities financing transactions with a single counterparty may be measured net when calculating the NSFR, provided that the netting conditions set out in Annex 1-II of the Capital requirement guideline are met. 
 Amounts receivables and payable under securities financing transactions such as repos or reverse repos should generally be reported on a gross basis, meaning that the gross amount of such receivables and payables should be reported on the RSF side and ASF side respectively. The only exception is for securities financing transactions with a single counterparty as per paragraph 33 of the LAG, subject to the netting conditions set out in the Annex 1-II of the Capital adequacy guideline.
</t>
  </si>
  <si>
    <t>To calculate the amount of available stable funding (ASF), we first associate the book value of an institution's equity and liabilities with one of the categories listed below, which are also reproduced in paragraph 26 of chapter 6 of the LAG. The book value represents the amount at which a debt or equity instrument is recorded before the application of any regulatory adjustments (deductions and filters) and ASF coefficients. 
Changes have been made to the definitions in the Basel III NSFR standards to reflect the collection of data by maturity band.
- Institutions should present all equity and liabilities in the appropriate columns according to maturity.
- When determining the maturity of equity or liability instrument, investors are assumed to redeem a call option at the earliest possible date. For funding with options exercisable at the institution’s discretion, institutions should assume that they will be exercised at the earliest possible date unless the bank can demonstrate to the AMF’s satisfaction that the institution would not exercise this option under any circumstances. In particular, when the market expects certain liabilities to be redeemed before their legal final maturity date, such a behaviour should be assumed for the purpose of the NSFR and these liabilities should be included in the corresponding ASF category. For long-dated liabilities, only the portion of cash flows falling at or beyond the six-month and one-year time horizons should be treated as having an effective residual maturity of six months or more and one year or more, respectively. In accordance with the LCR treatment, but with a different time horizon, deposits maturing in less than one year or which can be withdrawn prematurely without significant penalty, which are classified as retail customers' term deposits in the LCR, should, for NSFR purposes, be classified according to their characteristics (i.e. insured, held in a transactional account, etc.) as stable or less stable. Retail customers' term deposits with maturities of over one year and which cannot be withdrawn prematurely without significant penalty are subject to an ASF coefficient of 100%.
- In the case of deposits from retail and small business customers, the same method of determining maturity should be followed for NSFR purposes as for LCR purposes.
- Fixed-term deposits should be broken down by maturity; demand deposits (with no maturity) should be reported in the &lt; 6 months column.</t>
  </si>
  <si>
    <t>Opinion de l'auditeur interne (à signer au moins une fois tous les trois ans)</t>
  </si>
  <si>
    <t>Emplacement utilisé</t>
  </si>
  <si>
    <t>Validation français</t>
  </si>
  <si>
    <t>Validation anglais</t>
  </si>
  <si>
    <r>
      <t xml:space="preserve">INSTRUCTIONS GÉNÉRALES
Ces instructions portent sur le ratio structurel de liquidité à long terme (NFSR) tel qu'il est défini au chapitre 6 de la </t>
    </r>
    <r>
      <rPr>
        <i/>
        <sz val="10"/>
        <rFont val="Arial"/>
        <family val="2"/>
      </rPr>
      <t>Ligne directrice sur les normes relatives à la suffisance des liquidités</t>
    </r>
    <r>
      <rPr>
        <sz val="10"/>
        <rFont val="Arial"/>
        <family val="2"/>
      </rPr>
      <t xml:space="preserve"> </t>
    </r>
    <r>
      <rPr>
        <i/>
        <sz val="10"/>
        <rFont val="Arial"/>
        <family val="2"/>
      </rPr>
      <t>(LDSL)</t>
    </r>
    <r>
      <rPr>
        <sz val="10"/>
        <rFont val="Arial"/>
        <family val="2"/>
      </rPr>
      <t>. Ce chapitre, pour fin de rappel, correspond au document  « Bâle III : Ratio structurel de liquidité à long terme ». L'ensemble des  spécificités et des critères figurant dans les chapitres 2 et 6 de la LDSL s'appliquent. Les instructions indiquent le paragraphe de la LDSL auquel les données demandées font référence. Si les instructions contredisent la LDSL, les dispositions de la LDSL prédominent. Lorsque les instructions introduisent des spécificités supplémentaires sur les données demandées, celles-ci doivent toutefois être suivies.
Il faut remplir le formulaire sur une base consolidée en se conformant au champ d'application précisé dans la LDSL.
Le NSFR vise à assurer que les institutions financières maintiennent un profil de financement stable au regard de la composition de leurs actifs et de leurs activités hors bilan. Une structure de financement viable est censée réduire la probabilité que des difficultés qui perturberaient les sources de financement régulières d’une institution érodent sa position de liquidité au point d’accroître le risque d’une défaillance et, potentiellement, d'engendrer des tensions susceptibles de s’étendre à tout le système. Ce ratio établit l'exigence minimale en matière de financement stable en fonction des caractéristiques de liquidité des éléments au bilan et hors bilan d'une institution sur une période d'un an.</t>
    </r>
  </si>
  <si>
    <t xml:space="preserve">TREATMENT OF PAYABLES AND RECEIVABLES ON DERIVATIVES
An institution will usually have both derivative liabilities (i.e. amounts payable) and derivative assets (i.e. amounts receivable) on its balance sheet. Derivative liabilities are initially calculated on the basis of the replacement cost of derivative contracts (obtained by marking to market) whose value is negative. Where an eligible bilateral netting contract exists that meets the conditions set out in Annex 1-II of the Capital adequacy guideline, the replacement cost of the derivative exposures covered by the contract will be the net replacement cost. When calculating derivatives on the liabilities side for NSFR purposes, collateral constituting the variation margin of derivative contracts, irrespective of the type of asset, must be deducted from the negative replacement cost amount. Derivative assets are first calculated on the basis of the replacement cost of derivative contracts (obtained by marking to market) when the contract has a positive value. If there is an eligible bilateral netting contract that meets the conditions set out in Annex 1-II of the Capital adequacy guideline, the replacement cost of the derivative exposures covered by the contract will be the net replacement cost.   
For the purpose of calculating derivatives on the asset side for NSFR purposes, collateral received under derivative contracts may not offset the amount of positive replacement cost, whether or not offsetting is permitted by the accounting framework or risk-based framework in force at the institution, unless it is received in the form of cash variation margin and meets the conditions set out in Annex 1-II of the Capital adequacy guideline or is specified in any related frequently asked questions. Other balance sheet liabilities associated with (a) variation margin received that does not meet the above criteria, or (b) initial margin received, cannot offset derivatives on the asset side, and should be assigned an ASF coefficient of 0%.
Certain central bank operations may involve the use of derivative instruments such as currency swaps. A limited degree of discretion granted to national supervisory authorities allows derivative transactions with central banks arising from the latter's short-term monetary policy and liquidity activities to be excluded from the reporting institution's NSFR calculation, and to offset unrealized capital gains and losses associated with these ASF derivative transactions. These transactions include currency derivatives, such as currency swaps, and are expected to have an original maturity of less than six months. Consequently, the institution's NSFR would not change as a result of a short-term derivative transaction with the central bank for the purposes of monetary policy and short-term liquidity operations. </t>
  </si>
  <si>
    <t xml:space="preserve">The total amount of regulatory capital, before the application of deductions, as defined in chapter 2 of the Capital adequacy guideline, with the exception of Tier 2 capital instruments with a residual term to maturity of less than one year. The standards governing Tier 1 and Tier 2 capital are set out in Chapter 2 of the Capital adequacy guideline.  </t>
  </si>
  <si>
    <t>Institutions should report non-deposit unsecured funding provided by other legal entities (including financial corporates and financial institutions).
Institutions should report here any unsecured funding for which a counterparty cannot be determined (and which are therefore not reported under identifiers 1170, 1210 or 1250), such as unsecured debt issuance.</t>
  </si>
  <si>
    <t>Derivative liabilities are first reported based on the replacement cost for derivative contracts (obtained by marking to market) where the contract has a negative value. When an eligible bilateral netting contract is in place, that meets the conditions set out in Annex 1-II of the Capital adequacy guideline, the replacement cost for the set of derivative exposures covered by the contract will be the net replacement cost. The value reported here should be gross of variation margin posted. That is, it should represent derivative liabilities prior to the deduction of variation margin posted.
Derivative transactions with central banks arising from the short-term monetary policy and liquidity activities may be excluded from the reporting institution's NSFR calculation, and may offset the unrealized capital gains and losses associated with these derivative transactions of the available stable funding. These transactions include currency derivatives, such as currency swaps, and must have an original maturity of less than six months.</t>
  </si>
  <si>
    <t>Loans to all financial institutions. In accordance with paragraphs 131(d) and (e) of the LCR standard and paragraph 16 of the NSFR standard, institutions, investment firms, insurance companies, fiduciaries and beneficiaries are considered financial institutions for the purposes of the NSFR standard.
In the case of a non-maturity reverse repo, balances should generally be reported as having a remaining maturity greater than one year, unless financial institutions can demonstrate to the AMF that these reverse repos  should mature in a different period. 
Non-performing loans should not be included in this category, rather these should be reported in Identifier 2780.
Deposits held with financial institutions for operational purposes should not be reported here and should instead be reported in Indentifiers 2300 to 2330.</t>
  </si>
  <si>
    <t>Residential mortgages of any maturity that would qualify for the 35% or lower risk weight under the Basel II standardised approach for credit risk. Only the Basel II standardised approach risk weights may be used to determine the NSFR treatment.
Reverse mortgages that would qualify for the 35% or lower risk weight under the Basel II standardised approach for credit risk should be included in the non-maturity column. The outstanding balance on home equity line of credit (HELOC) that would qualify for the 35% or lower risk weight under the Basel II standardised approach for credit risk should be included in the non-maturity column.
According to paragraph 29 of the NSFR standard, "investors should be assumed to exercise any option to extend maturity".
It is therefore appropriate to include balances on variable rate loans with no stipulated final maturity when the borrower can repay the loan in full without penalty charges at the next rate reset date as having an effective residual maturity of greather than one year. 
Only Basel II standard approach risk weights may be used to determine NSFR treatment.
Non-performing residential mortgages should not be reported in this category, but rather under identifier 2780.
Performing loans are considered to be those that are not past due for more than 90 days. Conversely, non-performing loans are considered to be loans that are more than 90 days past due.</t>
  </si>
  <si>
    <t xml:space="preserve">Performing loans, not captured by one of the above categories, with a greater than 35% risk weight under the Basel II standardised approach for credit risk, excluding loans to financial institutions. 
According to paragraph 29 of the NSFR standard,"investors should be assumed to exercise any option to extend maturity". As such, include balances for floating rate loans without a stated final maturity where the borrower may repay the loan in full and without penalty charges at the next rate reset date as having an effective residual maturity of greater than one year. Only the Basel II standardised approach risk weights may be used to determine the NSFR treatment.
Non-performing loans should not be reported in this category, rather these should be reported in Identifier 2780.
Performing loans are considered to be those that are not past due for more than 90 days. Conversely, non-performing loans are considered to be loans that are more than 90 days past due.
</t>
  </si>
  <si>
    <t xml:space="preserve">Report derivative assets based on the replacement cost for derivative contracts (obtained by marking to market) where the contract has a positive value. When an eligible bilateral netting contract is in place, and meets the conditions set out in Annex 1-II of the Capital adequacy guideline, the replacement cost for the set of derivative exposures covered by the contract will be the net replacement cost. The value reported here should be gross of variation margin received. That is, it should represent derivative assets prior to the deduction of variation margin received.
Derivative transactions with central banks arising from the latter's short-term monetary policy and liquidity operations may be excluded from the reporting institution's NSFR calculation, and may offset the unrealized capital gains and losses associated with these ASF derivative transactions.  These transactions include currency derivatives, such as currency swaps, and should have an original maturity of less than six months. </t>
  </si>
  <si>
    <t xml:space="preserve">No-entry field. In calculating NSFR derivatives assets, collateral received in connection with derivatives contracts may not offset the positive replacement cost amount, regardless of whether or not netting is permitted under the bank’s operative accounting or risk-based framework, unless it is received in the form of cash or Level 1 HQLA variation margin and meets the conditions set out in Annex 1-II of the Capital adequacy guideline and in the disclosure requirements or in any frequently asked questions on this subject. 
Note that the existence of minimum thresholds for amounts transfer for the exchange of collateral in derivative contracts does not automatically prevent such contracts from being considered as meeting the condition set out in paragraph 35 of the NSFR standard, which allows the netting of collateral received (specifically in relation to the daily calculation and exchange of variation margins). </t>
  </si>
  <si>
    <r>
      <t xml:space="preserve">Je confirme avoir lu et compris les chapitres 1 et 6 de la </t>
    </r>
    <r>
      <rPr>
        <i/>
        <sz val="10"/>
        <rFont val="Arial"/>
        <family val="2"/>
      </rPr>
      <t>Ligne directrice sur les normes relatives à la suffisance des liquidités</t>
    </r>
    <r>
      <rPr>
        <sz val="10"/>
        <rFont val="Arial"/>
        <family val="2"/>
      </rPr>
      <t xml:space="preserve"> ainsi que toute instruction pertinente émise par l'Autorité des marchés financiers (l'« Autorité »), que le formulaire est rempli conformément à ces documents et qu'il est exact et complet.</t>
    </r>
  </si>
  <si>
    <r>
      <t>I hereby confirm that I have read and understand Chapters 1 and 6 of the</t>
    </r>
    <r>
      <rPr>
        <i/>
        <sz val="10"/>
        <rFont val="Arial"/>
        <family val="2"/>
      </rPr>
      <t xml:space="preserve"> Liquidity Adequacy Guideline</t>
    </r>
    <r>
      <rPr>
        <sz val="10"/>
        <rFont val="Arial"/>
        <family val="2"/>
      </rPr>
      <t xml:space="preserve"> and any relevant instructions issued by the Autorité des marchés financiers (the "AMF"), that the form is completed in accordance with these documents and that it is accurate and complete.</t>
    </r>
  </si>
  <si>
    <t>Dépôts stables issus de partenariats</t>
  </si>
  <si>
    <t>Billets structurés de détail non négociables en bourse</t>
  </si>
  <si>
    <t>Retail structured notes - not exchange-tradeable</t>
  </si>
  <si>
    <t>Dépôts provenant d'intermédiaires financiers non bancaires assortis de caractéristiques de détail sous-jacentes</t>
  </si>
  <si>
    <t>Non-bank financial intermediaries deposits with underlying retail characteristics</t>
  </si>
  <si>
    <t>Deposits sourced through a partnership agreement where the full amount of the deposit is insured, the client has an established relationship with the third party, and the client’s account is transactional</t>
  </si>
  <si>
    <t>Billets structurés de détail qui ne sont pas négociables en bourse.</t>
  </si>
  <si>
    <t>Retail structured notes that are not exchange tradeable</t>
  </si>
  <si>
    <t>Dépôts provenant d’Intermédiaires financiers non bancaires qui sont assortis de caractéristiques de détail sous-jacentes et motivés par des activités de détail, mais ne relèvent pas d’un accord effectif.</t>
  </si>
  <si>
    <t>Deposits from Non-bank financial intermediaries that have underlying retail characteristics and are driven by retail activities but without an effective agreement.</t>
  </si>
  <si>
    <r>
      <t>1</t>
    </r>
    <r>
      <rPr>
        <b/>
        <vertAlign val="superscript"/>
        <sz val="11"/>
        <color theme="1"/>
        <rFont val="Calibri"/>
        <family val="2"/>
        <scheme val="minor"/>
      </rPr>
      <t>er</t>
    </r>
    <r>
      <rPr>
        <b/>
        <sz val="11"/>
        <color theme="1"/>
        <rFont val="Calibri"/>
        <family val="2"/>
        <scheme val="minor"/>
      </rPr>
      <t xml:space="preserve"> Janvier 2027 (January 1, 2027)</t>
    </r>
  </si>
  <si>
    <t>Enter any other instrument not included in the categories listed in the preceding lines.</t>
  </si>
  <si>
    <t>Inscrire tout autre instrument non inclus dans les catégories libellées aux lignes précédentes.</t>
  </si>
  <si>
    <t xml:space="preserve">Les dépôts à vue fournis par la clientèle de détail (particuliers et petites entreprises) où un tiers non affilié (tel que défini au paragraphe 74 du chapitre 2 de la LDSL) gère directement les fonds. 
Cette catégorie doit également inclure, de manière temporaire, les billets négociables en bourse et les dépôts issus de partenariats classés comme étant moins stables.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 coefficient ASF est de 60 % dans le cas des dépôts à vue dont un tiers non affilié gère directement les fonds. </t>
  </si>
  <si>
    <t xml:space="preserve">Demand deposits provided by retail and small business customers where an unaffiliated third party (as defined in the chapter 2, paragraph 74) directly manages the funds. 
Temporarily, this category should also include Exchange tradeable notes (ETNs) and partnership deposits classified as less stable.
Liabilities in this category are "less stable" (as defined in chapter 2) demand deposits (no maturity) and/or term deposits, with a residual time to maturity of less than one year, placed by retail and SME customers. The ASF coefficient is 60% for sight deposits managed directly by a non-affiliated third party. </t>
  </si>
  <si>
    <t xml:space="preserve">Section 2 - Financement stable requis (RSF)
</t>
  </si>
  <si>
    <t xml:space="preserve">Section 2 - Required stable funding (RSF) 
</t>
  </si>
  <si>
    <t>2.1 On balance-sheet items</t>
  </si>
  <si>
    <t xml:space="preserve">Section 1 - Financement stable disponible (ASF)
</t>
  </si>
  <si>
    <t xml:space="preserve">Section 1 - Available stable funding (ASF) 
</t>
  </si>
  <si>
    <t>Résultat calculé</t>
  </si>
  <si>
    <t>Result</t>
  </si>
  <si>
    <t>Dépôts provenant d’un accord de partenariat pour lesquels le montant intégral du dépôt est assuré, le client a une relation durable avec le tiers non affilié, et le compte du client est un compte transactionnel.</t>
  </si>
  <si>
    <t>Stable partnership deposits</t>
  </si>
  <si>
    <t>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</si>
</sst>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 #,##0.00_-;\-* #,##0.00_-;_-* &quot;-&quot;??_-;_-@_-"/>
    <numFmt numFmtId="169" formatCode=";;;"/>
    <numFmt numFmtId="170" formatCode="_-* #,##0_-;\-* #,##0_-;_-* &quot;-&quot;??_-;_-@_-"/>
    <numFmt numFmtId="171" formatCode="#,##0\ [$€-1];[Red]\-#,##0\ [$€-1]"/>
  </numFmts>
  <fonts count="49">
    <font>
      <sz val="8"/>
      <color theme="1"/>
      <name val="Arial"/>
      <family val="2"/>
    </font>
    <font>
      <sz val="10"/>
      <color theme="1"/>
      <name val="Arial"/>
      <family val="2"/>
    </font>
    <font>
      <sz val="11"/>
      <color theme="1"/>
      <name val="Calibri"/>
      <family val="2"/>
      <scheme val="minor"/>
    </font>
    <font>
      <sz val="10"/>
      <name val="Arial"/>
      <family val="2"/>
    </font>
    <font>
      <sz val="7"/>
      <color theme="1"/>
      <name val="Arial"/>
      <family val="2"/>
    </font>
    <font>
      <sz val="8"/>
      <name val="Arial"/>
      <family val="2"/>
    </font>
    <font>
      <b/>
      <sz val="10"/>
      <color theme="1"/>
      <name val="Arial"/>
      <family val="2"/>
    </font>
    <font>
      <b/>
      <sz val="8"/>
      <color theme="1"/>
      <name val="Arial"/>
      <family val="2"/>
    </font>
    <font>
      <b/>
      <sz val="7"/>
      <color theme="1"/>
      <name val="Arial"/>
      <family val="2"/>
    </font>
    <font>
      <sz val="6"/>
      <color theme="1"/>
      <name val="Arial"/>
      <family val="2"/>
    </font>
    <font>
      <u/>
      <sz val="8"/>
      <color theme="10"/>
      <name val="Arial"/>
      <family val="2"/>
    </font>
    <font>
      <sz val="18"/>
      <color theme="1"/>
      <name val="Arial"/>
      <family val="2"/>
    </font>
    <font>
      <sz val="8"/>
      <color indexed="8"/>
      <name val="Arial"/>
      <family val="2"/>
    </font>
    <font>
      <sz val="11"/>
      <color indexed="8"/>
      <name val="Calibri"/>
      <family val="2"/>
    </font>
    <font>
      <b/>
      <sz val="11"/>
      <color indexed="8"/>
      <name val="Calibri"/>
      <family val="2"/>
    </font>
    <font>
      <b/>
      <sz val="14"/>
      <color indexed="8"/>
      <name val="Calibri"/>
      <family val="2"/>
    </font>
    <font>
      <sz val="11"/>
      <color indexed="9"/>
      <name val="Calibri"/>
      <family val="2"/>
    </font>
    <font>
      <b/>
      <sz val="11"/>
      <color indexed="9"/>
      <name val="Calibri"/>
      <family val="2"/>
    </font>
    <font>
      <sz val="7"/>
      <color indexed="8"/>
      <name val="Arial"/>
      <family val="2"/>
    </font>
    <font>
      <b/>
      <sz val="10"/>
      <color indexed="8"/>
      <name val="Arial"/>
      <family val="2"/>
    </font>
    <font>
      <b/>
      <sz val="7"/>
      <color indexed="8"/>
      <name val="Arial"/>
      <family val="2"/>
    </font>
    <font>
      <b/>
      <sz val="8"/>
      <color indexed="8"/>
      <name val="Arial"/>
      <family val="2"/>
    </font>
    <font>
      <sz val="11"/>
      <color indexed="10"/>
      <name val="Calibri"/>
      <family val="2"/>
    </font>
    <font>
      <sz val="10"/>
      <color indexed="8"/>
      <name val="Arial"/>
      <family val="2"/>
    </font>
    <font>
      <b/>
      <sz val="10"/>
      <color indexed="8"/>
      <name val="Calibri"/>
      <family val="2"/>
    </font>
    <font>
      <sz val="8"/>
      <color indexed="8"/>
      <name val="Calibri"/>
      <family val="2"/>
    </font>
    <font>
      <b/>
      <sz val="14"/>
      <name val="Calibri"/>
      <family val="2"/>
    </font>
    <font>
      <sz val="11"/>
      <color rgb="FF9C0006"/>
      <name val="Calibri"/>
      <family val="2"/>
    </font>
    <font>
      <b/>
      <sz val="11"/>
      <color rgb="FFFA7D00"/>
      <name val="Calibri"/>
      <family val="2"/>
    </font>
    <font>
      <i/>
      <sz val="11"/>
      <color rgb="FF7F7F7F"/>
      <name val="Calibri"/>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sz val="18"/>
      <color theme="3"/>
      <name val="Calibri Light"/>
      <family val="2"/>
    </font>
    <font>
      <b/>
      <sz val="11"/>
      <color theme="1"/>
      <name val="Arial"/>
      <family val="2"/>
    </font>
    <font>
      <sz val="11"/>
      <color theme="1"/>
      <name val="Arial"/>
      <family val="2"/>
    </font>
    <font>
      <i/>
      <sz val="11"/>
      <color theme="1"/>
      <name val="Arial"/>
      <family val="2"/>
    </font>
    <font>
      <b/>
      <sz val="12"/>
      <color theme="1"/>
      <name val="Arial"/>
      <family val="2"/>
    </font>
    <font>
      <b/>
      <sz val="11"/>
      <color theme="1"/>
      <name val="Calibri"/>
      <family val="2"/>
      <scheme val="minor"/>
    </font>
    <font>
      <b/>
      <sz val="11"/>
      <color theme="1"/>
      <name val="Arial  "/>
      <family val="2"/>
    </font>
    <font>
      <b/>
      <vertAlign val="superscript"/>
      <sz val="11"/>
      <color theme="1"/>
      <name val="Calibri"/>
      <family val="2"/>
      <scheme val="minor"/>
    </font>
    <font>
      <b/>
      <sz val="10"/>
      <name val="Arial"/>
      <family val="2"/>
    </font>
    <font>
      <i/>
      <sz val="10"/>
      <name val="Arial"/>
      <family val="2"/>
    </font>
    <font>
      <sz val="8"/>
      <color theme="1"/>
      <name val="Arial"/>
      <family val="2"/>
    </font>
  </fonts>
  <fills count="41">
    <fill>
      <patternFill patternType="none"/>
    </fill>
    <fill>
      <patternFill patternType="gray125"/>
    </fill>
    <fill>
      <patternFill patternType="solid">
        <fgColor theme="6" tint="0.5997497482222968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rgb="FFFFEB9C"/>
        <bgColor indexed="64"/>
      </patternFill>
    </fill>
    <fill>
      <patternFill patternType="solid">
        <fgColor indexed="26"/>
        <bgColor indexed="64"/>
      </patternFill>
    </fill>
    <fill>
      <patternFill patternType="gray0625"/>
    </fill>
    <fill>
      <patternFill patternType="solid">
        <fgColor rgb="FFC5D9F1"/>
        <bgColor indexed="64"/>
      </patternFill>
    </fill>
    <fill>
      <patternFill patternType="solid">
        <fgColor theme="0" tint="-0.24964140751365704"/>
        <bgColor indexed="64"/>
      </patternFill>
    </fill>
    <fill>
      <patternFill patternType="solid">
        <fgColor theme="0"/>
        <bgColor indexed="64"/>
      </patternFill>
    </fill>
    <fill>
      <patternFill patternType="solid">
        <fgColor theme="3" tint="0.79995117038483843"/>
        <bgColor indexed="64"/>
      </patternFill>
    </fill>
    <fill>
      <patternFill patternType="solid">
        <fgColor theme="0" tint="-0.24994659260841701"/>
        <bgColor indexed="64"/>
      </patternFill>
    </fill>
    <fill>
      <patternFill patternType="solid">
        <fgColor theme="4" tint="0.79995117038483843"/>
        <bgColor indexed="64"/>
      </patternFill>
    </fill>
    <fill>
      <patternFill patternType="solid">
        <fgColor theme="3" tint="0.79985961485641044"/>
        <bgColor indexed="64"/>
      </patternFill>
    </fill>
  </fills>
  <borders count="3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mediumDashed">
        <color auto="1"/>
      </left>
      <right style="mediumDashed">
        <color auto="1"/>
      </right>
      <top style="mediumDashed">
        <color auto="1"/>
      </top>
      <bottom style="mediumDashed">
        <color auto="1"/>
      </bottom>
      <diagonal/>
    </border>
    <border>
      <left style="medium">
        <color auto="1"/>
      </left>
      <right/>
      <top/>
      <bottom/>
      <diagonal/>
    </border>
    <border>
      <left/>
      <right style="medium">
        <color auto="1"/>
      </right>
      <top/>
      <bottom/>
      <diagonal/>
    </border>
    <border>
      <left style="medium">
        <color auto="1"/>
      </left>
      <right/>
      <top style="thick">
        <color auto="1"/>
      </top>
      <bottom/>
      <diagonal/>
    </border>
    <border>
      <left/>
      <right/>
      <top style="thick">
        <color auto="1"/>
      </top>
      <bottom/>
      <diagonal/>
    </border>
    <border>
      <left/>
      <right style="thick">
        <color auto="1"/>
      </right>
      <top style="thick">
        <color auto="1"/>
      </top>
      <bottom/>
      <diagonal/>
    </border>
    <border>
      <left/>
      <right style="thick">
        <color auto="1"/>
      </right>
      <top/>
      <bottom/>
      <diagonal/>
    </border>
    <border>
      <left style="medium">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71">
    <xf numFmtId="0" fontId="0" fillId="0" borderId="0">
      <alignment vertical="center"/>
    </xf>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9" fontId="3" fillId="0" borderId="0">
      <alignment vertical="center"/>
    </xf>
    <xf numFmtId="0" fontId="4" fillId="0" borderId="0">
      <alignment horizontal="center" vertical="center"/>
    </xf>
    <xf numFmtId="169" fontId="5" fillId="2" borderId="0">
      <alignment vertical="center"/>
    </xf>
    <xf numFmtId="0" fontId="48" fillId="1" borderId="0">
      <alignment vertical="center"/>
    </xf>
    <xf numFmtId="49" fontId="6" fillId="0" borderId="0">
      <alignment vertical="center"/>
    </xf>
    <xf numFmtId="0" fontId="8" fillId="0" borderId="0">
      <alignment horizontal="right" vertical="center"/>
    </xf>
    <xf numFmtId="0" fontId="7" fillId="0" borderId="0">
      <alignment vertical="center"/>
    </xf>
    <xf numFmtId="0" fontId="9" fillId="0" borderId="0">
      <alignment vertical="center"/>
    </xf>
    <xf numFmtId="168" fontId="48" fillId="0" borderId="0" applyFont="0" applyFill="0" applyBorder="0" applyAlignment="0" applyProtection="0"/>
    <xf numFmtId="0" fontId="10" fillId="0" borderId="0" applyNumberFormat="0" applyFill="0" applyBorder="0" applyProtection="0"/>
    <xf numFmtId="0" fontId="3" fillId="0" borderId="0"/>
    <xf numFmtId="0" fontId="48" fillId="0" borderId="0">
      <alignment vertical="center"/>
    </xf>
    <xf numFmtId="168" fontId="48" fillId="0" borderId="0" applyFont="0" applyFill="0" applyBorder="0" applyAlignment="0" applyProtection="0"/>
    <xf numFmtId="0" fontId="12" fillId="0" borderId="0">
      <alignment vertical="center"/>
    </xf>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2"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27" fillId="26" borderId="0" applyNumberFormat="0" applyBorder="0" applyAlignment="0" applyProtection="0"/>
    <xf numFmtId="0" fontId="28" fillId="27" borderId="1" applyNumberFormat="0" applyAlignment="0" applyProtection="0"/>
    <xf numFmtId="0" fontId="17" fillId="28" borderId="2" applyNumberFormat="0" applyAlignment="0" applyProtection="0"/>
    <xf numFmtId="0" fontId="18" fillId="0" borderId="0">
      <alignment horizontal="center" vertical="center"/>
    </xf>
    <xf numFmtId="0" fontId="29" fillId="0" borderId="0" applyNumberFormat="0" applyFill="0" applyBorder="0" applyAlignment="0" applyProtection="0"/>
    <xf numFmtId="0" fontId="30" fillId="29" borderId="0" applyNumberFormat="0" applyBorder="0" applyAlignment="0" applyProtection="0"/>
    <xf numFmtId="0" fontId="12" fillId="1" borderId="0">
      <alignment vertical="center"/>
    </xf>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49" fontId="19" fillId="0" borderId="0">
      <alignment vertical="center"/>
    </xf>
    <xf numFmtId="0" fontId="20" fillId="0" borderId="0">
      <alignment horizontal="right" vertical="center"/>
    </xf>
    <xf numFmtId="0" fontId="21" fillId="0" borderId="0">
      <alignment vertical="center"/>
    </xf>
    <xf numFmtId="0" fontId="34" fillId="30" borderId="1" applyNumberFormat="0" applyAlignment="0" applyProtection="0"/>
    <xf numFmtId="0" fontId="10" fillId="0" borderId="0" applyNumberFormat="0" applyFill="0" applyBorder="0" applyProtection="0"/>
    <xf numFmtId="0" fontId="35" fillId="0" borderId="6" applyNumberFormat="0" applyFill="0" applyAlignment="0" applyProtection="0"/>
    <xf numFmtId="168" fontId="12" fillId="0" borderId="0" applyFont="0" applyFill="0" applyBorder="0" applyAlignment="0" applyProtection="0"/>
    <xf numFmtId="0" fontId="36" fillId="31" borderId="0" applyNumberFormat="0" applyBorder="0" applyAlignment="0" applyProtection="0"/>
    <xf numFmtId="0" fontId="13" fillId="32" borderId="7" applyNumberFormat="0" applyAlignment="0" applyProtection="0"/>
    <xf numFmtId="0" fontId="37" fillId="27" borderId="8" applyNumberFormat="0" applyAlignment="0" applyProtection="0"/>
    <xf numFmtId="0" fontId="38" fillId="0" borderId="0" applyNumberFormat="0" applyFill="0" applyBorder="0" applyAlignment="0" applyProtection="0"/>
    <xf numFmtId="0" fontId="14" fillId="0" borderId="9" applyNumberFormat="0" applyFill="0" applyAlignment="0" applyProtection="0"/>
    <xf numFmtId="0" fontId="22" fillId="0" borderId="0" applyNumberFormat="0" applyFill="0" applyBorder="0" applyAlignment="0" applyProtection="0"/>
    <xf numFmtId="0" fontId="2" fillId="0" borderId="0"/>
    <xf numFmtId="0" fontId="2" fillId="0" borderId="0"/>
    <xf numFmtId="9" fontId="48" fillId="0" borderId="0" applyFont="0" applyFill="0" applyBorder="0" applyAlignment="0" applyProtection="0"/>
  </cellStyleXfs>
  <cellXfs count="209">
    <xf numFmtId="0" fontId="0" fillId="0" borderId="0" xfId="0">
      <alignment vertical="center"/>
    </xf>
    <xf numFmtId="0" fontId="23" fillId="0" borderId="10" xfId="19" applyFont="1" applyBorder="1" applyAlignment="1">
      <alignment vertical="center" wrapText="1"/>
    </xf>
    <xf numFmtId="0" fontId="23" fillId="0" borderId="11" xfId="19" applyFont="1" applyBorder="1" applyAlignment="1">
      <alignment vertical="center" wrapText="1"/>
    </xf>
    <xf numFmtId="0" fontId="23" fillId="0" borderId="11" xfId="19" applyFont="1" applyBorder="1" applyAlignment="1">
      <alignment horizontal="center" vertical="center" wrapText="1"/>
    </xf>
    <xf numFmtId="0" fontId="23" fillId="0" borderId="12" xfId="19" applyFont="1" applyBorder="1" applyAlignment="1">
      <alignment vertical="center" wrapText="1"/>
    </xf>
    <xf numFmtId="0" fontId="25" fillId="33" borderId="13" xfId="57" applyFont="1" applyFill="1" applyBorder="1" applyAlignment="1">
      <alignment horizontal="center" vertical="center" wrapText="1"/>
    </xf>
    <xf numFmtId="0" fontId="25" fillId="0" borderId="13" xfId="19" applyFont="1" applyBorder="1" applyAlignment="1">
      <alignment horizontal="center" vertical="center" wrapText="1"/>
    </xf>
    <xf numFmtId="170" fontId="25" fillId="34" borderId="13" xfId="61" applyNumberFormat="1" applyFont="1" applyFill="1" applyBorder="1" applyAlignment="1" applyProtection="1">
      <alignment horizontal="center" vertical="center" wrapText="1"/>
    </xf>
    <xf numFmtId="0" fontId="25" fillId="35" borderId="13" xfId="50" applyFont="1" applyFill="1" applyBorder="1" applyAlignment="1">
      <alignment horizontal="center" vertical="center" wrapText="1"/>
    </xf>
    <xf numFmtId="0" fontId="23" fillId="0" borderId="14" xfId="19" applyFont="1" applyBorder="1" applyAlignment="1">
      <alignment vertical="center" wrapText="1"/>
    </xf>
    <xf numFmtId="0" fontId="23" fillId="0" borderId="13" xfId="19" applyFont="1" applyBorder="1" applyAlignment="1">
      <alignment horizontal="center" vertical="center" wrapText="1"/>
    </xf>
    <xf numFmtId="0" fontId="23" fillId="0" borderId="13" xfId="19" quotePrefix="1" applyFont="1" applyBorder="1" applyAlignment="1">
      <alignment horizontal="center" vertical="center" wrapText="1"/>
    </xf>
    <xf numFmtId="2" fontId="23" fillId="33" borderId="15" xfId="57" applyNumberFormat="1" applyFont="1" applyFill="1" applyBorder="1" applyAlignment="1">
      <alignment horizontal="center" vertical="center" wrapText="1"/>
    </xf>
    <xf numFmtId="2" fontId="23" fillId="33" borderId="16" xfId="57" applyNumberFormat="1" applyFont="1" applyFill="1" applyBorder="1" applyAlignment="1">
      <alignment horizontal="center" vertical="center" wrapText="1"/>
    </xf>
    <xf numFmtId="2" fontId="23" fillId="33" borderId="11" xfId="57" applyNumberFormat="1" applyFont="1" applyFill="1" applyBorder="1" applyAlignment="1">
      <alignment horizontal="center" vertical="center" wrapText="1"/>
    </xf>
    <xf numFmtId="2" fontId="23" fillId="33" borderId="12" xfId="57" applyNumberFormat="1" applyFont="1" applyFill="1" applyBorder="1" applyAlignment="1">
      <alignment horizontal="center" vertical="center" wrapText="1"/>
    </xf>
    <xf numFmtId="0" fontId="23" fillId="33" borderId="17" xfId="57" applyFont="1" applyFill="1" applyBorder="1" applyAlignment="1">
      <alignment horizontal="center" vertical="center" wrapText="1"/>
    </xf>
    <xf numFmtId="2" fontId="23" fillId="33" borderId="17" xfId="57" applyNumberFormat="1" applyFont="1" applyFill="1" applyBorder="1" applyAlignment="1">
      <alignment horizontal="center" vertical="center" wrapText="1"/>
    </xf>
    <xf numFmtId="0" fontId="23" fillId="33" borderId="10" xfId="57" applyFont="1" applyFill="1" applyBorder="1" applyAlignment="1">
      <alignment horizontal="center" vertical="center" wrapText="1"/>
    </xf>
    <xf numFmtId="0" fontId="23" fillId="33" borderId="18" xfId="57" applyFont="1" applyFill="1" applyBorder="1" applyAlignment="1">
      <alignment horizontal="center" vertical="center" wrapText="1"/>
    </xf>
    <xf numFmtId="0" fontId="23" fillId="33" borderId="19" xfId="57" applyFont="1" applyFill="1" applyBorder="1" applyAlignment="1">
      <alignment horizontal="center" vertical="center" wrapText="1"/>
    </xf>
    <xf numFmtId="0" fontId="1" fillId="35" borderId="13" xfId="0" applyFont="1" applyFill="1" applyBorder="1" applyAlignment="1" applyProtection="1">
      <alignment horizontal="center" vertical="center"/>
      <protection hidden="1"/>
    </xf>
    <xf numFmtId="0" fontId="1" fillId="35" borderId="13" xfId="0" applyFont="1" applyFill="1" applyBorder="1" applyAlignment="1" applyProtection="1">
      <alignment horizontal="center" vertical="center" wrapText="1"/>
      <protection hidden="1"/>
    </xf>
    <xf numFmtId="0" fontId="1" fillId="3" borderId="13" xfId="0" applyFont="1" applyFill="1" applyBorder="1" applyAlignment="1" applyProtection="1">
      <alignment horizontal="center" vertical="top"/>
      <protection hidden="1"/>
    </xf>
    <xf numFmtId="0" fontId="1" fillId="36" borderId="13" xfId="0" applyFont="1" applyFill="1" applyBorder="1" applyAlignment="1" applyProtection="1">
      <alignment horizontal="center" vertical="center" wrapText="1"/>
      <protection hidden="1"/>
    </xf>
    <xf numFmtId="0" fontId="1" fillId="0" borderId="13" xfId="0" applyFont="1" applyBorder="1" applyAlignment="1" applyProtection="1">
      <alignment horizontal="center" vertical="center" wrapText="1"/>
      <protection hidden="1"/>
    </xf>
    <xf numFmtId="0" fontId="3" fillId="0" borderId="13" xfId="0" applyFont="1" applyBorder="1" applyAlignment="1" applyProtection="1">
      <alignment vertical="top" wrapText="1"/>
      <protection hidden="1"/>
    </xf>
    <xf numFmtId="0" fontId="1" fillId="0" borderId="13" xfId="0" applyFont="1" applyBorder="1" applyAlignment="1" applyProtection="1">
      <alignment vertical="top" wrapText="1"/>
      <protection hidden="1"/>
    </xf>
    <xf numFmtId="171" fontId="1" fillId="0" borderId="13" xfId="0" applyNumberFormat="1" applyFont="1" applyBorder="1" applyAlignment="1" applyProtection="1">
      <alignment horizontal="center" vertical="center" wrapText="1"/>
      <protection hidden="1"/>
    </xf>
    <xf numFmtId="0" fontId="1" fillId="0" borderId="13" xfId="0" applyFont="1" applyBorder="1" applyAlignment="1" applyProtection="1">
      <alignment vertical="center" wrapText="1"/>
      <protection hidden="1"/>
    </xf>
    <xf numFmtId="0" fontId="3" fillId="0" borderId="13" xfId="0" applyFont="1" applyBorder="1" applyAlignment="1" applyProtection="1">
      <alignment horizontal="center" vertical="center" wrapText="1"/>
      <protection hidden="1"/>
    </xf>
    <xf numFmtId="0" fontId="23" fillId="0" borderId="13" xfId="19" applyFont="1" applyBorder="1" applyAlignment="1">
      <alignment horizontal="left" vertical="center" wrapText="1"/>
    </xf>
    <xf numFmtId="0" fontId="23" fillId="0" borderId="13" xfId="19" applyFont="1" applyBorder="1" applyAlignment="1">
      <alignment horizontal="left" vertical="center" wrapText="1" indent="1"/>
    </xf>
    <xf numFmtId="2" fontId="23" fillId="0" borderId="13" xfId="47" applyNumberFormat="1" applyFont="1" applyBorder="1" applyAlignment="1">
      <alignment horizontal="center" vertical="center" wrapText="1"/>
    </xf>
    <xf numFmtId="0" fontId="19" fillId="0" borderId="13" xfId="19" applyFont="1" applyBorder="1" applyAlignment="1">
      <alignment vertical="center" wrapText="1"/>
    </xf>
    <xf numFmtId="0" fontId="19" fillId="0" borderId="13" xfId="19" applyFont="1" applyBorder="1" applyAlignment="1">
      <alignment horizontal="left" vertical="center" wrapText="1"/>
    </xf>
    <xf numFmtId="0" fontId="23" fillId="0" borderId="13" xfId="19" applyFont="1" applyBorder="1" applyAlignment="1">
      <alignment horizontal="left" vertical="center" wrapText="1" indent="2"/>
    </xf>
    <xf numFmtId="0" fontId="23" fillId="0" borderId="13" xfId="19" applyFont="1" applyBorder="1" applyAlignment="1">
      <alignment horizontal="left" vertical="center" wrapText="1" indent="3"/>
    </xf>
    <xf numFmtId="0" fontId="23" fillId="0" borderId="13" xfId="19" applyFont="1" applyBorder="1" applyAlignment="1">
      <alignment horizontal="left" vertical="center"/>
    </xf>
    <xf numFmtId="0" fontId="3" fillId="0" borderId="13" xfId="19" applyFont="1" applyBorder="1" applyAlignment="1">
      <alignment horizontal="left" vertical="center" wrapText="1" indent="2"/>
    </xf>
    <xf numFmtId="0" fontId="40" fillId="0" borderId="20" xfId="69" applyFont="1" applyBorder="1"/>
    <xf numFmtId="0" fontId="40" fillId="0" borderId="16" xfId="69" applyFont="1" applyBorder="1"/>
    <xf numFmtId="0" fontId="40" fillId="0" borderId="15" xfId="69" applyFont="1" applyBorder="1"/>
    <xf numFmtId="0" fontId="40" fillId="0" borderId="12" xfId="69" applyFont="1" applyBorder="1"/>
    <xf numFmtId="0" fontId="39" fillId="0" borderId="12" xfId="69" applyFont="1" applyBorder="1"/>
    <xf numFmtId="0" fontId="40" fillId="0" borderId="21" xfId="69" applyFont="1" applyBorder="1"/>
    <xf numFmtId="0" fontId="40" fillId="0" borderId="11" xfId="69" applyFont="1" applyBorder="1"/>
    <xf numFmtId="0" fontId="40" fillId="0" borderId="10" xfId="69" applyFont="1" applyBorder="1"/>
    <xf numFmtId="0" fontId="23" fillId="0" borderId="17" xfId="19" applyFont="1" applyBorder="1" applyAlignment="1">
      <alignment horizontal="center" vertical="center" wrapText="1"/>
    </xf>
    <xf numFmtId="0" fontId="23" fillId="0" borderId="22" xfId="19" quotePrefix="1" applyFont="1" applyBorder="1" applyAlignment="1">
      <alignment horizontal="center" vertical="center" wrapText="1"/>
    </xf>
    <xf numFmtId="0" fontId="23" fillId="0" borderId="10" xfId="19" applyFont="1" applyBorder="1" applyAlignment="1">
      <alignment horizontal="center" vertical="center" wrapText="1"/>
    </xf>
    <xf numFmtId="0" fontId="23" fillId="0" borderId="18" xfId="19" applyFont="1" applyBorder="1" applyAlignment="1">
      <alignment horizontal="center" vertical="center" wrapText="1"/>
    </xf>
    <xf numFmtId="2" fontId="23" fillId="0" borderId="22" xfId="19" applyNumberFormat="1" applyFont="1" applyBorder="1" applyAlignment="1">
      <alignment horizontal="center" vertical="center" wrapText="1"/>
    </xf>
    <xf numFmtId="2" fontId="23" fillId="0" borderId="13" xfId="47" applyNumberFormat="1" applyFont="1" applyBorder="1" applyAlignment="1" applyProtection="1">
      <alignment horizontal="center" vertical="center" wrapText="1"/>
      <protection hidden="1"/>
    </xf>
    <xf numFmtId="2" fontId="23" fillId="0" borderId="17" xfId="47" applyNumberFormat="1" applyFont="1" applyBorder="1" applyAlignment="1" applyProtection="1">
      <alignment horizontal="center" vertical="center" wrapText="1"/>
      <protection hidden="1"/>
    </xf>
    <xf numFmtId="2" fontId="23" fillId="0" borderId="22" xfId="47" applyNumberFormat="1" applyFont="1" applyBorder="1" applyAlignment="1">
      <alignment horizontal="center" vertical="center" wrapText="1"/>
    </xf>
    <xf numFmtId="2" fontId="23" fillId="0" borderId="10" xfId="47" applyNumberFormat="1" applyFont="1" applyBorder="1" applyAlignment="1">
      <alignment horizontal="center" vertical="center" wrapText="1"/>
    </xf>
    <xf numFmtId="2" fontId="23" fillId="0" borderId="17" xfId="47" applyNumberFormat="1" applyFont="1" applyBorder="1" applyAlignment="1">
      <alignment horizontal="center" vertical="center" wrapText="1"/>
    </xf>
    <xf numFmtId="2" fontId="23" fillId="0" borderId="13" xfId="57" applyNumberFormat="1" applyFont="1" applyBorder="1" applyAlignment="1">
      <alignment horizontal="center" vertical="center" wrapText="1"/>
    </xf>
    <xf numFmtId="2" fontId="23" fillId="0" borderId="22" xfId="57" applyNumberFormat="1" applyFont="1" applyBorder="1" applyAlignment="1">
      <alignment horizontal="center" vertical="center" wrapText="1"/>
    </xf>
    <xf numFmtId="0" fontId="6" fillId="0" borderId="23" xfId="0" applyFont="1" applyBorder="1" applyProtection="1">
      <alignment vertical="center"/>
      <protection locked="0"/>
    </xf>
    <xf numFmtId="0" fontId="0" fillId="0" borderId="24" xfId="0" applyBorder="1" applyAlignment="1"/>
    <xf numFmtId="0" fontId="0" fillId="0" borderId="25" xfId="0" applyBorder="1" applyAlignment="1"/>
    <xf numFmtId="0" fontId="0" fillId="0" borderId="26" xfId="0" applyBorder="1" applyAlignment="1"/>
    <xf numFmtId="0" fontId="0" fillId="0" borderId="27" xfId="0" applyBorder="1" applyAlignment="1"/>
    <xf numFmtId="0" fontId="0" fillId="0" borderId="28" xfId="0" applyBorder="1" applyAlignment="1"/>
    <xf numFmtId="0" fontId="0" fillId="0" borderId="29" xfId="0" applyBorder="1" applyAlignment="1"/>
    <xf numFmtId="0" fontId="0" fillId="0" borderId="30" xfId="0" applyBorder="1" applyAlignment="1"/>
    <xf numFmtId="0" fontId="0" fillId="0" borderId="31" xfId="0" applyBorder="1" applyAlignment="1"/>
    <xf numFmtId="0" fontId="0" fillId="0" borderId="32" xfId="0" applyBorder="1" applyAlignment="1"/>
    <xf numFmtId="0" fontId="0" fillId="0" borderId="33" xfId="0" applyBorder="1" applyAlignment="1"/>
    <xf numFmtId="0" fontId="0" fillId="0" borderId="34" xfId="0" applyBorder="1" applyAlignment="1"/>
    <xf numFmtId="0" fontId="0" fillId="0" borderId="35" xfId="0" applyBorder="1" applyAlignment="1"/>
    <xf numFmtId="0" fontId="0" fillId="0" borderId="25" xfId="0" applyBorder="1">
      <alignment vertical="center"/>
    </xf>
    <xf numFmtId="0" fontId="6" fillId="0" borderId="23" xfId="0" applyFont="1" applyBorder="1">
      <alignment vertical="center"/>
    </xf>
    <xf numFmtId="0" fontId="23" fillId="0" borderId="36" xfId="19" applyFont="1" applyBorder="1" applyAlignment="1">
      <alignment horizontal="left" vertical="center" wrapText="1"/>
    </xf>
    <xf numFmtId="0" fontId="23" fillId="0" borderId="21" xfId="19" applyFont="1" applyBorder="1" applyAlignment="1">
      <alignment horizontal="center" vertical="center" wrapText="1"/>
    </xf>
    <xf numFmtId="0" fontId="19" fillId="0" borderId="13" xfId="19" applyFont="1" applyBorder="1" applyAlignment="1">
      <alignment horizontal="left" vertical="center" wrapText="1" indent="1"/>
    </xf>
    <xf numFmtId="0" fontId="19" fillId="0" borderId="17" xfId="57" applyFont="1" applyBorder="1" applyAlignment="1">
      <alignment horizontal="left" vertical="center" wrapText="1"/>
    </xf>
    <xf numFmtId="2" fontId="23" fillId="0" borderId="22" xfId="47" applyNumberFormat="1" applyFont="1" applyBorder="1" applyAlignment="1" applyProtection="1">
      <alignment horizontal="center" vertical="center" wrapText="1"/>
      <protection hidden="1"/>
    </xf>
    <xf numFmtId="2" fontId="23" fillId="0" borderId="10" xfId="47" applyNumberFormat="1" applyFont="1" applyBorder="1" applyAlignment="1" applyProtection="1">
      <alignment horizontal="center" vertical="center" wrapText="1"/>
      <protection hidden="1"/>
    </xf>
    <xf numFmtId="2" fontId="23" fillId="34" borderId="22" xfId="19" applyNumberFormat="1" applyFont="1" applyFill="1" applyBorder="1" applyAlignment="1" applyProtection="1">
      <alignment horizontal="center" vertical="center" wrapText="1"/>
      <protection locked="0"/>
    </xf>
    <xf numFmtId="2" fontId="23" fillId="34" borderId="10" xfId="19" applyNumberFormat="1" applyFont="1" applyFill="1" applyBorder="1" applyAlignment="1" applyProtection="1">
      <alignment horizontal="center" vertical="center" wrapText="1"/>
      <protection locked="0"/>
    </xf>
    <xf numFmtId="2" fontId="23" fillId="34" borderId="17" xfId="19" applyNumberFormat="1" applyFont="1" applyFill="1" applyBorder="1" applyAlignment="1" applyProtection="1">
      <alignment horizontal="center" vertical="center" wrapText="1"/>
      <protection locked="0"/>
    </xf>
    <xf numFmtId="2" fontId="23" fillId="34" borderId="13" xfId="19" applyNumberFormat="1" applyFont="1" applyFill="1" applyBorder="1" applyAlignment="1" applyProtection="1">
      <alignment horizontal="center" vertical="center" wrapText="1"/>
      <protection locked="0"/>
    </xf>
    <xf numFmtId="0" fontId="39" fillId="0" borderId="12" xfId="69" applyFont="1" applyBorder="1" applyAlignment="1">
      <alignment horizontal="center"/>
    </xf>
    <xf numFmtId="0" fontId="39" fillId="0" borderId="15" xfId="69" applyFont="1" applyBorder="1" applyAlignment="1">
      <alignment horizontal="center"/>
    </xf>
    <xf numFmtId="0" fontId="24" fillId="0" borderId="12" xfId="57" applyFont="1" applyBorder="1" applyAlignment="1">
      <alignment horizontal="center" vertical="center" wrapText="1"/>
    </xf>
    <xf numFmtId="0" fontId="3" fillId="0" borderId="0" xfId="0" quotePrefix="1" applyFont="1" applyAlignment="1">
      <alignment horizontal="left" vertical="top" wrapText="1"/>
    </xf>
    <xf numFmtId="0" fontId="3" fillId="0" borderId="0" xfId="0" applyFont="1" applyAlignment="1">
      <alignment horizontal="left" vertical="top" wrapText="1"/>
    </xf>
    <xf numFmtId="0" fontId="46" fillId="0" borderId="0" xfId="0" applyFont="1" applyAlignment="1">
      <alignment horizontal="left" vertical="top" wrapText="1"/>
    </xf>
    <xf numFmtId="2" fontId="3" fillId="0" borderId="0" xfId="0" applyNumberFormat="1" applyFont="1" applyAlignment="1">
      <alignment horizontal="left" vertical="top" wrapText="1"/>
    </xf>
    <xf numFmtId="0" fontId="3" fillId="0" borderId="0" xfId="19" applyFont="1" applyAlignment="1">
      <alignment horizontal="left" vertical="top" wrapText="1"/>
    </xf>
    <xf numFmtId="0" fontId="3" fillId="0" borderId="0" xfId="0" applyFont="1" applyAlignment="1">
      <alignment horizontal="left" vertical="top"/>
    </xf>
    <xf numFmtId="0" fontId="19" fillId="0" borderId="18" xfId="19" applyFont="1" applyBorder="1" applyAlignment="1">
      <alignment horizontal="left" vertical="center" wrapText="1"/>
    </xf>
    <xf numFmtId="0" fontId="19" fillId="0" borderId="16" xfId="19" applyFont="1" applyBorder="1" applyAlignment="1">
      <alignment horizontal="left" vertical="center" wrapText="1"/>
    </xf>
    <xf numFmtId="0" fontId="19" fillId="0" borderId="20" xfId="19" applyFont="1" applyBorder="1" applyAlignment="1">
      <alignment horizontal="left" vertical="center" wrapText="1"/>
    </xf>
    <xf numFmtId="0" fontId="1" fillId="0" borderId="16" xfId="0" applyFont="1" applyBorder="1" applyAlignment="1">
      <alignment vertical="center" wrapText="1"/>
    </xf>
    <xf numFmtId="2" fontId="23" fillId="37" borderId="10" xfId="19" applyNumberFormat="1" applyFont="1" applyFill="1" applyBorder="1" applyAlignment="1" applyProtection="1">
      <alignment horizontal="center" vertical="center" wrapText="1"/>
      <protection locked="0"/>
    </xf>
    <xf numFmtId="2" fontId="23" fillId="37" borderId="17" xfId="19" applyNumberFormat="1" applyFont="1" applyFill="1" applyBorder="1" applyAlignment="1" applyProtection="1">
      <alignment horizontal="center" vertical="center" wrapText="1"/>
      <protection locked="0"/>
    </xf>
    <xf numFmtId="2" fontId="23" fillId="38" borderId="13" xfId="47" applyNumberFormat="1" applyFont="1" applyFill="1" applyBorder="1" applyAlignment="1">
      <alignment horizontal="center" vertical="center" wrapText="1"/>
    </xf>
    <xf numFmtId="0" fontId="19" fillId="0" borderId="13" xfId="19" applyFont="1" applyBorder="1" applyAlignment="1">
      <alignment horizontal="center" vertical="center" wrapText="1"/>
    </xf>
    <xf numFmtId="10" fontId="23" fillId="38" borderId="13" xfId="70" applyNumberFormat="1" applyFont="1" applyFill="1" applyBorder="1" applyAlignment="1" applyProtection="1">
      <alignment horizontal="center" vertical="center" wrapText="1"/>
    </xf>
    <xf numFmtId="0" fontId="1" fillId="39" borderId="13" xfId="0" applyFont="1" applyFill="1" applyBorder="1" applyAlignment="1" applyProtection="1">
      <alignment horizontal="center" vertical="top"/>
      <protection hidden="1"/>
    </xf>
    <xf numFmtId="0" fontId="23" fillId="0" borderId="0" xfId="17" applyFont="1" applyAlignment="1">
      <alignment horizontal="left" vertical="center"/>
    </xf>
    <xf numFmtId="0" fontId="1" fillId="0" borderId="0" xfId="0" applyFont="1" applyAlignment="1">
      <alignment horizontal="left" vertical="top" wrapText="1"/>
    </xf>
    <xf numFmtId="0" fontId="23" fillId="0" borderId="0" xfId="17" applyFont="1" applyAlignment="1">
      <alignment horizontal="left" vertical="center" wrapText="1"/>
    </xf>
    <xf numFmtId="0" fontId="1" fillId="0" borderId="13" xfId="0" applyFont="1" applyBorder="1" applyProtection="1">
      <alignment vertical="center"/>
      <protection hidden="1"/>
    </xf>
    <xf numFmtId="0" fontId="1" fillId="39" borderId="13" xfId="0" applyFont="1" applyFill="1" applyBorder="1" applyAlignment="1" applyProtection="1">
      <alignment horizontal="center" vertical="center"/>
      <protection hidden="1"/>
    </xf>
    <xf numFmtId="2" fontId="23" fillId="33" borderId="19" xfId="57" applyNumberFormat="1" applyFont="1" applyFill="1" applyBorder="1" applyAlignment="1">
      <alignment horizontal="center" vertical="center" wrapText="1"/>
    </xf>
    <xf numFmtId="0" fontId="19" fillId="0" borderId="11" xfId="19" applyFont="1" applyBorder="1" applyAlignment="1">
      <alignment horizontal="left" vertical="center" wrapText="1"/>
    </xf>
    <xf numFmtId="0" fontId="0" fillId="0" borderId="0" xfId="0" applyAlignment="1"/>
    <xf numFmtId="0" fontId="11" fillId="0" borderId="0" xfId="0" applyFont="1">
      <alignment vertical="center"/>
    </xf>
    <xf numFmtId="0" fontId="40" fillId="0" borderId="0" xfId="69" applyFont="1"/>
    <xf numFmtId="0" fontId="39" fillId="0" borderId="0" xfId="69" applyFont="1" applyAlignment="1">
      <alignment horizontal="center"/>
    </xf>
    <xf numFmtId="0" fontId="40" fillId="0" borderId="0" xfId="69" applyFont="1" applyAlignment="1">
      <alignment vertical="center"/>
    </xf>
    <xf numFmtId="0" fontId="41" fillId="0" borderId="0" xfId="69" applyFont="1"/>
    <xf numFmtId="0" fontId="1" fillId="0" borderId="0" xfId="0" applyFont="1" applyAlignment="1">
      <alignment vertical="center" wrapText="1"/>
    </xf>
    <xf numFmtId="0" fontId="24" fillId="0" borderId="0" xfId="57" applyFont="1" applyAlignment="1">
      <alignment horizontal="center" vertical="center" wrapText="1"/>
    </xf>
    <xf numFmtId="0" fontId="1" fillId="0" borderId="0" xfId="0" applyFont="1" applyAlignment="1">
      <alignment horizontal="center" vertical="center" wrapText="1"/>
    </xf>
    <xf numFmtId="0" fontId="25" fillId="0" borderId="0" xfId="57" applyFont="1" applyAlignment="1">
      <alignment horizontal="center" vertical="center" wrapText="1"/>
    </xf>
    <xf numFmtId="2" fontId="23" fillId="33" borderId="0" xfId="57" applyNumberFormat="1" applyFont="1" applyFill="1" applyAlignment="1">
      <alignment horizontal="center" vertical="center" wrapText="1"/>
    </xf>
    <xf numFmtId="2" fontId="23" fillId="33" borderId="0" xfId="57" applyNumberFormat="1" applyFont="1" applyFill="1" applyAlignment="1" applyProtection="1">
      <alignment horizontal="center" vertical="center" wrapText="1"/>
      <protection hidden="1"/>
    </xf>
    <xf numFmtId="0" fontId="1" fillId="0" borderId="0" xfId="0" quotePrefix="1" applyFont="1">
      <alignment vertical="center"/>
    </xf>
    <xf numFmtId="0" fontId="3" fillId="0" borderId="0" xfId="0" quotePrefix="1" applyFont="1">
      <alignment vertical="center"/>
    </xf>
    <xf numFmtId="0" fontId="6" fillId="0" borderId="0" xfId="0" applyFont="1" applyAlignment="1">
      <alignment vertical="center" wrapText="1"/>
    </xf>
    <xf numFmtId="0" fontId="1" fillId="0" borderId="0" xfId="0" applyFont="1" applyAlignment="1" applyProtection="1">
      <alignment vertical="center" wrapText="1"/>
      <protection hidden="1"/>
    </xf>
    <xf numFmtId="0" fontId="1" fillId="0" borderId="0" xfId="0" applyFont="1" applyProtection="1">
      <alignment vertical="center"/>
      <protection hidden="1"/>
    </xf>
    <xf numFmtId="2" fontId="23" fillId="0" borderId="10" xfId="19" applyNumberFormat="1" applyFont="1" applyBorder="1" applyAlignment="1">
      <alignment horizontal="center" vertical="center" wrapText="1"/>
    </xf>
    <xf numFmtId="2" fontId="23" fillId="0" borderId="10" xfId="19" quotePrefix="1" applyNumberFormat="1" applyFont="1" applyBorder="1" applyAlignment="1">
      <alignment horizontal="center" vertical="center" wrapText="1"/>
    </xf>
    <xf numFmtId="2" fontId="23" fillId="0" borderId="17" xfId="19" applyNumberFormat="1" applyFont="1" applyBorder="1" applyAlignment="1">
      <alignment horizontal="center" vertical="center" wrapText="1"/>
    </xf>
    <xf numFmtId="0" fontId="43" fillId="0" borderId="24" xfId="0" applyFont="1" applyBorder="1" applyAlignment="1">
      <alignment horizontal="center"/>
    </xf>
    <xf numFmtId="0" fontId="43" fillId="0" borderId="0" xfId="0" applyFont="1" applyAlignment="1">
      <alignment horizontal="center"/>
    </xf>
    <xf numFmtId="0" fontId="43" fillId="0" borderId="29" xfId="0" applyFont="1" applyBorder="1" applyAlignment="1">
      <alignment horizontal="center"/>
    </xf>
    <xf numFmtId="0" fontId="44" fillId="0" borderId="24" xfId="0" applyFont="1" applyBorder="1" applyAlignment="1">
      <alignment horizontal="center" vertical="center"/>
    </xf>
    <xf numFmtId="0" fontId="44" fillId="0" borderId="0" xfId="0" applyFont="1" applyAlignment="1">
      <alignment horizontal="center" vertical="center"/>
    </xf>
    <xf numFmtId="0" fontId="44" fillId="0" borderId="29" xfId="0" applyFont="1" applyBorder="1" applyAlignment="1">
      <alignment horizontal="center" vertical="center"/>
    </xf>
    <xf numFmtId="0" fontId="1" fillId="0" borderId="12" xfId="69" applyFont="1" applyBorder="1" applyAlignment="1">
      <alignment horizontal="left" wrapText="1"/>
    </xf>
    <xf numFmtId="0" fontId="1" fillId="0" borderId="0" xfId="69" applyFont="1" applyAlignment="1">
      <alignment horizontal="left" wrapText="1"/>
    </xf>
    <xf numFmtId="0" fontId="1" fillId="0" borderId="15" xfId="69" applyFont="1" applyBorder="1" applyAlignment="1">
      <alignment horizontal="left" wrapText="1"/>
    </xf>
    <xf numFmtId="0" fontId="39" fillId="0" borderId="12" xfId="69" applyFont="1" applyBorder="1" applyAlignment="1">
      <alignment horizontal="center"/>
    </xf>
    <xf numFmtId="0" fontId="39" fillId="0" borderId="0" xfId="69" applyFont="1" applyAlignment="1">
      <alignment horizontal="center"/>
    </xf>
    <xf numFmtId="0" fontId="39" fillId="0" borderId="15" xfId="69" applyFont="1" applyBorder="1" applyAlignment="1">
      <alignment horizontal="center"/>
    </xf>
    <xf numFmtId="0" fontId="40" fillId="40" borderId="18" xfId="69" applyFont="1" applyFill="1" applyBorder="1" applyAlignment="1" applyProtection="1">
      <alignment horizontal="center" vertical="center"/>
      <protection locked="0"/>
    </xf>
    <xf numFmtId="0" fontId="40" fillId="40" borderId="16" xfId="69" applyFont="1" applyFill="1" applyBorder="1" applyAlignment="1" applyProtection="1">
      <alignment horizontal="center" vertical="center"/>
      <protection locked="0"/>
    </xf>
    <xf numFmtId="0" fontId="40" fillId="0" borderId="10" xfId="69" applyFont="1" applyBorder="1" applyAlignment="1">
      <alignment horizontal="center"/>
    </xf>
    <xf numFmtId="0" fontId="40" fillId="0" borderId="11" xfId="69" applyFont="1" applyBorder="1" applyAlignment="1">
      <alignment horizontal="center"/>
    </xf>
    <xf numFmtId="0" fontId="40" fillId="40" borderId="20" xfId="69" applyFont="1" applyFill="1" applyBorder="1" applyAlignment="1" applyProtection="1">
      <alignment horizontal="center" vertical="center"/>
      <protection locked="0"/>
    </xf>
    <xf numFmtId="0" fontId="40" fillId="0" borderId="21" xfId="69" applyFont="1" applyBorder="1" applyAlignment="1">
      <alignment horizontal="center"/>
    </xf>
    <xf numFmtId="0" fontId="40" fillId="0" borderId="12" xfId="69" applyFont="1" applyBorder="1" applyAlignment="1">
      <alignment horizontal="left" vertical="top" wrapText="1"/>
    </xf>
    <xf numFmtId="0" fontId="40" fillId="0" borderId="0" xfId="69" applyFont="1" applyAlignment="1">
      <alignment horizontal="left" vertical="top" wrapText="1"/>
    </xf>
    <xf numFmtId="0" fontId="40" fillId="0" borderId="15" xfId="69" applyFont="1" applyBorder="1" applyAlignment="1">
      <alignment horizontal="left" vertical="top" wrapText="1"/>
    </xf>
    <xf numFmtId="0" fontId="40" fillId="40" borderId="16" xfId="69" applyFont="1" applyFill="1" applyBorder="1" applyAlignment="1" applyProtection="1">
      <alignment horizontal="left" vertical="center"/>
      <protection locked="0"/>
    </xf>
    <xf numFmtId="0" fontId="40" fillId="40" borderId="20" xfId="69" applyFont="1" applyFill="1" applyBorder="1" applyAlignment="1" applyProtection="1">
      <alignment horizontal="left" vertical="center"/>
      <protection locked="0"/>
    </xf>
    <xf numFmtId="0" fontId="40" fillId="0" borderId="12" xfId="69" applyFont="1" applyBorder="1" applyAlignment="1">
      <alignment horizontal="left" vertical="center" wrapText="1"/>
    </xf>
    <xf numFmtId="0" fontId="40" fillId="0" borderId="0" xfId="69" applyFont="1" applyAlignment="1">
      <alignment horizontal="left" vertical="center" wrapText="1"/>
    </xf>
    <xf numFmtId="0" fontId="40" fillId="0" borderId="15" xfId="69" applyFont="1" applyBorder="1" applyAlignment="1">
      <alignment horizontal="left" vertical="center" wrapText="1"/>
    </xf>
    <xf numFmtId="0" fontId="39" fillId="0" borderId="12" xfId="69" applyFont="1" applyBorder="1" applyAlignment="1">
      <alignment horizontal="center" vertical="center"/>
    </xf>
    <xf numFmtId="0" fontId="39" fillId="0" borderId="0" xfId="69" applyFont="1" applyAlignment="1">
      <alignment horizontal="center" vertical="center"/>
    </xf>
    <xf numFmtId="0" fontId="39" fillId="0" borderId="15" xfId="69" applyFont="1" applyBorder="1" applyAlignment="1">
      <alignment horizontal="center" vertical="center"/>
    </xf>
    <xf numFmtId="0" fontId="42" fillId="0" borderId="12" xfId="69" applyFont="1" applyBorder="1" applyAlignment="1">
      <alignment horizontal="center"/>
    </xf>
    <xf numFmtId="0" fontId="42" fillId="0" borderId="0" xfId="69" applyFont="1" applyAlignment="1">
      <alignment horizontal="center"/>
    </xf>
    <xf numFmtId="0" fontId="42" fillId="0" borderId="15" xfId="69" applyFont="1" applyBorder="1" applyAlignment="1">
      <alignment horizontal="center"/>
    </xf>
    <xf numFmtId="2" fontId="26" fillId="0" borderId="12" xfId="55" applyNumberFormat="1" applyFont="1" applyBorder="1" applyAlignment="1">
      <alignment horizontal="center" vertical="center" wrapText="1"/>
    </xf>
    <xf numFmtId="2" fontId="26" fillId="0" borderId="0" xfId="55" applyNumberFormat="1" applyFont="1" applyAlignment="1">
      <alignment horizontal="center" vertical="center" wrapText="1"/>
    </xf>
    <xf numFmtId="2" fontId="26" fillId="0" borderId="15" xfId="55" applyNumberFormat="1" applyFont="1" applyBorder="1" applyAlignment="1">
      <alignment horizontal="center" vertical="center" wrapText="1"/>
    </xf>
    <xf numFmtId="0" fontId="24" fillId="0" borderId="12" xfId="57" applyFont="1" applyBorder="1" applyAlignment="1">
      <alignment horizontal="center" vertical="center" wrapText="1"/>
    </xf>
    <xf numFmtId="0" fontId="24" fillId="0" borderId="0" xfId="57" applyFont="1" applyAlignment="1">
      <alignment horizontal="center" vertical="center" wrapText="1"/>
    </xf>
    <xf numFmtId="0" fontId="24" fillId="0" borderId="15" xfId="57" applyFont="1" applyBorder="1" applyAlignment="1">
      <alignment horizontal="center" vertical="center" wrapText="1"/>
    </xf>
    <xf numFmtId="49" fontId="15" fillId="0" borderId="18" xfId="55" applyFont="1" applyBorder="1" applyAlignment="1">
      <alignment vertical="center" wrapText="1"/>
    </xf>
    <xf numFmtId="49" fontId="15" fillId="0" borderId="16" xfId="55" applyFont="1" applyBorder="1" applyAlignment="1">
      <alignment vertical="center" wrapText="1"/>
    </xf>
    <xf numFmtId="49" fontId="15" fillId="0" borderId="20" xfId="55" applyFont="1" applyBorder="1" applyAlignment="1">
      <alignment vertical="center" wrapText="1"/>
    </xf>
    <xf numFmtId="0" fontId="19" fillId="0" borderId="10" xfId="19" applyFont="1" applyBorder="1" applyAlignment="1">
      <alignment horizontal="center" vertical="center" wrapText="1"/>
    </xf>
    <xf numFmtId="0" fontId="19" fillId="0" borderId="11" xfId="19" applyFont="1" applyBorder="1" applyAlignment="1">
      <alignment horizontal="center" vertical="center" wrapText="1"/>
    </xf>
    <xf numFmtId="0" fontId="19" fillId="0" borderId="21" xfId="19" applyFont="1" applyBorder="1" applyAlignment="1">
      <alignment horizontal="center" vertical="center" wrapText="1"/>
    </xf>
    <xf numFmtId="0" fontId="25" fillId="0" borderId="17" xfId="57" applyFont="1" applyBorder="1" applyAlignment="1">
      <alignment horizontal="center" vertical="center" wrapText="1"/>
    </xf>
    <xf numFmtId="0" fontId="25" fillId="0" borderId="19" xfId="57" applyFont="1" applyBorder="1" applyAlignment="1">
      <alignment horizontal="center" vertical="center" wrapText="1"/>
    </xf>
    <xf numFmtId="0" fontId="25" fillId="0" borderId="37" xfId="57" applyFont="1" applyBorder="1" applyAlignment="1">
      <alignment horizontal="center" vertical="center" wrapText="1"/>
    </xf>
    <xf numFmtId="14" fontId="13" fillId="34" borderId="13" xfId="19" applyNumberFormat="1" applyFont="1" applyFill="1" applyBorder="1" applyAlignment="1" applyProtection="1">
      <alignment horizontal="center" vertical="center" wrapText="1"/>
      <protection locked="0"/>
    </xf>
    <xf numFmtId="14" fontId="13" fillId="34" borderId="37" xfId="19" applyNumberFormat="1" applyFont="1" applyFill="1" applyBorder="1" applyAlignment="1" applyProtection="1">
      <alignment horizontal="center" vertical="center" wrapText="1"/>
      <protection locked="0"/>
    </xf>
    <xf numFmtId="0" fontId="19" fillId="0" borderId="10" xfId="19" applyFont="1" applyBorder="1" applyAlignment="1">
      <alignment horizontal="left" vertical="center" wrapText="1"/>
    </xf>
    <xf numFmtId="0" fontId="19" fillId="0" borderId="11" xfId="19" applyFont="1" applyBorder="1" applyAlignment="1">
      <alignment horizontal="left" vertical="center" wrapText="1"/>
    </xf>
    <xf numFmtId="0" fontId="19" fillId="0" borderId="21" xfId="19" applyFont="1" applyBorder="1" applyAlignment="1">
      <alignment horizontal="left" vertical="center" wrapText="1"/>
    </xf>
    <xf numFmtId="0" fontId="19" fillId="0" borderId="22" xfId="19" applyFont="1" applyBorder="1" applyAlignment="1">
      <alignment horizontal="left" vertical="center" wrapText="1"/>
    </xf>
    <xf numFmtId="0" fontId="19" fillId="0" borderId="36" xfId="19" applyFont="1" applyBorder="1" applyAlignment="1">
      <alignment horizontal="left" vertical="center" wrapText="1"/>
    </xf>
    <xf numFmtId="2" fontId="19" fillId="0" borderId="10" xfId="19" applyNumberFormat="1" applyFont="1" applyBorder="1" applyAlignment="1">
      <alignment horizontal="center" vertical="center" wrapText="1"/>
    </xf>
    <xf numFmtId="2" fontId="19" fillId="0" borderId="11" xfId="19" applyNumberFormat="1" applyFont="1" applyBorder="1" applyAlignment="1">
      <alignment horizontal="center" vertical="center" wrapText="1"/>
    </xf>
    <xf numFmtId="2" fontId="19" fillId="0" borderId="21" xfId="19" applyNumberFormat="1" applyFont="1" applyBorder="1" applyAlignment="1">
      <alignment horizontal="center" vertical="center" wrapText="1"/>
    </xf>
    <xf numFmtId="0" fontId="19" fillId="0" borderId="13" xfId="19" applyFont="1" applyBorder="1" applyAlignment="1">
      <alignment horizontal="left" vertical="center" wrapText="1"/>
    </xf>
    <xf numFmtId="0" fontId="19" fillId="0" borderId="36" xfId="19" applyFont="1" applyBorder="1" applyAlignment="1">
      <alignment horizontal="center" vertical="center" wrapText="1"/>
    </xf>
    <xf numFmtId="0" fontId="19" fillId="0" borderId="15" xfId="19" applyFont="1" applyBorder="1" applyAlignment="1">
      <alignment horizontal="center" vertical="center" wrapText="1"/>
    </xf>
    <xf numFmtId="0" fontId="19" fillId="0" borderId="18" xfId="19" applyFont="1" applyBorder="1" applyAlignment="1">
      <alignment horizontal="center" vertical="center" wrapText="1"/>
    </xf>
    <xf numFmtId="0" fontId="19" fillId="0" borderId="0" xfId="19" applyFont="1" applyAlignment="1">
      <alignment horizontal="center" vertical="center" wrapText="1"/>
    </xf>
    <xf numFmtId="0" fontId="19" fillId="0" borderId="16" xfId="19" applyFont="1" applyBorder="1" applyAlignment="1">
      <alignment horizontal="center" vertical="center" wrapText="1"/>
    </xf>
    <xf numFmtId="0" fontId="19" fillId="0" borderId="17" xfId="19" applyFont="1" applyBorder="1" applyAlignment="1">
      <alignment horizontal="left" vertical="center" wrapText="1"/>
    </xf>
    <xf numFmtId="0" fontId="19" fillId="0" borderId="19" xfId="19" applyFont="1" applyBorder="1" applyAlignment="1">
      <alignment horizontal="left" vertical="center" wrapText="1"/>
    </xf>
    <xf numFmtId="0" fontId="19" fillId="0" borderId="37" xfId="19" applyFont="1" applyBorder="1" applyAlignment="1">
      <alignment horizontal="left" vertical="center" wrapText="1"/>
    </xf>
    <xf numFmtId="0" fontId="6" fillId="9" borderId="17" xfId="0" applyFont="1" applyFill="1" applyBorder="1" applyAlignment="1" applyProtection="1">
      <alignment horizontal="left" vertical="center" indent="1"/>
      <protection hidden="1"/>
    </xf>
    <xf numFmtId="0" fontId="6" fillId="9" borderId="19" xfId="0" applyFont="1" applyFill="1" applyBorder="1" applyAlignment="1" applyProtection="1">
      <alignment horizontal="left" vertical="center" indent="1"/>
      <protection hidden="1"/>
    </xf>
    <xf numFmtId="0" fontId="6" fillId="9" borderId="37" xfId="0" applyFont="1" applyFill="1" applyBorder="1" applyAlignment="1" applyProtection="1">
      <alignment horizontal="left" vertical="center" indent="1"/>
      <protection hidden="1"/>
    </xf>
    <xf numFmtId="0" fontId="6" fillId="0" borderId="22" xfId="0" applyFont="1" applyBorder="1" applyAlignment="1" applyProtection="1">
      <alignment vertical="top" wrapText="1"/>
      <protection hidden="1"/>
    </xf>
    <xf numFmtId="0" fontId="1" fillId="0" borderId="22" xfId="0" applyFont="1" applyBorder="1" applyAlignment="1" applyProtection="1">
      <alignment vertical="top"/>
      <protection hidden="1"/>
    </xf>
    <xf numFmtId="0" fontId="6" fillId="35" borderId="13" xfId="0" applyFont="1" applyFill="1" applyBorder="1" applyAlignment="1" applyProtection="1">
      <alignment horizontal="left" vertical="center"/>
      <protection hidden="1"/>
    </xf>
    <xf numFmtId="0" fontId="1" fillId="0" borderId="17" xfId="0" applyFont="1" applyBorder="1" applyAlignment="1" applyProtection="1">
      <alignment vertical="center" wrapText="1"/>
      <protection hidden="1"/>
    </xf>
    <xf numFmtId="0" fontId="1" fillId="0" borderId="19" xfId="0" applyFont="1" applyBorder="1" applyAlignment="1" applyProtection="1">
      <alignment vertical="center" wrapText="1"/>
      <protection hidden="1"/>
    </xf>
    <xf numFmtId="0" fontId="1" fillId="0" borderId="37" xfId="0" applyFont="1" applyBorder="1" applyAlignment="1" applyProtection="1">
      <alignment vertical="center" wrapText="1"/>
      <protection hidden="1"/>
    </xf>
    <xf numFmtId="0" fontId="6" fillId="0" borderId="11" xfId="0" applyFont="1" applyBorder="1" applyProtection="1">
      <alignment vertical="center"/>
      <protection hidden="1"/>
    </xf>
    <xf numFmtId="0" fontId="1" fillId="0" borderId="13" xfId="0" applyFont="1" applyBorder="1" applyAlignment="1" applyProtection="1">
      <alignment vertical="top" wrapText="1"/>
      <protection hidden="1"/>
    </xf>
    <xf numFmtId="0" fontId="1" fillId="0" borderId="13" xfId="0" applyFont="1" applyBorder="1" applyAlignment="1" applyProtection="1">
      <alignment vertical="top"/>
      <protection hidden="1"/>
    </xf>
  </cellXfs>
  <cellStyles count="71">
    <cellStyle name="20% - Accent1" xfId="20" xr:uid="{00000000-0005-0000-0000-000014000000}"/>
    <cellStyle name="20% - Accent2" xfId="21" xr:uid="{00000000-0005-0000-0000-000015000000}"/>
    <cellStyle name="20% - Accent3" xfId="22" xr:uid="{00000000-0005-0000-0000-000016000000}"/>
    <cellStyle name="20% - Accent4" xfId="23" xr:uid="{00000000-0005-0000-0000-000017000000}"/>
    <cellStyle name="20% - Accent5" xfId="24" xr:uid="{00000000-0005-0000-0000-000018000000}"/>
    <cellStyle name="20% - Accent6" xfId="25" xr:uid="{00000000-0005-0000-0000-000019000000}"/>
    <cellStyle name="40% - Accent1" xfId="26" xr:uid="{00000000-0005-0000-0000-00001A000000}"/>
    <cellStyle name="40% - Accent2" xfId="27" xr:uid="{00000000-0005-0000-0000-00001B000000}"/>
    <cellStyle name="40% - Accent3" xfId="28" xr:uid="{00000000-0005-0000-0000-00001C000000}"/>
    <cellStyle name="40% - Accent4" xfId="29" xr:uid="{00000000-0005-0000-0000-00001D000000}"/>
    <cellStyle name="40% - Accent5" xfId="30" xr:uid="{00000000-0005-0000-0000-00001E000000}"/>
    <cellStyle name="40% - Accent6" xfId="31" xr:uid="{00000000-0005-0000-0000-00001F000000}"/>
    <cellStyle name="60% - Accent1" xfId="32" xr:uid="{00000000-0005-0000-0000-000020000000}"/>
    <cellStyle name="60% - Accent2" xfId="33" xr:uid="{00000000-0005-0000-0000-000021000000}"/>
    <cellStyle name="60% - Accent3" xfId="34" xr:uid="{00000000-0005-0000-0000-000022000000}"/>
    <cellStyle name="60% - Accent4" xfId="35" xr:uid="{00000000-0005-0000-0000-000023000000}"/>
    <cellStyle name="60% - Accent5" xfId="36" xr:uid="{00000000-0005-0000-0000-000024000000}"/>
    <cellStyle name="60% - Accent6" xfId="37" xr:uid="{00000000-0005-0000-0000-000025000000}"/>
    <cellStyle name="Accent1 2" xfId="38" xr:uid="{00000000-0005-0000-0000-000026000000}"/>
    <cellStyle name="Accent2 2" xfId="39" xr:uid="{00000000-0005-0000-0000-000027000000}"/>
    <cellStyle name="Accent3 2" xfId="40" xr:uid="{00000000-0005-0000-0000-000028000000}"/>
    <cellStyle name="Accent4 2" xfId="41" xr:uid="{00000000-0005-0000-0000-000029000000}"/>
    <cellStyle name="Accent5 2" xfId="42" xr:uid="{00000000-0005-0000-0000-00002A000000}"/>
    <cellStyle name="Accent6 2" xfId="43" xr:uid="{00000000-0005-0000-0000-00002B000000}"/>
    <cellStyle name="Bad" xfId="44" xr:uid="{00000000-0005-0000-0000-00002C000000}"/>
    <cellStyle name="Calcul" xfId="6" xr:uid="{00000000-0005-0000-0000-000006000000}"/>
    <cellStyle name="Calculated Cell" xfId="8" xr:uid="{00000000-0005-0000-0000-000008000000}"/>
    <cellStyle name="Calculation" xfId="45" xr:uid="{00000000-0005-0000-0000-00002D000000}"/>
    <cellStyle name="Check Cell" xfId="46" xr:uid="{00000000-0005-0000-0000-00002E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PA" xfId="7" xr:uid="{00000000-0005-0000-0000-000007000000}"/>
    <cellStyle name="DPA 2" xfId="47" xr:uid="{00000000-0005-0000-0000-00002F000000}"/>
    <cellStyle name="Explanatory Text" xfId="48" xr:uid="{00000000-0005-0000-0000-000030000000}"/>
    <cellStyle name="Good" xfId="49" xr:uid="{00000000-0005-0000-0000-000031000000}"/>
    <cellStyle name="Greyed Out Cell" xfId="9" xr:uid="{00000000-0005-0000-0000-000009000000}"/>
    <cellStyle name="Greyed Out Cell 2" xfId="50" xr:uid="{00000000-0005-0000-0000-000032000000}"/>
    <cellStyle name="Heading 1" xfId="51" xr:uid="{00000000-0005-0000-0000-000033000000}"/>
    <cellStyle name="Heading 2" xfId="52" xr:uid="{00000000-0005-0000-0000-000034000000}"/>
    <cellStyle name="Heading 3" xfId="53" xr:uid="{00000000-0005-0000-0000-000035000000}"/>
    <cellStyle name="Heading 4" xfId="54" xr:uid="{00000000-0005-0000-0000-000036000000}"/>
    <cellStyle name="Heading Style 1" xfId="10" xr:uid="{00000000-0005-0000-0000-00000A000000}"/>
    <cellStyle name="Heading Style 1 2" xfId="55" xr:uid="{00000000-0005-0000-0000-000037000000}"/>
    <cellStyle name="HStyle 2" xfId="11" xr:uid="{00000000-0005-0000-0000-00000B000000}"/>
    <cellStyle name="HStyle 2 2" xfId="56" xr:uid="{00000000-0005-0000-0000-000038000000}"/>
    <cellStyle name="HStyle 3" xfId="12" xr:uid="{00000000-0005-0000-0000-00000C000000}"/>
    <cellStyle name="HStyle 3 2" xfId="57" xr:uid="{00000000-0005-0000-0000-000039000000}"/>
    <cellStyle name="HStyle 4" xfId="13" xr:uid="{00000000-0005-0000-0000-00000D000000}"/>
    <cellStyle name="Input" xfId="58" xr:uid="{00000000-0005-0000-0000-00003A000000}"/>
    <cellStyle name="Lien hypertexte" xfId="15" xr:uid="{00000000-0005-0000-0000-00000F000000}"/>
    <cellStyle name="Lien hypertexte 2" xfId="59" xr:uid="{00000000-0005-0000-0000-00003B000000}"/>
    <cellStyle name="Linked Cell" xfId="60" xr:uid="{00000000-0005-0000-0000-00003C000000}"/>
    <cellStyle name="Milliers" xfId="14" xr:uid="{00000000-0005-0000-0000-00000E000000}"/>
    <cellStyle name="Milliers 2" xfId="18" xr:uid="{00000000-0005-0000-0000-000012000000}"/>
    <cellStyle name="Milliers 3" xfId="61" xr:uid="{00000000-0005-0000-0000-00003D000000}"/>
    <cellStyle name="Neutral" xfId="62" xr:uid="{00000000-0005-0000-0000-00003E000000}"/>
    <cellStyle name="Normal" xfId="0" builtinId="0"/>
    <cellStyle name="Normal 2" xfId="17" xr:uid="{00000000-0005-0000-0000-000011000000}"/>
    <cellStyle name="Normal 2 2 2 2" xfId="16" xr:uid="{00000000-0005-0000-0000-000010000000}"/>
    <cellStyle name="Normal 3" xfId="19" xr:uid="{00000000-0005-0000-0000-000013000000}"/>
    <cellStyle name="Normal 4" xfId="68" xr:uid="{00000000-0005-0000-0000-000044000000}"/>
    <cellStyle name="Normal 5" xfId="69" xr:uid="{00000000-0005-0000-0000-000045000000}"/>
    <cellStyle name="Note" xfId="63" xr:uid="{00000000-0005-0000-0000-00003F000000}"/>
    <cellStyle name="Output" xfId="64" xr:uid="{00000000-0005-0000-0000-000040000000}"/>
    <cellStyle name="Percent" xfId="1" xr:uid="{00000000-0005-0000-0000-000001000000}"/>
    <cellStyle name="Pourcentage" xfId="70" xr:uid="{00000000-0005-0000-0000-000046000000}"/>
    <cellStyle name="Title" xfId="65" xr:uid="{00000000-0005-0000-0000-000041000000}"/>
    <cellStyle name="Total 2" xfId="66" xr:uid="{00000000-0005-0000-0000-000042000000}"/>
    <cellStyle name="Warning Text" xfId="67" xr:uid="{00000000-0005-0000-0000-00004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126724</xdr:rowOff>
    </xdr:from>
    <xdr:to>
      <xdr:col>3</xdr:col>
      <xdr:colOff>434340</xdr:colOff>
      <xdr:row>11</xdr:row>
      <xdr:rowOff>20873</xdr:rowOff>
    </xdr:to>
    <xdr:pic>
      <xdr:nvPicPr>
        <xdr:cNvPr id="6" name="Imag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438150"/>
          <a:ext cx="2543175" cy="1181100"/>
        </a:xfrm>
        <a:prstGeom prst="rect">
          <a:avLst/>
        </a:prstGeom>
        <a:noFill/>
      </xdr:spPr>
    </xdr:pic>
    <xdr:clientData/>
  </xdr:twoCellAnchor>
  <xdr:twoCellAnchor>
    <xdr:from>
      <xdr:col>0</xdr:col>
      <xdr:colOff>0</xdr:colOff>
      <xdr:row>11</xdr:row>
      <xdr:rowOff>0</xdr:rowOff>
    </xdr:from>
    <xdr:to>
      <xdr:col>8</xdr:col>
      <xdr:colOff>49530</xdr:colOff>
      <xdr:row>31</xdr:row>
      <xdr:rowOff>0</xdr:rowOff>
    </xdr:to>
    <xdr:sp macro="" textlink="" fLocksText="0">
      <xdr:nvSpPr>
        <xdr:cNvPr id="7" name="Graphic 2">
          <a:extLst>
            <a:ext uri="{FF2B5EF4-FFF2-40B4-BE49-F238E27FC236}">
              <a16:creationId xmlns:a16="http://schemas.microsoft.com/office/drawing/2014/main" id="{00000000-0008-0000-0000-000007000000}"/>
            </a:ext>
          </a:extLst>
        </xdr:cNvPr>
        <xdr:cNvSpPr/>
      </xdr:nvSpPr>
      <xdr:spPr bwMode="auto">
        <a:xfrm>
          <a:off x="0" y="1600200"/>
          <a:ext cx="5486400" cy="2857500"/>
        </a:xfrm>
        <a:custGeom>
          <a:avLst/>
          <a:gdLst>
            <a:gd name="T0" fmla="*/ 7200900 w 7200900"/>
            <a:gd name="T1" fmla="*/ 0 h 4121785"/>
            <a:gd name="T2" fmla="*/ 0 w 7200900"/>
            <a:gd name="T3" fmla="*/ 0 h 4121785"/>
            <a:gd name="T4" fmla="*/ 0 w 7200900"/>
            <a:gd name="T5" fmla="*/ 4121416 h 4121785"/>
            <a:gd name="T6" fmla="*/ 7200900 w 7200900"/>
            <a:gd name="T7" fmla="*/ 4121416 h 4121785"/>
            <a:gd name="T8" fmla="*/ 7200900 w 7200900"/>
            <a:gd name="T9" fmla="*/ 0 h 4121785"/>
          </a:gdLst>
          <a:ahLst/>
          <a:cxnLst/>
          <a:rect l="0" t="0" r="r" b="b"/>
          <a:pathLst>
            <a:path w="7200900" h="4121785">
              <a:moveTo>
                <a:pt x="7200900" y="0"/>
              </a:moveTo>
              <a:lnTo>
                <a:pt x="0" y="0"/>
              </a:lnTo>
              <a:lnTo>
                <a:pt x="0" y="4121416"/>
              </a:lnTo>
              <a:lnTo>
                <a:pt x="7200900" y="4121416"/>
              </a:lnTo>
              <a:lnTo>
                <a:pt x="7200900" y="0"/>
              </a:lnTo>
              <a:close/>
            </a:path>
          </a:pathLst>
        </a:custGeom>
        <a:solidFill>
          <a:srgbClr val="FFBA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anchor="t" anchorCtr="0" upright="1">
          <a:noAutofit/>
        </a:bodyPr>
        <a:lstStyle/>
        <a:p>
          <a:endParaRPr lang="fr-CA"/>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120015</xdr:colOff>
      <xdr:row>2</xdr:row>
      <xdr:rowOff>86944</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981075" cy="44767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779145</xdr:colOff>
      <xdr:row>1</xdr:row>
      <xdr:rowOff>16459</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923925" cy="438150"/>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ageTitre"/>
  <dimension ref="A1:O48"/>
  <sheetViews>
    <sheetView showGridLines="0" tabSelected="1" view="pageBreakPreview" zoomScaleNormal="115" zoomScaleSheetLayoutView="100" workbookViewId="0">
      <selection activeCell="C1" sqref="C1"/>
    </sheetView>
  </sheetViews>
  <sheetFormatPr baseColWidth="10" defaultColWidth="11.7109375" defaultRowHeight="10.199999999999999"/>
  <cols>
    <col min="2" max="2" width="13.42578125" customWidth="1"/>
  </cols>
  <sheetData>
    <row r="1" spans="1:9" ht="13.8" thickBot="1">
      <c r="B1" s="74" t="s">
        <v>654</v>
      </c>
      <c r="C1" s="60" t="s">
        <v>790</v>
      </c>
      <c r="I1" s="73"/>
    </row>
    <row r="2" spans="1:9">
      <c r="I2" s="73"/>
    </row>
    <row r="3" spans="1:9">
      <c r="I3" s="73"/>
    </row>
    <row r="4" spans="1:9">
      <c r="A4" s="61"/>
      <c r="B4" s="111"/>
      <c r="C4" s="111"/>
      <c r="D4" s="111"/>
      <c r="E4" s="111"/>
      <c r="F4" s="111"/>
      <c r="G4" s="111"/>
      <c r="H4" s="111"/>
      <c r="I4" s="62"/>
    </row>
    <row r="5" spans="1:9">
      <c r="A5" s="61"/>
      <c r="B5" s="111"/>
      <c r="C5" s="111"/>
      <c r="D5" s="111"/>
      <c r="E5" s="111"/>
      <c r="F5" s="111"/>
      <c r="G5" s="111"/>
      <c r="H5" s="111"/>
      <c r="I5" s="62"/>
    </row>
    <row r="6" spans="1:9">
      <c r="A6" s="61"/>
      <c r="B6" s="111"/>
      <c r="C6" s="111"/>
      <c r="D6" s="111"/>
      <c r="E6" s="111"/>
      <c r="F6" s="111"/>
      <c r="G6" s="111"/>
      <c r="H6" s="111"/>
      <c r="I6" s="62"/>
    </row>
    <row r="7" spans="1:9">
      <c r="A7" s="61"/>
      <c r="B7" s="111"/>
      <c r="C7" s="111"/>
      <c r="D7" s="111"/>
      <c r="E7" s="111"/>
      <c r="F7" s="111"/>
      <c r="G7" s="111"/>
      <c r="H7" s="111"/>
      <c r="I7" s="62"/>
    </row>
    <row r="8" spans="1:9">
      <c r="A8" s="61"/>
      <c r="B8" s="111"/>
      <c r="C8" s="111"/>
      <c r="D8" s="111"/>
      <c r="E8" s="111"/>
      <c r="F8" s="111"/>
      <c r="G8" s="111"/>
      <c r="H8" s="111"/>
      <c r="I8" s="62"/>
    </row>
    <row r="9" spans="1:9">
      <c r="A9" s="61"/>
      <c r="B9" s="111"/>
      <c r="C9" s="111"/>
      <c r="D9" s="111"/>
      <c r="E9" s="111"/>
      <c r="F9" s="111"/>
      <c r="G9" s="111"/>
      <c r="H9" s="111"/>
      <c r="I9" s="62"/>
    </row>
    <row r="10" spans="1:9">
      <c r="A10" s="61"/>
      <c r="B10" s="111"/>
      <c r="C10" s="111"/>
      <c r="D10" s="111"/>
      <c r="E10" s="111"/>
      <c r="F10" s="111"/>
      <c r="G10" s="111"/>
      <c r="H10" s="111"/>
      <c r="I10" s="62"/>
    </row>
    <row r="11" spans="1:9">
      <c r="A11" s="61"/>
      <c r="B11" s="111"/>
      <c r="C11" s="111"/>
      <c r="D11" s="111"/>
      <c r="E11" s="111"/>
      <c r="F11" s="111"/>
      <c r="G11" s="111"/>
      <c r="H11" s="111"/>
      <c r="I11" s="62"/>
    </row>
    <row r="12" spans="1:9">
      <c r="A12" s="61"/>
      <c r="B12" s="111"/>
      <c r="C12" s="111"/>
      <c r="D12" s="111"/>
      <c r="E12" s="111"/>
      <c r="F12" s="111"/>
      <c r="G12" s="111"/>
      <c r="H12" s="111"/>
      <c r="I12" s="62"/>
    </row>
    <row r="13" spans="1:9">
      <c r="A13" s="61"/>
      <c r="B13" s="111"/>
      <c r="C13" s="111"/>
      <c r="D13" s="111"/>
      <c r="E13" s="111"/>
      <c r="F13" s="111"/>
      <c r="G13" s="111"/>
      <c r="H13" s="111"/>
      <c r="I13" s="62"/>
    </row>
    <row r="14" spans="1:9">
      <c r="A14" s="61"/>
      <c r="B14" s="111"/>
      <c r="C14" s="111"/>
      <c r="D14" s="111"/>
      <c r="E14" s="111"/>
      <c r="F14" s="111"/>
      <c r="G14" s="111"/>
      <c r="H14" s="111"/>
      <c r="I14" s="62"/>
    </row>
    <row r="15" spans="1:9">
      <c r="A15" s="61"/>
      <c r="B15" s="111"/>
      <c r="C15" s="111"/>
      <c r="D15" s="111"/>
      <c r="E15" s="111"/>
      <c r="F15" s="111"/>
      <c r="G15" s="111"/>
      <c r="H15" s="111"/>
      <c r="I15" s="62"/>
    </row>
    <row r="16" spans="1:9">
      <c r="A16" s="61"/>
      <c r="B16" s="111"/>
      <c r="C16" s="111"/>
      <c r="D16" s="111"/>
      <c r="E16" s="111"/>
      <c r="F16" s="111"/>
      <c r="G16" s="111"/>
      <c r="H16" s="111"/>
      <c r="I16" s="62"/>
    </row>
    <row r="17" spans="1:9">
      <c r="A17" s="61"/>
      <c r="B17" s="111"/>
      <c r="C17" s="111"/>
      <c r="D17" s="111"/>
      <c r="E17" s="111"/>
      <c r="F17" s="111"/>
      <c r="G17" s="111"/>
      <c r="H17" s="111"/>
      <c r="I17" s="62"/>
    </row>
    <row r="18" spans="1:9">
      <c r="A18" s="61"/>
      <c r="B18" s="111"/>
      <c r="C18" s="111"/>
      <c r="D18" s="111"/>
      <c r="E18" s="111"/>
      <c r="F18" s="111"/>
      <c r="G18" s="111"/>
      <c r="H18" s="111"/>
      <c r="I18" s="62"/>
    </row>
    <row r="19" spans="1:9">
      <c r="A19" s="61"/>
      <c r="B19" s="111"/>
      <c r="C19" s="111"/>
      <c r="D19" s="111"/>
      <c r="E19" s="111"/>
      <c r="F19" s="111"/>
      <c r="G19" s="111"/>
      <c r="H19" s="111"/>
      <c r="I19" s="62"/>
    </row>
    <row r="20" spans="1:9">
      <c r="A20" s="61"/>
      <c r="B20" s="111"/>
      <c r="C20" s="111"/>
      <c r="D20" s="111"/>
      <c r="E20" s="111"/>
      <c r="F20" s="111"/>
      <c r="G20" s="111"/>
      <c r="H20" s="111"/>
      <c r="I20" s="62"/>
    </row>
    <row r="21" spans="1:9">
      <c r="A21" s="61"/>
      <c r="B21" s="111"/>
      <c r="C21" s="111"/>
      <c r="D21" s="111"/>
      <c r="E21" s="111"/>
      <c r="F21" s="111"/>
      <c r="G21" s="111"/>
      <c r="H21" s="111"/>
      <c r="I21" s="62"/>
    </row>
    <row r="22" spans="1:9">
      <c r="A22" s="61"/>
      <c r="B22" s="111"/>
      <c r="C22" s="111"/>
      <c r="D22" s="111"/>
      <c r="E22" s="111"/>
      <c r="F22" s="111"/>
      <c r="G22" s="111"/>
      <c r="H22" s="111"/>
      <c r="I22" s="62"/>
    </row>
    <row r="23" spans="1:9">
      <c r="A23" s="61"/>
      <c r="B23" s="111"/>
      <c r="C23" s="111"/>
      <c r="D23" s="111"/>
      <c r="E23" s="111"/>
      <c r="F23" s="111"/>
      <c r="G23" s="111"/>
      <c r="H23" s="111"/>
      <c r="I23" s="62"/>
    </row>
    <row r="24" spans="1:9">
      <c r="A24" s="61"/>
      <c r="B24" s="111"/>
      <c r="C24" s="111"/>
      <c r="D24" s="111"/>
      <c r="E24" s="111"/>
      <c r="F24" s="111"/>
      <c r="G24" s="111"/>
      <c r="H24" s="111"/>
      <c r="I24" s="62"/>
    </row>
    <row r="25" spans="1:9">
      <c r="A25" s="61"/>
      <c r="B25" s="111"/>
      <c r="C25" s="111"/>
      <c r="D25" s="111"/>
      <c r="E25" s="111"/>
      <c r="F25" s="111"/>
      <c r="G25" s="111"/>
      <c r="H25" s="111"/>
      <c r="I25" s="62"/>
    </row>
    <row r="26" spans="1:9">
      <c r="A26" s="61"/>
      <c r="B26" s="111"/>
      <c r="C26" s="111"/>
      <c r="D26" s="111"/>
      <c r="E26" s="111"/>
      <c r="F26" s="111"/>
      <c r="G26" s="111"/>
      <c r="H26" s="111"/>
      <c r="I26" s="62"/>
    </row>
    <row r="27" spans="1:9">
      <c r="A27" s="61"/>
      <c r="B27" s="111"/>
      <c r="C27" s="111"/>
      <c r="D27" s="111"/>
      <c r="E27" s="111"/>
      <c r="F27" s="111"/>
      <c r="G27" s="111"/>
      <c r="H27" s="111"/>
      <c r="I27" s="62"/>
    </row>
    <row r="28" spans="1:9">
      <c r="A28" s="61"/>
      <c r="B28" s="111"/>
      <c r="C28" s="111"/>
      <c r="D28" s="111"/>
      <c r="E28" s="111"/>
      <c r="F28" s="111"/>
      <c r="G28" s="111"/>
      <c r="H28" s="111"/>
      <c r="I28" s="62"/>
    </row>
    <row r="29" spans="1:9">
      <c r="A29" s="61"/>
      <c r="B29" s="111"/>
      <c r="C29" s="111"/>
      <c r="D29" s="111"/>
      <c r="E29" s="111"/>
      <c r="F29" s="111"/>
      <c r="G29" s="111"/>
      <c r="H29" s="111"/>
      <c r="I29" s="62"/>
    </row>
    <row r="30" spans="1:9">
      <c r="A30" s="61"/>
      <c r="B30" s="111"/>
      <c r="C30" s="111"/>
      <c r="D30" s="111"/>
      <c r="E30" s="111"/>
      <c r="F30" s="111"/>
      <c r="G30" s="111"/>
      <c r="H30" s="111"/>
      <c r="I30" s="62"/>
    </row>
    <row r="31" spans="1:9">
      <c r="A31" s="61"/>
      <c r="B31" s="111"/>
      <c r="C31" s="111"/>
      <c r="D31" s="111"/>
      <c r="E31" s="111"/>
      <c r="F31" s="111"/>
      <c r="G31" s="111"/>
      <c r="H31" s="111"/>
      <c r="I31" s="62"/>
    </row>
    <row r="32" spans="1:9" ht="10.8" thickBot="1">
      <c r="A32" s="61"/>
      <c r="B32" s="111"/>
      <c r="C32" s="111"/>
      <c r="D32" s="111"/>
      <c r="E32" s="111"/>
      <c r="F32" s="111"/>
      <c r="G32" s="111"/>
      <c r="H32" s="111"/>
      <c r="I32" s="62"/>
    </row>
    <row r="33" spans="1:15" ht="10.8" thickTop="1">
      <c r="A33" s="63"/>
      <c r="B33" s="64"/>
      <c r="C33" s="64"/>
      <c r="D33" s="64"/>
      <c r="E33" s="64"/>
      <c r="F33" s="64"/>
      <c r="G33" s="64"/>
      <c r="H33" s="65"/>
      <c r="I33" s="62"/>
    </row>
    <row r="34" spans="1:15">
      <c r="A34" s="61"/>
      <c r="B34" s="111"/>
      <c r="C34" s="111"/>
      <c r="D34" s="111"/>
      <c r="E34" s="111"/>
      <c r="F34" s="111"/>
      <c r="G34" s="111"/>
      <c r="H34" s="66"/>
      <c r="I34" s="62"/>
    </row>
    <row r="35" spans="1:15" ht="22.8">
      <c r="A35" s="131" t="str">
        <f>IF(EXACT('Page Titre'!LANGUE_FR_ENG,"Fr"),MatchTrad!A2,MatchTrad!B2)</f>
        <v>Divulgation</v>
      </c>
      <c r="B35" s="132"/>
      <c r="C35" s="132"/>
      <c r="D35" s="132"/>
      <c r="E35" s="132"/>
      <c r="F35" s="132"/>
      <c r="G35" s="132"/>
      <c r="H35" s="133"/>
      <c r="I35" s="62"/>
      <c r="O35" s="112"/>
    </row>
    <row r="36" spans="1:15">
      <c r="A36" s="61"/>
      <c r="B36" s="111"/>
      <c r="C36" s="111"/>
      <c r="D36" s="111"/>
      <c r="E36" s="111"/>
      <c r="F36" s="111"/>
      <c r="G36" s="111"/>
      <c r="H36" s="66"/>
      <c r="I36" s="62"/>
    </row>
    <row r="37" spans="1:15">
      <c r="A37" s="61"/>
      <c r="B37" s="111"/>
      <c r="C37" s="111"/>
      <c r="D37" s="111"/>
      <c r="E37" s="111"/>
      <c r="F37" s="111"/>
      <c r="G37" s="111"/>
      <c r="H37" s="66"/>
      <c r="I37" s="62"/>
    </row>
    <row r="38" spans="1:15">
      <c r="A38" s="61"/>
      <c r="B38" s="111"/>
      <c r="C38" s="111"/>
      <c r="D38" s="111"/>
      <c r="E38" s="111"/>
      <c r="F38" s="111"/>
      <c r="G38" s="111"/>
      <c r="H38" s="66"/>
      <c r="I38" s="62"/>
    </row>
    <row r="39" spans="1:15">
      <c r="A39" s="134" t="str">
        <f>IF(EXACT('Page Titre'!LANGUE_FR_ENG,"Fr"),MatchTrad!A3,MatchTrad!B3)</f>
        <v>Ratio structurel de liquidité à long terme (NSFR)</v>
      </c>
      <c r="B39" s="135"/>
      <c r="C39" s="135"/>
      <c r="D39" s="135"/>
      <c r="E39" s="135"/>
      <c r="F39" s="135"/>
      <c r="G39" s="135"/>
      <c r="H39" s="136"/>
      <c r="I39" s="62"/>
    </row>
    <row r="40" spans="1:15">
      <c r="A40" s="134"/>
      <c r="B40" s="135"/>
      <c r="C40" s="135"/>
      <c r="D40" s="135"/>
      <c r="E40" s="135"/>
      <c r="F40" s="135"/>
      <c r="G40" s="135"/>
      <c r="H40" s="136"/>
      <c r="I40" s="62"/>
    </row>
    <row r="41" spans="1:15">
      <c r="A41" s="61"/>
      <c r="B41" s="111"/>
      <c r="C41" s="111"/>
      <c r="D41" s="111"/>
      <c r="E41" s="111"/>
      <c r="F41" s="111"/>
      <c r="G41" s="111"/>
      <c r="H41" s="66"/>
      <c r="I41" s="62"/>
    </row>
    <row r="42" spans="1:15">
      <c r="A42" s="61"/>
      <c r="B42" s="111"/>
      <c r="C42" s="111"/>
      <c r="D42" s="111"/>
      <c r="E42" s="111"/>
      <c r="F42" s="111"/>
      <c r="G42" s="111"/>
      <c r="H42" s="66"/>
      <c r="I42" s="62"/>
    </row>
    <row r="43" spans="1:15" ht="16.2">
      <c r="A43" s="61"/>
      <c r="B43" s="132" t="s">
        <v>776</v>
      </c>
      <c r="C43" s="132"/>
      <c r="D43" s="132"/>
      <c r="E43" s="132"/>
      <c r="F43" s="132"/>
      <c r="G43" s="132"/>
      <c r="H43" s="66"/>
      <c r="I43" s="62"/>
    </row>
    <row r="44" spans="1:15" ht="10.8" thickBot="1">
      <c r="A44" s="67"/>
      <c r="B44" s="68"/>
      <c r="C44" s="68"/>
      <c r="D44" s="68"/>
      <c r="E44" s="68"/>
      <c r="F44" s="68"/>
      <c r="G44" s="68"/>
      <c r="H44" s="69"/>
      <c r="I44" s="62"/>
    </row>
    <row r="45" spans="1:15" ht="10.8" thickTop="1">
      <c r="A45" s="61"/>
      <c r="B45" s="111"/>
      <c r="C45" s="111"/>
      <c r="D45" s="111"/>
      <c r="E45" s="111"/>
      <c r="F45" s="111"/>
      <c r="G45" s="111"/>
      <c r="H45" s="111"/>
      <c r="I45" s="62"/>
    </row>
    <row r="46" spans="1:15">
      <c r="A46" s="61"/>
      <c r="B46" s="111"/>
      <c r="C46" s="111"/>
      <c r="D46" s="111"/>
      <c r="E46" s="111"/>
      <c r="F46" s="111"/>
      <c r="G46" s="111"/>
      <c r="H46" s="111"/>
      <c r="I46" s="62"/>
    </row>
    <row r="47" spans="1:15">
      <c r="A47" s="61"/>
      <c r="B47" s="111"/>
      <c r="C47" s="111"/>
      <c r="D47" s="111"/>
      <c r="E47" s="111"/>
      <c r="F47" s="111"/>
      <c r="G47" s="111"/>
      <c r="H47" s="111"/>
      <c r="I47" s="62"/>
    </row>
    <row r="48" spans="1:15" ht="10.8" thickBot="1">
      <c r="A48" s="70"/>
      <c r="B48" s="71"/>
      <c r="C48" s="71"/>
      <c r="D48" s="71"/>
      <c r="E48" s="71"/>
      <c r="F48" s="71"/>
      <c r="G48" s="71"/>
      <c r="H48" s="71"/>
      <c r="I48" s="72"/>
    </row>
  </sheetData>
  <sheetProtection algorithmName="SHA-512" hashValue="DVnPDnviVf4d/wz//wAasE9w9tSfHeT4iXE+FcaXwuZDuflycldqGhsnfdTpfSOa8wuoIVUQTanFulDm41NyXQ==" saltValue="YVAozTl6GbCS38eMgk+0Lw==" spinCount="100000" sheet="1" objects="1" scenarios="1" formatColumns="0" formatRows="0" selectLockedCells="1"/>
  <mergeCells count="3">
    <mergeCell ref="A35:H35"/>
    <mergeCell ref="A39:H40"/>
    <mergeCell ref="B43:G43"/>
  </mergeCells>
  <dataValidations count="1">
    <dataValidation type="list" allowBlank="1" showInputMessage="1" showErrorMessage="1" sqref="C1" xr:uid="{00000000-0002-0000-0000-000000000000}">
      <formula1>"Fr,Eng"</formula1>
    </dataValidation>
  </dataValidations>
  <printOptions horizontalCentered="1"/>
  <pageMargins left="0" right="0" top="0.78740157480314998" bottom="0" header="0.31496062992126" footer="0.31496062992126"/>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D3ADC-9D69-4E9D-8777-B4187E01ED1C}">
  <sheetPr codeName="Attestation"/>
  <dimension ref="A1:L45"/>
  <sheetViews>
    <sheetView showGridLines="0" view="pageBreakPreview" zoomScaleNormal="100" zoomScaleSheetLayoutView="100" workbookViewId="0">
      <selection activeCell="D12" sqref="D12:H12"/>
    </sheetView>
  </sheetViews>
  <sheetFormatPr baseColWidth="10" defaultColWidth="11.42578125" defaultRowHeight="13.8"/>
  <cols>
    <col min="1" max="1" width="15" style="113" customWidth="1"/>
    <col min="2" max="10" width="12.7109375" style="113" customWidth="1"/>
    <col min="11" max="16384" width="11.42578125" style="113"/>
  </cols>
  <sheetData>
    <row r="1" spans="1:12">
      <c r="A1" s="47"/>
      <c r="B1" s="46"/>
      <c r="C1" s="46"/>
      <c r="D1" s="46"/>
      <c r="E1" s="46"/>
      <c r="F1" s="46"/>
      <c r="G1" s="46"/>
      <c r="H1" s="45"/>
    </row>
    <row r="2" spans="1:12">
      <c r="A2" s="43"/>
      <c r="H2" s="42"/>
    </row>
    <row r="3" spans="1:12">
      <c r="A3" s="43"/>
      <c r="H3" s="42"/>
    </row>
    <row r="4" spans="1:12">
      <c r="A4" s="43"/>
      <c r="H4" s="42"/>
    </row>
    <row r="5" spans="1:12">
      <c r="A5" s="43"/>
      <c r="G5" s="141" t="str">
        <f>IF(EXACT('Page Titre'!LANGUE_FR_ENG,"Fr"),MatchTrad!A645,MatchTrad!B645)</f>
        <v>Confidentiel</v>
      </c>
      <c r="H5" s="142"/>
    </row>
    <row r="6" spans="1:12" ht="32.4" customHeight="1">
      <c r="A6" s="157" t="str">
        <f>IF(EXACT('Page Titre'!LANGUE_FR_ENG,"Fr"),MatchTrad!A646,MatchTrad!B646)</f>
        <v>Ligne directrice sur les normes relatives à la suffisance des liquidités  (LDSL)</v>
      </c>
      <c r="B6" s="158"/>
      <c r="C6" s="158"/>
      <c r="D6" s="158"/>
      <c r="E6" s="158"/>
      <c r="F6" s="158"/>
      <c r="G6" s="158"/>
      <c r="H6" s="159"/>
    </row>
    <row r="7" spans="1:12">
      <c r="A7" s="43"/>
      <c r="H7" s="42"/>
    </row>
    <row r="8" spans="1:12" ht="15.6">
      <c r="A8" s="160" t="str">
        <f>IF(EXACT('Page Titre'!LANGUE_FR_ENG,"Fr"),MatchTrad!A647,MatchTrad!B647)</f>
        <v>Ratio stucturel de liquidité à long terme (NSFR)</v>
      </c>
      <c r="B8" s="161"/>
      <c r="C8" s="161"/>
      <c r="D8" s="161"/>
      <c r="E8" s="161"/>
      <c r="F8" s="161"/>
      <c r="G8" s="161"/>
      <c r="H8" s="162"/>
    </row>
    <row r="9" spans="1:12">
      <c r="A9" s="140" t="str">
        <f>IF(EXACT('Page Titre'!LANGUE_FR_ENG,"Fr"),MatchTrad!A648,MatchTrad!B648)</f>
        <v xml:space="preserve">Attestation d'assurance </v>
      </c>
      <c r="B9" s="141"/>
      <c r="C9" s="141"/>
      <c r="D9" s="141"/>
      <c r="E9" s="141"/>
      <c r="F9" s="141"/>
      <c r="G9" s="141"/>
      <c r="H9" s="142"/>
    </row>
    <row r="10" spans="1:12">
      <c r="A10" s="43"/>
      <c r="H10" s="42"/>
    </row>
    <row r="11" spans="1:12">
      <c r="A11" s="44" t="str">
        <f>IF(EXACT('Page Titre'!LANGUE_FR_ENG,"Fr"),MatchTrad!A649,MatchTrad!B649)</f>
        <v>Identification</v>
      </c>
      <c r="H11" s="42"/>
    </row>
    <row r="12" spans="1:12">
      <c r="A12" s="43" t="str">
        <f>IF(EXACT('Page Titre'!LANGUE_FR_ENG,"Fr"),MatchTrad!A650,MatchTrad!B650)</f>
        <v>Nom de l'institution financière :</v>
      </c>
      <c r="D12" s="152"/>
      <c r="E12" s="152"/>
      <c r="F12" s="152"/>
      <c r="G12" s="152"/>
      <c r="H12" s="153"/>
      <c r="L12" s="115"/>
    </row>
    <row r="13" spans="1:12">
      <c r="A13" s="43"/>
      <c r="H13" s="42"/>
    </row>
    <row r="14" spans="1:12">
      <c r="A14" s="43" t="str">
        <f>IF(EXACT('Page Titre'!LANGUE_FR_ENG,"Fr"),MatchTrad!A651,MatchTrad!B651)</f>
        <v xml:space="preserve">Date de fin de période : </v>
      </c>
      <c r="D14" s="152"/>
      <c r="E14" s="152"/>
      <c r="F14" s="152"/>
      <c r="G14" s="152"/>
      <c r="H14" s="153"/>
    </row>
    <row r="15" spans="1:12">
      <c r="A15" s="43"/>
      <c r="H15" s="42"/>
    </row>
    <row r="16" spans="1:12">
      <c r="A16" s="44" t="str">
        <f>IF(EXACT('Page Titre'!LANGUE_FR_ENG,"Fr"),MatchTrad!A652,MatchTrad!B652)</f>
        <v xml:space="preserve">Personne ressource : </v>
      </c>
      <c r="H16" s="42"/>
    </row>
    <row r="17" spans="1:12">
      <c r="A17" s="43" t="str">
        <f>IF(EXACT('Page Titre'!LANGUE_FR_ENG,"Fr"),MatchTrad!A653,MatchTrad!B653)</f>
        <v xml:space="preserve">Nom : </v>
      </c>
      <c r="D17" s="152"/>
      <c r="E17" s="152"/>
      <c r="F17" s="152"/>
      <c r="G17" s="152"/>
      <c r="H17" s="153"/>
    </row>
    <row r="18" spans="1:12">
      <c r="A18" s="43"/>
      <c r="H18" s="42"/>
    </row>
    <row r="19" spans="1:12">
      <c r="A19" s="43" t="str">
        <f>IF(EXACT('Page Titre'!LANGUE_FR_ENG,"Fr"),MatchTrad!A654,MatchTrad!B654)</f>
        <v xml:space="preserve">Fonction : </v>
      </c>
      <c r="D19" s="152"/>
      <c r="E19" s="152"/>
      <c r="F19" s="152"/>
      <c r="G19" s="152"/>
      <c r="H19" s="153"/>
    </row>
    <row r="20" spans="1:12">
      <c r="A20" s="43"/>
      <c r="H20" s="42"/>
    </row>
    <row r="21" spans="1:12">
      <c r="A21" s="43" t="str">
        <f>IF(EXACT('Page Titre'!LANGUE_FR_ENG,"Fr"),MatchTrad!A655,MatchTrad!B655)</f>
        <v>Téléphone :</v>
      </c>
      <c r="B21" s="152"/>
      <c r="C21" s="152"/>
      <c r="D21" s="152"/>
      <c r="F21" s="113" t="str">
        <f>IF(EXACT('Page Titre'!LANGUE_FR_ENG,"Fr"),MatchTrad!A656,MatchTrad!B656)</f>
        <v>Poste :</v>
      </c>
      <c r="G21" s="152"/>
      <c r="H21" s="153"/>
    </row>
    <row r="22" spans="1:12">
      <c r="A22" s="43"/>
      <c r="H22" s="42"/>
    </row>
    <row r="23" spans="1:12">
      <c r="A23" s="43" t="str">
        <f>IF(EXACT('Page Titre'!LANGUE_FR_ENG,"Fr"),MatchTrad!A657,MatchTrad!B657)</f>
        <v>Courriel :</v>
      </c>
      <c r="D23" s="152"/>
      <c r="E23" s="152"/>
      <c r="F23" s="152"/>
      <c r="G23" s="152"/>
      <c r="H23" s="153"/>
    </row>
    <row r="24" spans="1:12">
      <c r="A24" s="43"/>
      <c r="H24" s="42"/>
    </row>
    <row r="25" spans="1:12">
      <c r="A25" s="140" t="str">
        <f>IF(EXACT('Page Titre'!LANGUE_FR_ENG,"Fr"),MatchTrad!A658,MatchTrad!B658)</f>
        <v>Attestation du représentant désigné</v>
      </c>
      <c r="B25" s="141"/>
      <c r="C25" s="141"/>
      <c r="D25" s="141"/>
      <c r="E25" s="141"/>
      <c r="F25" s="141"/>
      <c r="G25" s="141"/>
      <c r="H25" s="142"/>
    </row>
    <row r="26" spans="1:12">
      <c r="A26" s="43"/>
      <c r="H26" s="42"/>
    </row>
    <row r="27" spans="1:12" ht="58.95" customHeight="1">
      <c r="A27" s="149" t="str">
        <f>IF(EXACT('Page Titre'!LANGUE_FR_ENG,"Fr"),MatchTrad!A659,MatchTrad!B659)</f>
        <v>Je confirme avoir lu et compris les chapitres 1 et 6 de la Ligne directrice sur les normes relatives à la suffisance des liquidités ainsi que toute instruction pertinente émise par l'Autorité des marchés financiers (l'« Autorité »), que le formulaire est rempli conformément à ces documents et qu'il est exact et complet.</v>
      </c>
      <c r="B27" s="150"/>
      <c r="C27" s="150"/>
      <c r="D27" s="150"/>
      <c r="E27" s="150"/>
      <c r="F27" s="150"/>
      <c r="G27" s="150"/>
      <c r="H27" s="151"/>
      <c r="L27" s="116"/>
    </row>
    <row r="28" spans="1:12">
      <c r="A28" s="43"/>
      <c r="H28" s="42"/>
    </row>
    <row r="29" spans="1:12">
      <c r="A29" s="143"/>
      <c r="B29" s="144"/>
      <c r="C29" s="144"/>
      <c r="D29" s="144"/>
      <c r="F29" s="144"/>
      <c r="G29" s="144"/>
      <c r="H29" s="147"/>
    </row>
    <row r="30" spans="1:12">
      <c r="A30" s="145" t="str">
        <f>IF(EXACT('Page Titre'!LANGUE_FR_ENG,"Fr"),MatchTrad!A660,MatchTrad!B660)</f>
        <v>Nom</v>
      </c>
      <c r="B30" s="146"/>
      <c r="C30" s="146"/>
      <c r="D30" s="146"/>
      <c r="F30" s="146" t="str">
        <f>IF(EXACT('Page Titre'!LANGUE_FR_ENG,"Fr"),MatchTrad!A661,MatchTrad!B661)</f>
        <v>Signature</v>
      </c>
      <c r="G30" s="146"/>
      <c r="H30" s="148"/>
    </row>
    <row r="31" spans="1:12">
      <c r="A31" s="43"/>
      <c r="H31" s="42"/>
    </row>
    <row r="32" spans="1:12">
      <c r="A32" s="140" t="str">
        <f>IF(EXACT('Page Titre'!LANGUE_FR_ENG,"Fr"),MatchTrad!A662,MatchTrad!B662)</f>
        <v>Opinion de l'auditeur interne (à signer au moins une fois tous les trois ans)</v>
      </c>
      <c r="B32" s="141"/>
      <c r="C32" s="141"/>
      <c r="D32" s="141"/>
      <c r="E32" s="141"/>
      <c r="F32" s="141"/>
      <c r="G32" s="141"/>
      <c r="H32" s="142"/>
    </row>
    <row r="33" spans="1:8">
      <c r="A33" s="85"/>
      <c r="B33" s="114"/>
      <c r="C33" s="114"/>
      <c r="D33" s="114"/>
      <c r="E33" s="114"/>
      <c r="F33" s="114"/>
      <c r="G33" s="114"/>
      <c r="H33" s="86"/>
    </row>
    <row r="34" spans="1:8" ht="70.2" customHeight="1">
      <c r="A34" s="154" t="str">
        <f>IF(EXACT('Page Titre'!LANGUE_FR_ENG,"Fr"),MatchTrad!A663,MatchTrad!B663)</f>
        <v>J'ai examiné l'efficacité des processus et des contrôles internes en place à l'égard du formulaire NSFR,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v>
      </c>
      <c r="B34" s="155"/>
      <c r="C34" s="155"/>
      <c r="D34" s="155"/>
      <c r="E34" s="155"/>
      <c r="F34" s="155"/>
      <c r="G34" s="155"/>
      <c r="H34" s="156"/>
    </row>
    <row r="35" spans="1:8">
      <c r="A35" s="43"/>
      <c r="H35" s="42"/>
    </row>
    <row r="36" spans="1:8">
      <c r="A36" s="43" t="str">
        <f>IF(EXACT('Page Titre'!LANGUE_FR_ENG,"Fr"),MatchTrad!A664,MatchTrad!B664)</f>
        <v>Date de l'audit interne :</v>
      </c>
      <c r="D36" s="152"/>
      <c r="E36" s="152"/>
      <c r="F36" s="152"/>
      <c r="G36" s="152"/>
      <c r="H36" s="153"/>
    </row>
    <row r="37" spans="1:8">
      <c r="A37" s="43"/>
      <c r="H37" s="42"/>
    </row>
    <row r="38" spans="1:8">
      <c r="A38" s="140" t="str">
        <f>IF(EXACT('Page Titre'!LANGUE_FR_ENG,"Fr"),MatchTrad!A665,MatchTrad!B665)</f>
        <v>Auditeur  interne</v>
      </c>
      <c r="B38" s="141"/>
      <c r="C38" s="141"/>
      <c r="D38" s="141"/>
      <c r="E38" s="141"/>
      <c r="F38" s="141"/>
      <c r="G38" s="141"/>
      <c r="H38" s="142"/>
    </row>
    <row r="39" spans="1:8">
      <c r="A39" s="43"/>
      <c r="H39" s="42"/>
    </row>
    <row r="40" spans="1:8">
      <c r="A40" s="143"/>
      <c r="B40" s="144"/>
      <c r="C40" s="144"/>
      <c r="D40" s="144"/>
      <c r="F40" s="144"/>
      <c r="G40" s="144"/>
      <c r="H40" s="147"/>
    </row>
    <row r="41" spans="1:8">
      <c r="A41" s="145" t="str">
        <f>IF(EXACT('Page Titre'!LANGUE_FR_ENG,"Fr"),MatchTrad!A666,MatchTrad!B666)</f>
        <v>Nom</v>
      </c>
      <c r="B41" s="146"/>
      <c r="C41" s="146"/>
      <c r="D41" s="146"/>
      <c r="F41" s="146" t="str">
        <f>IF(EXACT('Page Titre'!LANGUE_FR_ENG,"Fr"),MatchTrad!A667,MatchTrad!B667)</f>
        <v>Signature</v>
      </c>
      <c r="G41" s="146"/>
      <c r="H41" s="148"/>
    </row>
    <row r="42" spans="1:8">
      <c r="A42" s="43"/>
      <c r="H42" s="42"/>
    </row>
    <row r="43" spans="1:8">
      <c r="A43" s="43"/>
      <c r="H43" s="42"/>
    </row>
    <row r="44" spans="1:8" ht="29.4" customHeight="1">
      <c r="A44" s="137" t="str">
        <f>IF(EXACT('Page Titre'!LANGUE_FR_ENG,"Fr"),MatchTrad!A668,MatchTrad!B668)</f>
        <v>Le représentant désigné de la haute direction de l'institution financière ne doit pas participer directement à la préparation du formulaire NSFR.</v>
      </c>
      <c r="B44" s="138"/>
      <c r="C44" s="138"/>
      <c r="D44" s="138"/>
      <c r="E44" s="138"/>
      <c r="F44" s="138"/>
      <c r="G44" s="138"/>
      <c r="H44" s="139"/>
    </row>
    <row r="45" spans="1:8" ht="14.4" thickBot="1">
      <c r="A45" s="41"/>
      <c r="B45" s="41"/>
      <c r="C45" s="41"/>
      <c r="D45" s="41"/>
      <c r="E45" s="41"/>
      <c r="F45" s="41"/>
      <c r="G45" s="41"/>
      <c r="H45" s="40"/>
    </row>
  </sheetData>
  <sheetProtection algorithmName="SHA-512" hashValue="uAM/Y1nECdBnoOpX0IcpJHnkNx5M+PgjpRpSihL/Oijb8c3sGxj1IDKrZXM8yNdu0YCwwct1hj0kY2EtDttt3Q==" saltValue="d+96C50eeAcD8NiFs7oJTg==" spinCount="100000" sheet="1" objects="1" scenarios="1" formatColumns="0" formatRows="0" selectLockedCells="1"/>
  <mergeCells count="26">
    <mergeCell ref="D36:H36"/>
    <mergeCell ref="A34:H34"/>
    <mergeCell ref="A6:H6"/>
    <mergeCell ref="A8:H8"/>
    <mergeCell ref="A9:H9"/>
    <mergeCell ref="A29:D29"/>
    <mergeCell ref="F29:H29"/>
    <mergeCell ref="A30:D30"/>
    <mergeCell ref="F30:H30"/>
    <mergeCell ref="A32:H32"/>
    <mergeCell ref="G5:H5"/>
    <mergeCell ref="A25:H25"/>
    <mergeCell ref="A27:H27"/>
    <mergeCell ref="G21:H21"/>
    <mergeCell ref="D23:H23"/>
    <mergeCell ref="D12:H12"/>
    <mergeCell ref="D14:H14"/>
    <mergeCell ref="D17:H17"/>
    <mergeCell ref="D19:H19"/>
    <mergeCell ref="B21:D21"/>
    <mergeCell ref="A44:H44"/>
    <mergeCell ref="A38:H38"/>
    <mergeCell ref="A40:D40"/>
    <mergeCell ref="A41:D41"/>
    <mergeCell ref="F40:H40"/>
    <mergeCell ref="F41:H4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NSFR"/>
  <dimension ref="A1:Q242"/>
  <sheetViews>
    <sheetView view="pageBreakPreview" zoomScale="80" zoomScaleNormal="100" zoomScaleSheetLayoutView="80" workbookViewId="0">
      <pane xSplit="3" ySplit="9" topLeftCell="D10" activePane="bottomRight" state="frozen"/>
      <selection pane="topRight" activeCell="D1" sqref="D1"/>
      <selection pane="bottomLeft" activeCell="A10" sqref="A10"/>
      <selection pane="bottomRight" activeCell="C4" sqref="C4:D4"/>
    </sheetView>
  </sheetViews>
  <sheetFormatPr baseColWidth="10" defaultColWidth="9.28515625" defaultRowHeight="13.2"/>
  <cols>
    <col min="1" max="1" width="2.42578125" style="117" customWidth="1"/>
    <col min="2" max="2" width="76" style="117" customWidth="1"/>
    <col min="3" max="3" width="14.28515625" style="117" customWidth="1"/>
    <col min="4" max="4" width="18.42578125" style="119" customWidth="1"/>
    <col min="5" max="5" width="21" style="119" customWidth="1"/>
    <col min="6" max="6" width="33.140625" style="119" customWidth="1"/>
    <col min="7" max="7" width="20.42578125" style="119" customWidth="1"/>
    <col min="8" max="8" width="17.7109375" style="119" customWidth="1"/>
    <col min="9" max="9" width="15.140625" style="119" customWidth="1"/>
    <col min="10" max="10" width="29.28515625" style="119" customWidth="1"/>
    <col min="11" max="11" width="14.7109375" style="119" customWidth="1"/>
    <col min="12" max="12" width="21.85546875" style="119" customWidth="1"/>
    <col min="13" max="13" width="16" style="119" customWidth="1"/>
    <col min="14" max="14" width="31.85546875" style="119" customWidth="1"/>
    <col min="15" max="15" width="16.42578125" style="119" customWidth="1"/>
    <col min="16" max="16" width="21.140625" style="119" customWidth="1"/>
    <col min="17" max="17" width="41.140625" style="117" customWidth="1"/>
    <col min="18" max="16384" width="9.28515625" style="117"/>
  </cols>
  <sheetData>
    <row r="1" spans="1:17" ht="33" customHeight="1">
      <c r="A1" s="1"/>
      <c r="B1" s="2"/>
      <c r="C1" s="2"/>
      <c r="D1" s="3"/>
      <c r="E1" s="3"/>
      <c r="F1" s="3"/>
      <c r="G1" s="3"/>
      <c r="H1" s="3"/>
      <c r="I1" s="3"/>
      <c r="J1" s="3"/>
      <c r="K1" s="3"/>
      <c r="L1" s="3"/>
      <c r="M1" s="3"/>
      <c r="N1" s="3"/>
      <c r="O1" s="3"/>
      <c r="P1" s="76"/>
    </row>
    <row r="2" spans="1:17" ht="23.25" customHeight="1">
      <c r="A2" s="163" t="str">
        <f>IF(EXACT('Page Titre'!LANGUE_FR_ENG,"Fr"),MatchTrad!A4,MatchTrad!B4)</f>
        <v>Exigences NSFR</v>
      </c>
      <c r="B2" s="164"/>
      <c r="C2" s="164"/>
      <c r="D2" s="164"/>
      <c r="E2" s="164"/>
      <c r="F2" s="164"/>
      <c r="G2" s="164"/>
      <c r="H2" s="164"/>
      <c r="I2" s="164"/>
      <c r="J2" s="164"/>
      <c r="K2" s="164"/>
      <c r="L2" s="164"/>
      <c r="M2" s="164"/>
      <c r="N2" s="164"/>
      <c r="O2" s="164"/>
      <c r="P2" s="165"/>
    </row>
    <row r="3" spans="1:17" ht="23.25" customHeight="1">
      <c r="A3" s="166" t="str">
        <f>IF(EXACT('Page Titre'!LANGUE_FR_ENG,"Fr"),MatchTrad!A5,MatchTrad!B5)</f>
        <v>(Miliers de dollars canadiens)</v>
      </c>
      <c r="B3" s="167"/>
      <c r="C3" s="167"/>
      <c r="D3" s="167"/>
      <c r="E3" s="167"/>
      <c r="F3" s="167"/>
      <c r="G3" s="167"/>
      <c r="H3" s="167"/>
      <c r="I3" s="167"/>
      <c r="J3" s="167"/>
      <c r="K3" s="167"/>
      <c r="L3" s="167"/>
      <c r="M3" s="167"/>
      <c r="N3" s="167"/>
      <c r="O3" s="167"/>
      <c r="P3" s="168"/>
    </row>
    <row r="4" spans="1:17" ht="18.600000000000001" customHeight="1">
      <c r="A4" s="87"/>
      <c r="B4" s="78" t="str">
        <f>IF(EXACT('Page Titre'!LANGUE_FR_ENG,"Fr"),MatchTrad!A6,MatchTrad!B6)</f>
        <v>Date de divulgation (aaaa-mm-jj)</v>
      </c>
      <c r="C4" s="178"/>
      <c r="D4" s="179"/>
      <c r="E4" s="118"/>
      <c r="F4" s="118"/>
      <c r="H4" s="120"/>
      <c r="I4" s="120"/>
      <c r="J4" s="120"/>
      <c r="K4" s="120"/>
      <c r="M4" s="175" t="str">
        <f>IF(EXACT('Page Titre'!LANGUE_FR_ENG,"Fr"),MatchTrad!A7,MatchTrad!B7)</f>
        <v>Légende</v>
      </c>
      <c r="N4" s="176"/>
      <c r="O4" s="176"/>
      <c r="P4" s="177"/>
    </row>
    <row r="5" spans="1:17" ht="23.1" customHeight="1">
      <c r="A5" s="87"/>
      <c r="B5" s="118"/>
      <c r="C5" s="118"/>
      <c r="D5" s="118"/>
      <c r="E5" s="118"/>
      <c r="F5" s="118"/>
      <c r="H5" s="118"/>
      <c r="I5" s="118"/>
      <c r="M5" s="5" t="str">
        <f>IF(EXACT('Page Titre'!LANGUE_FR_ENG,"Fr"),MatchTrad!A8,MatchTrad!B8)</f>
        <v>Vide</v>
      </c>
      <c r="N5" s="6" t="str">
        <f>IF(EXACT('Page Titre'!LANGUE_FR_ENG,"Fr"),MatchTrad!A9,MatchTrad!B9)</f>
        <v>Formule</v>
      </c>
      <c r="O5" s="7" t="str">
        <f>IF(EXACT('Page Titre'!LANGUE_FR_ENG,"Fr"),MatchTrad!A10,MatchTrad!B10)</f>
        <v>Saisie</v>
      </c>
      <c r="P5" s="8" t="str">
        <f>IF(EXACT('Page Titre'!LANGUE_FR_ENG,"Fr"),MatchTrad!A11,MatchTrad!B11)</f>
        <v>Résultat calculé</v>
      </c>
    </row>
    <row r="6" spans="1:17" ht="10.5" customHeight="1">
      <c r="A6" s="169"/>
      <c r="B6" s="170"/>
      <c r="C6" s="170"/>
      <c r="D6" s="170"/>
      <c r="E6" s="170"/>
      <c r="F6" s="170"/>
      <c r="G6" s="170"/>
      <c r="H6" s="170"/>
      <c r="I6" s="170"/>
      <c r="J6" s="170"/>
      <c r="K6" s="170"/>
      <c r="L6" s="170"/>
      <c r="M6" s="170"/>
      <c r="N6" s="170"/>
      <c r="O6" s="170"/>
      <c r="P6" s="171"/>
    </row>
    <row r="7" spans="1:17" ht="27.6" customHeight="1">
      <c r="A7" s="180" t="str">
        <f>IF(EXACT('Page Titre'!LANGUE_FR_ENG,"Fr"),MatchTrad!A12,MatchTrad!B12)</f>
        <v xml:space="preserve">Section 1 - Financement stable disponible (ASF)
</v>
      </c>
      <c r="B7" s="181"/>
      <c r="C7" s="182"/>
      <c r="D7" s="172" t="str">
        <f>IF(EXACT('Page Titre'!LANGUE_FR_ENG,"Fr"),MatchTrad!A14,MatchTrad!B14)</f>
        <v>Montant</v>
      </c>
      <c r="E7" s="173"/>
      <c r="F7" s="173"/>
      <c r="G7" s="174"/>
      <c r="H7" s="172" t="str">
        <f>IF(EXACT('Page Titre'!LANGUE_FR_ENG,"Fr"),MatchTrad!A15,MatchTrad!B15)</f>
        <v>Coefficient ASF</v>
      </c>
      <c r="I7" s="173"/>
      <c r="J7" s="173"/>
      <c r="K7" s="174"/>
      <c r="L7" s="173" t="str">
        <f>IF(EXACT('Page Titre'!LANGUE_FR_ENG,"Fr"),MatchTrad!A16,MatchTrad!B16)</f>
        <v>ASF calculé</v>
      </c>
      <c r="M7" s="173"/>
      <c r="N7" s="173"/>
      <c r="O7" s="173"/>
      <c r="P7" s="174"/>
    </row>
    <row r="8" spans="1:17" ht="44.4" customHeight="1">
      <c r="A8" s="194" t="str">
        <f>IF(EXACT('Page Titre'!LANGUE_FR_ENG,"Fr"),MatchTrad!A13,MatchTrad!B13)</f>
        <v>1.1 Financement stable disponible (ASF)</v>
      </c>
      <c r="B8" s="195"/>
      <c r="C8" s="196"/>
      <c r="D8" s="10" t="str">
        <f>IF(EXACT('Page Titre'!LANGUE_FR_ENG,"Fr"),MatchTrad!A17,MatchTrad!B17)</f>
        <v>Sans terme</v>
      </c>
      <c r="E8" s="10" t="str">
        <f>IF(EXACT('Page Titre'!LANGUE_FR_ENG,"Fr"),MatchTrad!A18,MatchTrad!B18)</f>
        <v>&lt; 6 mois</v>
      </c>
      <c r="F8" s="10" t="str">
        <f>IF(EXACT('Page Titre'!LANGUE_FR_ENG,"Fr"),MatchTrad!A19,MatchTrad!B19)</f>
        <v>&gt;=  6 mois et  &lt; 1 an</v>
      </c>
      <c r="G8" s="10" t="str">
        <f>IF(EXACT('Page Titre'!LANGUE_FR_ENG,"Fr"),MatchTrad!A20,MatchTrad!B20)</f>
        <v>&gt;=  1 an</v>
      </c>
      <c r="H8" s="10" t="str">
        <f>IF(EXACT('Page Titre'!LANGUE_FR_ENG,"Fr"),MatchTrad!A21,MatchTrad!B21)</f>
        <v>Sans terme</v>
      </c>
      <c r="I8" s="10" t="str">
        <f>IF(EXACT('Page Titre'!LANGUE_FR_ENG,"Fr"),MatchTrad!A22,MatchTrad!B22)</f>
        <v>&lt; 6 mois</v>
      </c>
      <c r="J8" s="10" t="str">
        <f>IF(EXACT('Page Titre'!LANGUE_FR_ENG,"Fr"),MatchTrad!A23,MatchTrad!B23)</f>
        <v>&gt;=  6 mois et  &lt; 1 an</v>
      </c>
      <c r="K8" s="10" t="str">
        <f>IF(EXACT('Page Titre'!LANGUE_FR_ENG,"Fr"),MatchTrad!A24,MatchTrad!B24)</f>
        <v>&gt;=  1 an</v>
      </c>
      <c r="L8" s="10" t="str">
        <f>IF(EXACT('Page Titre'!LANGUE_FR_ENG,"Fr"),MatchTrad!A25,MatchTrad!B25)</f>
        <v>Sans terme</v>
      </c>
      <c r="M8" s="10" t="str">
        <f>IF(EXACT('Page Titre'!LANGUE_FR_ENG,"Fr"),MatchTrad!A26,MatchTrad!B26)</f>
        <v>&lt; 6 mois</v>
      </c>
      <c r="N8" s="10" t="str">
        <f>IF(EXACT('Page Titre'!LANGUE_FR_ENG,"Fr"),MatchTrad!A27,MatchTrad!B27)</f>
        <v>≥ 6 mois et  &lt; 1 an</v>
      </c>
      <c r="O8" s="10" t="str">
        <f>IF(EXACT('Page Titre'!LANGUE_FR_ENG,"Fr"),MatchTrad!A28,MatchTrad!B28)</f>
        <v>&gt;=  1 an</v>
      </c>
      <c r="P8" s="10" t="str">
        <f>IF(EXACT('Page Titre'!LANGUE_FR_ENG,"Fr"),MatchTrad!A29,MatchTrad!B29)</f>
        <v>Total ASF</v>
      </c>
    </row>
    <row r="9" spans="1:17" ht="19.95" customHeight="1">
      <c r="A9" s="94"/>
      <c r="B9" s="95"/>
      <c r="C9" s="96"/>
      <c r="D9" s="49" t="s">
        <v>213</v>
      </c>
      <c r="E9" s="11" t="s">
        <v>214</v>
      </c>
      <c r="F9" s="11" t="s">
        <v>215</v>
      </c>
      <c r="G9" s="49" t="s">
        <v>216</v>
      </c>
      <c r="H9" s="49" t="s">
        <v>217</v>
      </c>
      <c r="I9" s="11" t="s">
        <v>218</v>
      </c>
      <c r="J9" s="11" t="s">
        <v>219</v>
      </c>
      <c r="K9" s="49" t="s">
        <v>220</v>
      </c>
      <c r="L9" s="49" t="s">
        <v>221</v>
      </c>
      <c r="M9" s="11" t="s">
        <v>222</v>
      </c>
      <c r="N9" s="11" t="s">
        <v>223</v>
      </c>
      <c r="O9" s="49" t="s">
        <v>224</v>
      </c>
      <c r="P9" s="49" t="s">
        <v>225</v>
      </c>
    </row>
    <row r="10" spans="1:17" ht="57.6" customHeight="1">
      <c r="A10" s="9"/>
      <c r="B10" s="75" t="str">
        <f>IF(EXACT('Page Titre'!LANGUE_FR_ENG,"Fr"),MatchTrad!A30,MatchTrad!B30)</f>
        <v>Fonds propres de catégorie 1 et de catégorie 2 (Bâle III 2022), avant l'application de déductions de fonds propres, à l'exception du pourcentage d'instruments de catégorie 2 à échéance résiduelle de moins d'un an</v>
      </c>
      <c r="C10" s="51">
        <v>1010</v>
      </c>
      <c r="D10" s="81"/>
      <c r="E10" s="121"/>
      <c r="F10" s="121"/>
      <c r="G10" s="82"/>
      <c r="H10" s="79">
        <v>1</v>
      </c>
      <c r="I10" s="122"/>
      <c r="J10" s="122"/>
      <c r="K10" s="80">
        <v>1</v>
      </c>
      <c r="L10" s="55" t="str">
        <f>IF(AND(ISNUMBER(D10),ISNUMBER(H10)),D10*H10,"")</f>
        <v/>
      </c>
      <c r="M10" s="121"/>
      <c r="N10" s="121"/>
      <c r="O10" s="56" t="str">
        <f t="shared" ref="O10:O11" si="0">IF(AND(ISNUMBER(G10),ISNUMBER(K10)),G10*K10,"")</f>
        <v/>
      </c>
      <c r="P10" s="55" t="str">
        <f>IF(AND(ISNUMBER(L10),ISNUMBER(O10)),L10+O10,"")</f>
        <v/>
      </c>
      <c r="Q10" s="123"/>
    </row>
    <row r="11" spans="1:17" ht="26.4">
      <c r="A11" s="9"/>
      <c r="B11" s="31" t="str">
        <f>IF(EXACT('Page Titre'!LANGUE_FR_ENG,"Fr"),MatchTrad!A31,MatchTrad!B31)</f>
        <v>Instruments de fonds propres non pris en compte ci-dessus, à échéance résiduelle réelle d'au moins un an</v>
      </c>
      <c r="C11" s="48">
        <f>C10+10</f>
        <v>1020</v>
      </c>
      <c r="D11" s="81"/>
      <c r="E11" s="121"/>
      <c r="F11" s="121"/>
      <c r="G11" s="82"/>
      <c r="H11" s="79">
        <v>1</v>
      </c>
      <c r="I11" s="122"/>
      <c r="J11" s="122"/>
      <c r="K11" s="80">
        <v>1</v>
      </c>
      <c r="L11" s="55" t="str">
        <f>IF(AND(ISNUMBER(D11),ISNUMBER(H11)),D11*H11,"")</f>
        <v/>
      </c>
      <c r="M11" s="121"/>
      <c r="N11" s="121"/>
      <c r="O11" s="56" t="str">
        <f t="shared" si="0"/>
        <v/>
      </c>
      <c r="P11" s="55" t="str">
        <f>O11</f>
        <v/>
      </c>
      <c r="Q11" s="123"/>
    </row>
    <row r="12" spans="1:17" ht="26.4">
      <c r="A12" s="9"/>
      <c r="B12" s="31" t="str">
        <f>IF(EXACT('Page Titre'!LANGUE_FR_ENG,"Fr"),MatchTrad!A32,MatchTrad!B32)</f>
        <v>Dépôts à vue et/ou à terme « stables » (définis dans le LCR) des particuliers et des petites entreprises</v>
      </c>
      <c r="C12" s="48">
        <f t="shared" ref="C12:C41" si="1">C11+10</f>
        <v>1030</v>
      </c>
      <c r="D12" s="82"/>
      <c r="E12" s="82"/>
      <c r="F12" s="82"/>
      <c r="G12" s="82"/>
      <c r="H12" s="57">
        <v>0.95</v>
      </c>
      <c r="I12" s="57">
        <v>0.95</v>
      </c>
      <c r="J12" s="57">
        <v>0.95</v>
      </c>
      <c r="K12" s="57">
        <v>1</v>
      </c>
      <c r="L12" s="57" t="str">
        <f>IF(AND(ISNUMBER(D12),ISNUMBER(H12)),D12*H12,"")</f>
        <v/>
      </c>
      <c r="M12" s="57" t="str">
        <f>IF(AND(ISNUMBER(E12),ISNUMBER(I12)),E12*I12,"")</f>
        <v/>
      </c>
      <c r="N12" s="57" t="str">
        <f>IF(AND(ISNUMBER(F12),ISNUMBER(J12)),F12*J12,"")</f>
        <v/>
      </c>
      <c r="O12" s="57" t="str">
        <f>IF(AND(ISNUMBER(G12),ISNUMBER(K12)),G12*K12,"")</f>
        <v/>
      </c>
      <c r="P12" s="33" t="str">
        <f>IF(AND(ISNUMBER(L12),ISNUMBER(M12),ISNUMBER(N12),ISNUMBER(O12)),SUM(L12:O12),"")</f>
        <v/>
      </c>
      <c r="Q12" s="123"/>
    </row>
    <row r="13" spans="1:17" ht="26.4">
      <c r="A13" s="9"/>
      <c r="B13" s="31" t="str">
        <f>IF(EXACT('Page Titre'!LANGUE_FR_ENG,"Fr"),MatchTrad!A33,MatchTrad!B33)</f>
        <v>Dépôts à vue et/ou à terme « moins stables » (définis dans le LCR) des particuliers et des petites entreprises, dont :</v>
      </c>
      <c r="C13" s="48">
        <f t="shared" si="1"/>
        <v>1040</v>
      </c>
      <c r="D13" s="56">
        <f>SUM(D14:D19,D21:D22)</f>
        <v>0</v>
      </c>
      <c r="E13" s="56">
        <f>SUM(E14:E17,E20,E22)</f>
        <v>0</v>
      </c>
      <c r="F13" s="56">
        <f>SUM(F14:F17,F22)</f>
        <v>0</v>
      </c>
      <c r="G13" s="55">
        <f>SUM(G14:G17,G22)</f>
        <v>0</v>
      </c>
      <c r="H13" s="122"/>
      <c r="I13" s="122"/>
      <c r="J13" s="122"/>
      <c r="K13" s="122"/>
      <c r="L13" s="121"/>
      <c r="M13" s="121"/>
      <c r="N13" s="121"/>
      <c r="O13" s="121"/>
      <c r="P13" s="121"/>
      <c r="Q13" s="123"/>
    </row>
    <row r="14" spans="1:17" ht="27" customHeight="1">
      <c r="A14" s="9"/>
      <c r="B14" s="32" t="str">
        <f>IF(EXACT('Page Titre'!LANGUE_FR_ENG,"Fr"),MatchTrad!A34,MatchTrad!B34)</f>
        <v>Assurés – sans relation durable et compte qui n’est pas un compte transactionnel</v>
      </c>
      <c r="C14" s="48">
        <f t="shared" si="1"/>
        <v>1050</v>
      </c>
      <c r="D14" s="82"/>
      <c r="E14" s="82"/>
      <c r="F14" s="82"/>
      <c r="G14" s="82"/>
      <c r="H14" s="80">
        <v>0.9</v>
      </c>
      <c r="I14" s="80">
        <v>0.9</v>
      </c>
      <c r="J14" s="80">
        <v>0.9</v>
      </c>
      <c r="K14" s="80">
        <v>1</v>
      </c>
      <c r="L14" s="56" t="str">
        <f t="shared" ref="L14:L17" si="2">IF(AND(ISNUMBER(D14),ISNUMBER(H14)),D14*H14,"")</f>
        <v/>
      </c>
      <c r="M14" s="56" t="str">
        <f t="shared" ref="M14:M17" si="3">IF(AND(ISNUMBER(E14),ISNUMBER(I14)),E14*I14,"")</f>
        <v/>
      </c>
      <c r="N14" s="56" t="str">
        <f t="shared" ref="N14:N17" si="4">IF(AND(ISNUMBER(F14),ISNUMBER(J14)),F14*J14,"")</f>
        <v/>
      </c>
      <c r="O14" s="56" t="str">
        <f t="shared" ref="O14:O17" si="5">IF(AND(ISNUMBER(G14),ISNUMBER(K14)),G14*K14,"")</f>
        <v/>
      </c>
      <c r="P14" s="55" t="str">
        <f t="shared" ref="P14:P16" si="6">IF(AND(ISNUMBER(L14),ISNUMBER(M14),ISNUMBER(N14),ISNUMBER(O14)),SUM(L14:O14),"")</f>
        <v/>
      </c>
      <c r="Q14" s="123"/>
    </row>
    <row r="15" spans="1:17" ht="26.4">
      <c r="A15" s="9"/>
      <c r="B15" s="32" t="str">
        <f>IF(EXACT('Page Titre'!LANGUE_FR_ENG,"Fr"),MatchTrad!A35,MatchTrad!B35)</f>
        <v>Assurés – dépôts provenant de fonds et de fiducies contrôlés par le client de détail</v>
      </c>
      <c r="C15" s="48">
        <f t="shared" si="1"/>
        <v>1060</v>
      </c>
      <c r="D15" s="82"/>
      <c r="E15" s="82"/>
      <c r="F15" s="82"/>
      <c r="G15" s="82"/>
      <c r="H15" s="80">
        <v>0.9</v>
      </c>
      <c r="I15" s="80">
        <v>0.9</v>
      </c>
      <c r="J15" s="80">
        <v>0.9</v>
      </c>
      <c r="K15" s="80">
        <v>1</v>
      </c>
      <c r="L15" s="56" t="str">
        <f t="shared" si="2"/>
        <v/>
      </c>
      <c r="M15" s="56" t="str">
        <f t="shared" si="3"/>
        <v/>
      </c>
      <c r="N15" s="56" t="str">
        <f t="shared" si="4"/>
        <v/>
      </c>
      <c r="O15" s="56" t="str">
        <f t="shared" si="5"/>
        <v/>
      </c>
      <c r="P15" s="55" t="str">
        <f t="shared" si="6"/>
        <v/>
      </c>
      <c r="Q15" s="123"/>
    </row>
    <row r="16" spans="1:17" ht="34.200000000000003" customHeight="1">
      <c r="A16" s="9"/>
      <c r="B16" s="32" t="str">
        <f>IF(EXACT('Page Titre'!LANGUE_FR_ENG,"Fr"),MatchTrad!A36,MatchTrad!B36)</f>
        <v>Dépôts provenant du pays d’attache mais libellés en devises</v>
      </c>
      <c r="C16" s="48">
        <f t="shared" si="1"/>
        <v>1070</v>
      </c>
      <c r="D16" s="82"/>
      <c r="E16" s="82"/>
      <c r="F16" s="82"/>
      <c r="G16" s="82"/>
      <c r="H16" s="80">
        <v>0.9</v>
      </c>
      <c r="I16" s="80">
        <v>0.9</v>
      </c>
      <c r="J16" s="80">
        <v>0.9</v>
      </c>
      <c r="K16" s="80">
        <v>1</v>
      </c>
      <c r="L16" s="56" t="str">
        <f t="shared" si="2"/>
        <v/>
      </c>
      <c r="M16" s="56" t="str">
        <f t="shared" si="3"/>
        <v/>
      </c>
      <c r="N16" s="56" t="str">
        <f t="shared" si="4"/>
        <v/>
      </c>
      <c r="O16" s="56" t="str">
        <f t="shared" si="5"/>
        <v/>
      </c>
      <c r="P16" s="55" t="str">
        <f t="shared" si="6"/>
        <v/>
      </c>
      <c r="Q16" s="123"/>
    </row>
    <row r="17" spans="1:17">
      <c r="A17" s="9"/>
      <c r="B17" s="32" t="str">
        <f>IF(EXACT('Page Titre'!LANGUE_FR_ENG,"Fr"),MatchTrad!A37,MatchTrad!B37)</f>
        <v>Dépôts non assurés</v>
      </c>
      <c r="C17" s="48">
        <f t="shared" si="1"/>
        <v>1080</v>
      </c>
      <c r="D17" s="82"/>
      <c r="E17" s="83"/>
      <c r="F17" s="83"/>
      <c r="G17" s="83"/>
      <c r="H17" s="80">
        <v>0.9</v>
      </c>
      <c r="I17" s="54">
        <v>0.9</v>
      </c>
      <c r="J17" s="54">
        <v>0.9</v>
      </c>
      <c r="K17" s="54">
        <v>1</v>
      </c>
      <c r="L17" s="56" t="str">
        <f t="shared" si="2"/>
        <v/>
      </c>
      <c r="M17" s="57" t="str">
        <f t="shared" si="3"/>
        <v/>
      </c>
      <c r="N17" s="57" t="str">
        <f t="shared" si="4"/>
        <v/>
      </c>
      <c r="O17" s="57" t="str">
        <f t="shared" si="5"/>
        <v/>
      </c>
      <c r="P17" s="55" t="str">
        <f>IF(AND(ISNUMBER(L17),ISNUMBER(M17),ISNUMBER(N17),ISNUMBER(O17)),SUM(L17:O17),"")</f>
        <v/>
      </c>
      <c r="Q17" s="123"/>
    </row>
    <row r="18" spans="1:17" ht="46.2" customHeight="1">
      <c r="A18" s="9"/>
      <c r="B18" s="32" t="str">
        <f>IF(EXACT('Page Titre'!LANGUE_FR_ENG,"Fr"),MatchTrad!A38,MatchTrad!B38)</f>
        <v>Dépôts sensibles aux taux d'intérêt directement gérés par le client – relation durable ou dépôt dans un compte transactionnel</v>
      </c>
      <c r="C18" s="48">
        <f t="shared" si="1"/>
        <v>1090</v>
      </c>
      <c r="D18" s="81"/>
      <c r="E18" s="121"/>
      <c r="F18" s="121"/>
      <c r="G18" s="121"/>
      <c r="H18" s="79">
        <v>0.9</v>
      </c>
      <c r="I18" s="122"/>
      <c r="J18" s="122"/>
      <c r="K18" s="122"/>
      <c r="L18" s="55" t="str">
        <f>IF(AND(ISNUMBER(D18),ISNUMBER(H18)),D18*H18,"")</f>
        <v/>
      </c>
      <c r="M18" s="121"/>
      <c r="N18" s="121"/>
      <c r="O18" s="121"/>
      <c r="P18" s="55" t="str">
        <f>IF(ISNUMBER(L18),L18,"")</f>
        <v/>
      </c>
      <c r="Q18" s="123"/>
    </row>
    <row r="19" spans="1:17" ht="45" customHeight="1">
      <c r="A19" s="9"/>
      <c r="B19" s="32" t="str">
        <f>IF(EXACT('Page Titre'!LANGUE_FR_ENG,"Fr"),MatchTrad!A39,MatchTrad!B39)</f>
        <v>Dépôts sensibles aux taux d'intérêt directement gérés par le client – sans relation durable et dépôt dans un compte autre que transactionnel</v>
      </c>
      <c r="C19" s="48">
        <f t="shared" si="1"/>
        <v>1100</v>
      </c>
      <c r="D19" s="84"/>
      <c r="E19" s="121"/>
      <c r="F19" s="121"/>
      <c r="G19" s="121"/>
      <c r="H19" s="53">
        <v>0.8</v>
      </c>
      <c r="I19" s="122"/>
      <c r="J19" s="122"/>
      <c r="K19" s="122"/>
      <c r="L19" s="33" t="str">
        <f>IF(AND(ISNUMBER(D19),ISNUMBER(H19)),D19*H19,"")</f>
        <v/>
      </c>
      <c r="M19" s="121"/>
      <c r="N19" s="121"/>
      <c r="O19" s="121"/>
      <c r="P19" s="55" t="str">
        <f>IF(ISNUMBER(L19),L19,"")</f>
        <v/>
      </c>
      <c r="Q19" s="123"/>
    </row>
    <row r="20" spans="1:17" ht="26.4">
      <c r="A20" s="9"/>
      <c r="B20" s="32" t="str">
        <f>IF(EXACT('Page Titre'!LANGUE_FR_ENG,"Fr"),MatchTrad!A40,MatchTrad!B40)</f>
        <v>Dépôts à terme gérés par un tiers non affilié venant à échéance ou encaissables dans les 30 prochains jours</v>
      </c>
      <c r="C20" s="10">
        <f t="shared" si="1"/>
        <v>1110</v>
      </c>
      <c r="D20" s="121"/>
      <c r="E20" s="84"/>
      <c r="F20" s="121"/>
      <c r="G20" s="121"/>
      <c r="H20" s="122"/>
      <c r="I20" s="53">
        <v>0.7</v>
      </c>
      <c r="J20" s="122"/>
      <c r="K20" s="122"/>
      <c r="L20" s="121"/>
      <c r="M20" s="33" t="str">
        <f>IF(AND(ISNUMBER(E20),ISNUMBER(I20)),E20*I20,"")</f>
        <v/>
      </c>
      <c r="N20" s="121"/>
      <c r="O20" s="121"/>
      <c r="P20" s="55" t="str">
        <f>IF(ISNUMBER(M20),M20,"")</f>
        <v/>
      </c>
      <c r="Q20" s="123"/>
    </row>
    <row r="21" spans="1:17">
      <c r="A21" s="9"/>
      <c r="B21" s="32" t="str">
        <f>IF(EXACT('Page Titre'!LANGUE_FR_ENG,"Fr"),MatchTrad!A41,MatchTrad!B41)</f>
        <v>Dépôts à vue gérés par un tiers non affilié</v>
      </c>
      <c r="C21" s="48">
        <f t="shared" si="1"/>
        <v>1120</v>
      </c>
      <c r="D21" s="81"/>
      <c r="E21" s="121"/>
      <c r="F21" s="121"/>
      <c r="G21" s="121"/>
      <c r="H21" s="53">
        <v>0.6</v>
      </c>
      <c r="I21" s="122"/>
      <c r="J21" s="122"/>
      <c r="K21" s="122"/>
      <c r="L21" s="55" t="str">
        <f>IF(AND(ISNUMBER(D21),ISNUMBER(H21)),D21*H21,"")</f>
        <v/>
      </c>
      <c r="M21" s="121"/>
      <c r="N21" s="121"/>
      <c r="O21" s="121"/>
      <c r="P21" s="55" t="str">
        <f>IF(ISNUMBER(L21),L21,"")</f>
        <v/>
      </c>
      <c r="Q21" s="123"/>
    </row>
    <row r="22" spans="1:17">
      <c r="A22" s="9"/>
      <c r="B22" s="32" t="str">
        <f>IF(EXACT('Page Titre'!LANGUE_FR_ENG,"Fr"),MatchTrad!A42,MatchTrad!B42)</f>
        <v>Dépôts soumis aux exigences de l'administration d'accueil</v>
      </c>
      <c r="C22" s="48">
        <f t="shared" si="1"/>
        <v>1130</v>
      </c>
      <c r="D22" s="82"/>
      <c r="E22" s="82"/>
      <c r="F22" s="82"/>
      <c r="G22" s="81"/>
      <c r="H22" s="122"/>
      <c r="I22" s="122"/>
      <c r="J22" s="122"/>
      <c r="K22" s="122"/>
      <c r="L22" s="83"/>
      <c r="M22" s="83"/>
      <c r="N22" s="83"/>
      <c r="O22" s="83"/>
      <c r="P22" s="33" t="str">
        <f>IF(AND(ISNUMBER(L22),ISNUMBER(M22),ISNUMBER(N22),ISNUMBER(O22)),SUM(L22:O22),"")</f>
        <v/>
      </c>
      <c r="Q22" s="123"/>
    </row>
    <row r="23" spans="1:17" ht="30" customHeight="1">
      <c r="A23" s="9"/>
      <c r="B23" s="34" t="str">
        <f>IF(EXACT('Page Titre'!LANGUE_FR_ENG,"Fr"),MatchTrad!A43,MatchTrad!B43)</f>
        <v>Financement non garanti provenant d’entreprises non financières</v>
      </c>
      <c r="C23" s="48">
        <f t="shared" si="1"/>
        <v>1140</v>
      </c>
      <c r="D23" s="82"/>
      <c r="E23" s="82"/>
      <c r="F23" s="82"/>
      <c r="G23" s="81"/>
      <c r="H23" s="122"/>
      <c r="I23" s="122"/>
      <c r="J23" s="122"/>
      <c r="K23" s="122"/>
      <c r="L23" s="121"/>
      <c r="M23" s="121"/>
      <c r="N23" s="121"/>
      <c r="O23" s="121"/>
      <c r="P23" s="12"/>
      <c r="Q23" s="123"/>
    </row>
    <row r="24" spans="1:17">
      <c r="A24" s="9"/>
      <c r="B24" s="32" t="str">
        <f>IF(EXACT('Page Titre'!LANGUE_FR_ENG,"Fr"),MatchTrad!A44,MatchTrad!B44)</f>
        <v>Dépôt opérationnel (défini dans le périmètre du LCR)</v>
      </c>
      <c r="C24" s="48">
        <f t="shared" si="1"/>
        <v>1150</v>
      </c>
      <c r="D24" s="82"/>
      <c r="E24" s="82"/>
      <c r="F24" s="82"/>
      <c r="G24" s="82"/>
      <c r="H24" s="80">
        <v>0.5</v>
      </c>
      <c r="I24" s="80">
        <v>0.5</v>
      </c>
      <c r="J24" s="80">
        <v>0.5</v>
      </c>
      <c r="K24" s="80">
        <v>1</v>
      </c>
      <c r="L24" s="56" t="str">
        <f t="shared" ref="L24:M26" si="7">IF(AND(ISNUMBER(D24),ISNUMBER(H24)),D24*H24,"")</f>
        <v/>
      </c>
      <c r="M24" s="56" t="str">
        <f t="shared" si="7"/>
        <v/>
      </c>
      <c r="N24" s="56" t="str">
        <f t="shared" ref="N24:N26" si="8">IF(AND(ISNUMBER(F24),ISNUMBER(J24)),F24*J24,"")</f>
        <v/>
      </c>
      <c r="O24" s="56" t="str">
        <f t="shared" ref="O24:O26" si="9">IF(AND(ISNUMBER(G24),ISNUMBER(K24)),G24*K24,"")</f>
        <v/>
      </c>
      <c r="P24" s="55" t="str">
        <f t="shared" ref="P24:P25" si="10">IF(AND(ISNUMBER(L24),ISNUMBER(M24),ISNUMBER(N24),ISNUMBER(O24)),SUM(L24:O24),"")</f>
        <v/>
      </c>
      <c r="Q24" s="123"/>
    </row>
    <row r="25" spans="1:17">
      <c r="A25" s="9"/>
      <c r="B25" s="32" t="str">
        <f>IF(EXACT('Page Titre'!LANGUE_FR_ENG,"Fr"),MatchTrad!A45,MatchTrad!B45)</f>
        <v>Dépôt non opérationnel (défini dans le périmètre du LCR)</v>
      </c>
      <c r="C25" s="48">
        <f t="shared" si="1"/>
        <v>1160</v>
      </c>
      <c r="D25" s="82"/>
      <c r="E25" s="82"/>
      <c r="F25" s="82"/>
      <c r="G25" s="82"/>
      <c r="H25" s="80">
        <v>0.5</v>
      </c>
      <c r="I25" s="80">
        <v>0.5</v>
      </c>
      <c r="J25" s="80">
        <v>0.5</v>
      </c>
      <c r="K25" s="80">
        <v>1</v>
      </c>
      <c r="L25" s="56" t="str">
        <f t="shared" si="7"/>
        <v/>
      </c>
      <c r="M25" s="56" t="str">
        <f t="shared" si="7"/>
        <v/>
      </c>
      <c r="N25" s="56" t="str">
        <f t="shared" si="8"/>
        <v/>
      </c>
      <c r="O25" s="56" t="str">
        <f t="shared" si="9"/>
        <v/>
      </c>
      <c r="P25" s="55" t="str">
        <f t="shared" si="10"/>
        <v/>
      </c>
      <c r="Q25" s="123"/>
    </row>
    <row r="26" spans="1:17">
      <c r="A26" s="9"/>
      <c r="B26" s="32" t="str">
        <f>IF(EXACT('Page Titre'!LANGUE_FR_ENG,"Fr"),MatchTrad!A46,MatchTrad!B46)</f>
        <v>Fonds non garantis autres que des dépôts</v>
      </c>
      <c r="C26" s="48">
        <f t="shared" si="1"/>
        <v>1170</v>
      </c>
      <c r="D26" s="82"/>
      <c r="E26" s="82"/>
      <c r="F26" s="82"/>
      <c r="G26" s="82"/>
      <c r="H26" s="54">
        <v>0.5</v>
      </c>
      <c r="I26" s="54">
        <v>0.5</v>
      </c>
      <c r="J26" s="54">
        <v>0.5</v>
      </c>
      <c r="K26" s="54">
        <v>1</v>
      </c>
      <c r="L26" s="57" t="str">
        <f t="shared" si="7"/>
        <v/>
      </c>
      <c r="M26" s="57" t="str">
        <f t="shared" si="7"/>
        <v/>
      </c>
      <c r="N26" s="57" t="str">
        <f t="shared" si="8"/>
        <v/>
      </c>
      <c r="O26" s="57" t="str">
        <f t="shared" si="9"/>
        <v/>
      </c>
      <c r="P26" s="33" t="str">
        <f>IF(AND(ISNUMBER(L26),ISNUMBER(M26),ISNUMBER(N26),ISNUMBER(O26)),SUM(L26:O26),"")</f>
        <v/>
      </c>
      <c r="Q26" s="123"/>
    </row>
    <row r="27" spans="1:17">
      <c r="A27" s="9"/>
      <c r="B27" s="35" t="str">
        <f>IF(EXACT('Page Titre'!LANGUE_FR_ENG,"Fr"),MatchTrad!A47,MatchTrad!B47)</f>
        <v>Financement non garanti provenant de banques centrales</v>
      </c>
      <c r="C27" s="48">
        <f t="shared" si="1"/>
        <v>1180</v>
      </c>
      <c r="D27" s="82"/>
      <c r="E27" s="82"/>
      <c r="F27" s="82"/>
      <c r="G27" s="81"/>
      <c r="H27" s="122"/>
      <c r="I27" s="122"/>
      <c r="J27" s="122"/>
      <c r="K27" s="122"/>
      <c r="L27" s="121"/>
      <c r="M27" s="121"/>
      <c r="N27" s="121"/>
      <c r="O27" s="121"/>
      <c r="P27" s="12"/>
      <c r="Q27" s="123"/>
    </row>
    <row r="28" spans="1:17">
      <c r="A28" s="9"/>
      <c r="B28" s="32" t="str">
        <f>IF(EXACT('Page Titre'!LANGUE_FR_ENG,"Fr"),MatchTrad!A48,MatchTrad!B48)</f>
        <v>Dépôt opérationnel (défini dans le périmètre du LCR)</v>
      </c>
      <c r="C28" s="48">
        <f t="shared" si="1"/>
        <v>1190</v>
      </c>
      <c r="D28" s="82"/>
      <c r="E28" s="82"/>
      <c r="F28" s="82"/>
      <c r="G28" s="82"/>
      <c r="H28" s="80">
        <v>0.5</v>
      </c>
      <c r="I28" s="80">
        <v>0.5</v>
      </c>
      <c r="J28" s="80">
        <v>0.5</v>
      </c>
      <c r="K28" s="80">
        <v>1</v>
      </c>
      <c r="L28" s="56" t="str">
        <f t="shared" ref="L28:M30" si="11">IF(AND(ISNUMBER(D28),ISNUMBER(H28)),D28*H28,"")</f>
        <v/>
      </c>
      <c r="M28" s="56" t="str">
        <f t="shared" si="11"/>
        <v/>
      </c>
      <c r="N28" s="56" t="str">
        <f t="shared" ref="N28:N30" si="12">IF(AND(ISNUMBER(F28),ISNUMBER(J28)),F28*J28,"")</f>
        <v/>
      </c>
      <c r="O28" s="56" t="str">
        <f t="shared" ref="O28:O30" si="13">IF(AND(ISNUMBER(G28),ISNUMBER(K28)),G28*K28,"")</f>
        <v/>
      </c>
      <c r="P28" s="55" t="str">
        <f t="shared" ref="P28:P30" si="14">IF(AND(ISNUMBER(L28),ISNUMBER(M28),ISNUMBER(N28),ISNUMBER(O28)),SUM(L28:O28),"")</f>
        <v/>
      </c>
      <c r="Q28" s="124"/>
    </row>
    <row r="29" spans="1:17">
      <c r="A29" s="9"/>
      <c r="B29" s="32" t="str">
        <f>IF(EXACT('Page Titre'!LANGUE_FR_ENG,"Fr"),MatchTrad!A49,MatchTrad!B49)</f>
        <v>Dépôt non opérationnel (défini dans le périmètre du LCR)</v>
      </c>
      <c r="C29" s="48">
        <f t="shared" si="1"/>
        <v>1200</v>
      </c>
      <c r="D29" s="82"/>
      <c r="E29" s="82"/>
      <c r="F29" s="82"/>
      <c r="G29" s="82"/>
      <c r="H29" s="80">
        <v>0</v>
      </c>
      <c r="I29" s="80">
        <v>0</v>
      </c>
      <c r="J29" s="80">
        <v>0.5</v>
      </c>
      <c r="K29" s="80">
        <v>1</v>
      </c>
      <c r="L29" s="56" t="str">
        <f t="shared" si="11"/>
        <v/>
      </c>
      <c r="M29" s="56" t="str">
        <f t="shared" si="11"/>
        <v/>
      </c>
      <c r="N29" s="56" t="str">
        <f t="shared" si="12"/>
        <v/>
      </c>
      <c r="O29" s="56" t="str">
        <f t="shared" si="13"/>
        <v/>
      </c>
      <c r="P29" s="55" t="str">
        <f t="shared" si="14"/>
        <v/>
      </c>
      <c r="Q29" s="123"/>
    </row>
    <row r="30" spans="1:17">
      <c r="A30" s="9"/>
      <c r="B30" s="32" t="str">
        <f>IF(EXACT('Page Titre'!LANGUE_FR_ENG,"Fr"),MatchTrad!A50,MatchTrad!B50)</f>
        <v>Fonds non garantis autres que des dépôts</v>
      </c>
      <c r="C30" s="48">
        <f t="shared" si="1"/>
        <v>1210</v>
      </c>
      <c r="D30" s="82"/>
      <c r="E30" s="82"/>
      <c r="F30" s="82"/>
      <c r="G30" s="82"/>
      <c r="H30" s="54">
        <v>0</v>
      </c>
      <c r="I30" s="54">
        <v>0</v>
      </c>
      <c r="J30" s="54">
        <v>0.5</v>
      </c>
      <c r="K30" s="54">
        <v>1</v>
      </c>
      <c r="L30" s="57" t="str">
        <f t="shared" si="11"/>
        <v/>
      </c>
      <c r="M30" s="57" t="str">
        <f t="shared" si="11"/>
        <v/>
      </c>
      <c r="N30" s="57" t="str">
        <f t="shared" si="12"/>
        <v/>
      </c>
      <c r="O30" s="57" t="str">
        <f t="shared" si="13"/>
        <v/>
      </c>
      <c r="P30" s="33" t="str">
        <f t="shared" si="14"/>
        <v/>
      </c>
      <c r="Q30" s="123"/>
    </row>
    <row r="31" spans="1:17">
      <c r="A31" s="9"/>
      <c r="B31" s="35" t="str">
        <f>IF(EXACT('Page Titre'!LANGUE_FR_ENG,"Fr"),MatchTrad!A51,MatchTrad!B51)</f>
        <v>Financement non garanti provenant d'États souverains/OP/BMD/BND</v>
      </c>
      <c r="C31" s="48">
        <f t="shared" si="1"/>
        <v>1220</v>
      </c>
      <c r="D31" s="82"/>
      <c r="E31" s="82"/>
      <c r="F31" s="82"/>
      <c r="G31" s="81"/>
      <c r="H31" s="122"/>
      <c r="I31" s="122"/>
      <c r="J31" s="122"/>
      <c r="K31" s="122"/>
      <c r="L31" s="121"/>
      <c r="M31" s="121"/>
      <c r="N31" s="121"/>
      <c r="O31" s="121"/>
      <c r="P31" s="12"/>
      <c r="Q31" s="123"/>
    </row>
    <row r="32" spans="1:17">
      <c r="A32" s="9"/>
      <c r="B32" s="32" t="str">
        <f>IF(EXACT('Page Titre'!LANGUE_FR_ENG,"Fr"),MatchTrad!A52,MatchTrad!B52)</f>
        <v>Dépôt opérationnel (défini dans le périmètre du LCR)</v>
      </c>
      <c r="C32" s="48">
        <f t="shared" si="1"/>
        <v>1230</v>
      </c>
      <c r="D32" s="82"/>
      <c r="E32" s="82"/>
      <c r="F32" s="82"/>
      <c r="G32" s="82"/>
      <c r="H32" s="80">
        <v>0.5</v>
      </c>
      <c r="I32" s="80">
        <v>0.5</v>
      </c>
      <c r="J32" s="80">
        <v>0.5</v>
      </c>
      <c r="K32" s="80">
        <v>1</v>
      </c>
      <c r="L32" s="56" t="str">
        <f t="shared" ref="L32:M34" si="15">IF(AND(ISNUMBER(D32),ISNUMBER(H32)),D32*H32,"")</f>
        <v/>
      </c>
      <c r="M32" s="56" t="str">
        <f t="shared" si="15"/>
        <v/>
      </c>
      <c r="N32" s="56" t="str">
        <f t="shared" ref="N32:N34" si="16">IF(AND(ISNUMBER(F32),ISNUMBER(J32)),F32*J32,"")</f>
        <v/>
      </c>
      <c r="O32" s="56" t="str">
        <f t="shared" ref="O32:O34" si="17">IF(AND(ISNUMBER(G32),ISNUMBER(K32)),G32*K32,"")</f>
        <v/>
      </c>
      <c r="P32" s="55" t="str">
        <f t="shared" ref="P32:P34" si="18">IF(AND(ISNUMBER(L32),ISNUMBER(M32),ISNUMBER(N32),ISNUMBER(O32)),SUM(L32:O32),"")</f>
        <v/>
      </c>
      <c r="Q32" s="123"/>
    </row>
    <row r="33" spans="1:17">
      <c r="A33" s="9"/>
      <c r="B33" s="32" t="str">
        <f>IF(EXACT('Page Titre'!LANGUE_FR_ENG,"Fr"),MatchTrad!A53,MatchTrad!B53)</f>
        <v>Dépôt non opérationnel (défini dans le périmètre du LCR)</v>
      </c>
      <c r="C33" s="48">
        <f t="shared" si="1"/>
        <v>1240</v>
      </c>
      <c r="D33" s="82"/>
      <c r="E33" s="82"/>
      <c r="F33" s="82"/>
      <c r="G33" s="82"/>
      <c r="H33" s="80">
        <v>0.5</v>
      </c>
      <c r="I33" s="80">
        <v>0.5</v>
      </c>
      <c r="J33" s="80">
        <v>0.5</v>
      </c>
      <c r="K33" s="80">
        <v>1</v>
      </c>
      <c r="L33" s="56" t="str">
        <f t="shared" si="15"/>
        <v/>
      </c>
      <c r="M33" s="56" t="str">
        <f t="shared" si="15"/>
        <v/>
      </c>
      <c r="N33" s="56" t="str">
        <f t="shared" si="16"/>
        <v/>
      </c>
      <c r="O33" s="56" t="str">
        <f t="shared" si="17"/>
        <v/>
      </c>
      <c r="P33" s="55" t="str">
        <f t="shared" si="18"/>
        <v/>
      </c>
      <c r="Q33" s="123"/>
    </row>
    <row r="34" spans="1:17">
      <c r="A34" s="9"/>
      <c r="B34" s="32" t="str">
        <f>IF(EXACT('Page Titre'!LANGUE_FR_ENG,"Fr"),MatchTrad!A54,MatchTrad!B54)</f>
        <v>Fonds non garantis autres que des dépôts</v>
      </c>
      <c r="C34" s="48">
        <f t="shared" si="1"/>
        <v>1250</v>
      </c>
      <c r="D34" s="82"/>
      <c r="E34" s="82"/>
      <c r="F34" s="82"/>
      <c r="G34" s="82"/>
      <c r="H34" s="54">
        <v>0.5</v>
      </c>
      <c r="I34" s="54">
        <v>0.5</v>
      </c>
      <c r="J34" s="54">
        <v>0.5</v>
      </c>
      <c r="K34" s="54">
        <v>1</v>
      </c>
      <c r="L34" s="57" t="str">
        <f t="shared" si="15"/>
        <v/>
      </c>
      <c r="M34" s="57" t="str">
        <f t="shared" si="15"/>
        <v/>
      </c>
      <c r="N34" s="57" t="str">
        <f t="shared" si="16"/>
        <v/>
      </c>
      <c r="O34" s="57" t="str">
        <f t="shared" si="17"/>
        <v/>
      </c>
      <c r="P34" s="33" t="str">
        <f t="shared" si="18"/>
        <v/>
      </c>
      <c r="Q34" s="123"/>
    </row>
    <row r="35" spans="1:17" ht="41.4" customHeight="1">
      <c r="A35" s="9"/>
      <c r="B35" s="125" t="str">
        <f>IF(EXACT('Page Titre'!LANGUE_FR_ENG,"Fr"),MatchTrad!A55,MatchTrad!B55)</f>
        <v>Financement non garanti provenant d'autres entités juridiques (y compris des sociétés financières et des institutions financières)</v>
      </c>
      <c r="C35" s="48">
        <f t="shared" si="1"/>
        <v>1260</v>
      </c>
      <c r="D35" s="82"/>
      <c r="E35" s="82"/>
      <c r="F35" s="82"/>
      <c r="G35" s="81"/>
      <c r="H35" s="122"/>
      <c r="I35" s="122"/>
      <c r="J35" s="122"/>
      <c r="K35" s="122"/>
      <c r="L35" s="121"/>
      <c r="M35" s="121"/>
      <c r="N35" s="121"/>
      <c r="O35" s="121"/>
      <c r="P35" s="12"/>
      <c r="Q35" s="123"/>
    </row>
    <row r="36" spans="1:17">
      <c r="A36" s="9"/>
      <c r="B36" s="32" t="str">
        <f>IF(EXACT('Page Titre'!LANGUE_FR_ENG,"Fr"),MatchTrad!A56,MatchTrad!B56)</f>
        <v>Dépôt opérationnel (défini dans le périmètre du LCR)</v>
      </c>
      <c r="C36" s="48">
        <f t="shared" si="1"/>
        <v>1270</v>
      </c>
      <c r="D36" s="82"/>
      <c r="E36" s="82"/>
      <c r="F36" s="82"/>
      <c r="G36" s="82"/>
      <c r="H36" s="80">
        <v>0.5</v>
      </c>
      <c r="I36" s="80">
        <v>0.5</v>
      </c>
      <c r="J36" s="80">
        <v>0.5</v>
      </c>
      <c r="K36" s="80">
        <v>1</v>
      </c>
      <c r="L36" s="56" t="str">
        <f t="shared" ref="L36:M40" si="19">IF(AND(ISNUMBER(D36),ISNUMBER(H36)),D36*H36,"")</f>
        <v/>
      </c>
      <c r="M36" s="56" t="str">
        <f t="shared" si="19"/>
        <v/>
      </c>
      <c r="N36" s="56" t="str">
        <f t="shared" ref="N36:N40" si="20">IF(AND(ISNUMBER(F36),ISNUMBER(J36)),F36*J36,"")</f>
        <v/>
      </c>
      <c r="O36" s="56" t="str">
        <f t="shared" ref="O36:O40" si="21">IF(AND(ISNUMBER(G36),ISNUMBER(K36)),G36*K36,"")</f>
        <v/>
      </c>
      <c r="P36" s="55" t="str">
        <f t="shared" ref="P36:P40" si="22">IF(AND(ISNUMBER(L36),ISNUMBER(M36),ISNUMBER(N36),ISNUMBER(O36)),SUM(L36:O36),"")</f>
        <v/>
      </c>
      <c r="Q36" s="123"/>
    </row>
    <row r="37" spans="1:17">
      <c r="A37" s="9"/>
      <c r="B37" s="32" t="str">
        <f>IF(EXACT('Page Titre'!LANGUE_FR_ENG,"Fr"),MatchTrad!A57,MatchTrad!B57)</f>
        <v>Dépôt non opérationnel (défini dans le périmètre du LCR)</v>
      </c>
      <c r="C37" s="48">
        <f t="shared" si="1"/>
        <v>1280</v>
      </c>
      <c r="D37" s="82"/>
      <c r="E37" s="82"/>
      <c r="F37" s="82"/>
      <c r="G37" s="82"/>
      <c r="H37" s="80">
        <v>0</v>
      </c>
      <c r="I37" s="80">
        <v>0</v>
      </c>
      <c r="J37" s="80">
        <v>0.5</v>
      </c>
      <c r="K37" s="80">
        <v>1</v>
      </c>
      <c r="L37" s="56" t="str">
        <f t="shared" si="19"/>
        <v/>
      </c>
      <c r="M37" s="56" t="str">
        <f t="shared" si="19"/>
        <v/>
      </c>
      <c r="N37" s="56" t="str">
        <f t="shared" si="20"/>
        <v/>
      </c>
      <c r="O37" s="56" t="str">
        <f t="shared" si="21"/>
        <v/>
      </c>
      <c r="P37" s="55" t="str">
        <f t="shared" si="22"/>
        <v/>
      </c>
      <c r="Q37" s="123"/>
    </row>
    <row r="38" spans="1:17">
      <c r="A38" s="9"/>
      <c r="B38" s="32" t="str">
        <f>IF(EXACT('Page Titre'!LANGUE_FR_ENG,"Fr"),MatchTrad!A58,MatchTrad!B58)</f>
        <v>Fonds non garantis autres que des dépôts</v>
      </c>
      <c r="C38" s="48">
        <f t="shared" si="1"/>
        <v>1290</v>
      </c>
      <c r="D38" s="82"/>
      <c r="E38" s="82"/>
      <c r="F38" s="82"/>
      <c r="G38" s="82"/>
      <c r="H38" s="80">
        <v>0</v>
      </c>
      <c r="I38" s="80">
        <v>0</v>
      </c>
      <c r="J38" s="80">
        <v>0.5</v>
      </c>
      <c r="K38" s="80">
        <v>1</v>
      </c>
      <c r="L38" s="56" t="str">
        <f t="shared" si="19"/>
        <v/>
      </c>
      <c r="M38" s="56" t="str">
        <f t="shared" si="19"/>
        <v/>
      </c>
      <c r="N38" s="56" t="str">
        <f t="shared" si="20"/>
        <v/>
      </c>
      <c r="O38" s="56" t="str">
        <f t="shared" si="21"/>
        <v/>
      </c>
      <c r="P38" s="55" t="str">
        <f t="shared" si="22"/>
        <v/>
      </c>
      <c r="Q38" s="123"/>
    </row>
    <row r="39" spans="1:17" ht="41.4" customHeight="1">
      <c r="A39" s="9"/>
      <c r="B39" s="31" t="str">
        <f>IF(EXACT('Page Titre'!LANGUE_FR_ENG,"Fr"),MatchTrad!A59,MatchTrad!B59)</f>
        <v>Dépôts provenant de membres d'une même coopérative à l'intérieur d'une fédération sousmise à la discrétion nationale énoncée au paragraphe 25 (a).</v>
      </c>
      <c r="C39" s="48">
        <f t="shared" si="1"/>
        <v>1300</v>
      </c>
      <c r="D39" s="82"/>
      <c r="E39" s="82"/>
      <c r="F39" s="82"/>
      <c r="G39" s="82"/>
      <c r="H39" s="80">
        <v>0</v>
      </c>
      <c r="I39" s="80">
        <v>0</v>
      </c>
      <c r="J39" s="80">
        <v>0.5</v>
      </c>
      <c r="K39" s="80">
        <v>1</v>
      </c>
      <c r="L39" s="56" t="str">
        <f t="shared" si="19"/>
        <v/>
      </c>
      <c r="M39" s="56" t="str">
        <f t="shared" si="19"/>
        <v/>
      </c>
      <c r="N39" s="56" t="str">
        <f t="shared" si="20"/>
        <v/>
      </c>
      <c r="O39" s="56" t="str">
        <f t="shared" si="21"/>
        <v/>
      </c>
      <c r="P39" s="55" t="str">
        <f t="shared" si="22"/>
        <v/>
      </c>
      <c r="Q39" s="123"/>
    </row>
    <row r="40" spans="1:17" ht="26.4">
      <c r="A40" s="9"/>
      <c r="B40" s="31" t="str">
        <f>IF(EXACT('Page Titre'!LANGUE_FR_ENG,"Fr"),MatchTrad!A60,MatchTrad!B60)</f>
        <v>Autres dépôts provenant de membres d'une coopérative à l'intérieur d'une fédération</v>
      </c>
      <c r="C40" s="50">
        <f t="shared" si="1"/>
        <v>1310</v>
      </c>
      <c r="D40" s="83"/>
      <c r="E40" s="82"/>
      <c r="F40" s="82"/>
      <c r="G40" s="82"/>
      <c r="H40" s="54">
        <v>0</v>
      </c>
      <c r="I40" s="80">
        <v>0</v>
      </c>
      <c r="J40" s="80">
        <v>0.5</v>
      </c>
      <c r="K40" s="80">
        <v>1</v>
      </c>
      <c r="L40" s="57" t="str">
        <f t="shared" si="19"/>
        <v/>
      </c>
      <c r="M40" s="56" t="str">
        <f t="shared" si="19"/>
        <v/>
      </c>
      <c r="N40" s="56" t="str">
        <f t="shared" si="20"/>
        <v/>
      </c>
      <c r="O40" s="56" t="str">
        <f t="shared" si="21"/>
        <v/>
      </c>
      <c r="P40" s="55" t="str">
        <f t="shared" si="22"/>
        <v/>
      </c>
      <c r="Q40" s="123"/>
    </row>
    <row r="41" spans="1:17" ht="25.5" customHeight="1">
      <c r="A41" s="9"/>
      <c r="B41" s="31" t="str">
        <f>IF(EXACT('Page Titre'!LANGUE_FR_ENG,"Fr"),MatchTrad!A61,MatchTrad!B61)</f>
        <v>Acceptations bancaires estampillées</v>
      </c>
      <c r="C41" s="10">
        <f t="shared" si="1"/>
        <v>1320</v>
      </c>
      <c r="D41" s="15"/>
      <c r="E41" s="83"/>
      <c r="F41" s="83"/>
      <c r="G41" s="84"/>
      <c r="H41" s="122"/>
      <c r="I41" s="54">
        <v>0</v>
      </c>
      <c r="J41" s="54">
        <v>0.5</v>
      </c>
      <c r="K41" s="53">
        <v>1</v>
      </c>
      <c r="L41" s="121"/>
      <c r="M41" s="57" t="str">
        <f>IF(AND(ISNUMBER(E41),ISNUMBER(I41)),E41*I41,"")</f>
        <v/>
      </c>
      <c r="N41" s="57" t="str">
        <f>IF(AND(ISNUMBER(F41),ISNUMBER(J41)),F41*J41,"")</f>
        <v/>
      </c>
      <c r="O41" s="57" t="str">
        <f>IF(AND(ISNUMBER(G41),ISNUMBER(K41)),G41*K41,"")</f>
        <v/>
      </c>
      <c r="P41" s="33" t="str">
        <f>IF(AND(ISNUMBER(M41),ISNUMBER(N41),ISNUMBER(O41)),SUM(M41:O41),"")</f>
        <v/>
      </c>
      <c r="Q41" s="123"/>
    </row>
    <row r="42" spans="1:17" ht="26.4">
      <c r="A42" s="9"/>
      <c r="B42" s="35" t="str">
        <f>IF(EXACT('Page Titre'!LANGUE_FR_ENG,"Fr"),MatchTrad!A62,MatchTrad!B62)</f>
        <v>Emprunts garantis et passifs (y compris les dépôts à terme garantis), provenant de :</v>
      </c>
      <c r="C42" s="17"/>
      <c r="D42" s="121"/>
      <c r="E42" s="121"/>
      <c r="F42" s="121"/>
      <c r="G42" s="12"/>
      <c r="H42" s="122"/>
      <c r="I42" s="122"/>
      <c r="J42" s="122"/>
      <c r="K42" s="122"/>
      <c r="L42" s="121"/>
      <c r="M42" s="121"/>
      <c r="N42" s="121"/>
      <c r="O42" s="121"/>
      <c r="P42" s="12"/>
      <c r="Q42" s="123"/>
    </row>
    <row r="43" spans="1:17">
      <c r="A43" s="9"/>
      <c r="B43" s="32" t="str">
        <f>IF(EXACT('Page Titre'!LANGUE_FR_ENG,"Fr"),MatchTrad!A63,MatchTrad!B63)</f>
        <v>Particuliers et petites entreprises</v>
      </c>
      <c r="C43" s="51">
        <f>C41+10</f>
        <v>1330</v>
      </c>
      <c r="D43" s="82"/>
      <c r="E43" s="82"/>
      <c r="F43" s="82"/>
      <c r="G43" s="82"/>
      <c r="H43" s="80">
        <v>0</v>
      </c>
      <c r="I43" s="80">
        <v>0</v>
      </c>
      <c r="J43" s="80">
        <v>0.5</v>
      </c>
      <c r="K43" s="80">
        <v>1</v>
      </c>
      <c r="L43" s="56" t="str">
        <f t="shared" ref="L43:M47" si="23">IF(AND(ISNUMBER(D43),ISNUMBER(H43)),D43*H43,"")</f>
        <v/>
      </c>
      <c r="M43" s="56" t="str">
        <f t="shared" si="23"/>
        <v/>
      </c>
      <c r="N43" s="56" t="str">
        <f t="shared" ref="N43:N47" si="24">IF(AND(ISNUMBER(F43),ISNUMBER(J43)),F43*J43,"")</f>
        <v/>
      </c>
      <c r="O43" s="56" t="str">
        <f t="shared" ref="O43:O47" si="25">IF(AND(ISNUMBER(G43),ISNUMBER(K43)),G43*K43,"")</f>
        <v/>
      </c>
      <c r="P43" s="55" t="str">
        <f t="shared" ref="P43:P47" si="26">IF(AND(ISNUMBER(L43),ISNUMBER(M43),ISNUMBER(N43),ISNUMBER(O43)),SUM(L43:O43),"")</f>
        <v/>
      </c>
      <c r="Q43" s="123"/>
    </row>
    <row r="44" spans="1:17">
      <c r="A44" s="9"/>
      <c r="B44" s="32" t="str">
        <f>IF(EXACT('Page Titre'!LANGUE_FR_ENG,"Fr"),MatchTrad!A64,MatchTrad!B64)</f>
        <v>Entreprises non financières</v>
      </c>
      <c r="C44" s="48">
        <f>C43+10</f>
        <v>1340</v>
      </c>
      <c r="D44" s="82"/>
      <c r="E44" s="82"/>
      <c r="F44" s="82"/>
      <c r="G44" s="82"/>
      <c r="H44" s="80">
        <v>0.5</v>
      </c>
      <c r="I44" s="80">
        <v>0.5</v>
      </c>
      <c r="J44" s="80">
        <v>0.5</v>
      </c>
      <c r="K44" s="80">
        <v>1</v>
      </c>
      <c r="L44" s="56" t="str">
        <f t="shared" si="23"/>
        <v/>
      </c>
      <c r="M44" s="56" t="str">
        <f t="shared" si="23"/>
        <v/>
      </c>
      <c r="N44" s="56" t="str">
        <f t="shared" si="24"/>
        <v/>
      </c>
      <c r="O44" s="56" t="str">
        <f t="shared" si="25"/>
        <v/>
      </c>
      <c r="P44" s="55" t="str">
        <f t="shared" si="26"/>
        <v/>
      </c>
      <c r="Q44" s="123"/>
    </row>
    <row r="45" spans="1:17">
      <c r="A45" s="9"/>
      <c r="B45" s="32" t="str">
        <f>IF(EXACT('Page Titre'!LANGUE_FR_ENG,"Fr"),MatchTrad!A65,MatchTrad!B65)</f>
        <v>Banques centrales</v>
      </c>
      <c r="C45" s="48">
        <f t="shared" ref="C45:C48" si="27">C44+10</f>
        <v>1350</v>
      </c>
      <c r="D45" s="82"/>
      <c r="E45" s="82"/>
      <c r="F45" s="82"/>
      <c r="G45" s="82"/>
      <c r="H45" s="80">
        <v>0</v>
      </c>
      <c r="I45" s="80">
        <v>0</v>
      </c>
      <c r="J45" s="80">
        <v>0.5</v>
      </c>
      <c r="K45" s="80">
        <v>1</v>
      </c>
      <c r="L45" s="56" t="str">
        <f t="shared" si="23"/>
        <v/>
      </c>
      <c r="M45" s="56" t="str">
        <f t="shared" si="23"/>
        <v/>
      </c>
      <c r="N45" s="56" t="str">
        <f t="shared" si="24"/>
        <v/>
      </c>
      <c r="O45" s="56" t="str">
        <f t="shared" si="25"/>
        <v/>
      </c>
      <c r="P45" s="55" t="str">
        <f t="shared" si="26"/>
        <v/>
      </c>
      <c r="Q45" s="123"/>
    </row>
    <row r="46" spans="1:17">
      <c r="A46" s="9"/>
      <c r="B46" s="32" t="str">
        <f>IF(EXACT('Page Titre'!LANGUE_FR_ENG,"Fr"),MatchTrad!A66,MatchTrad!B66)</f>
        <v>États souverains/OP/BMD/BND</v>
      </c>
      <c r="C46" s="48">
        <f t="shared" si="27"/>
        <v>1360</v>
      </c>
      <c r="D46" s="82"/>
      <c r="E46" s="82"/>
      <c r="F46" s="82"/>
      <c r="G46" s="82"/>
      <c r="H46" s="80">
        <v>0.5</v>
      </c>
      <c r="I46" s="80">
        <v>0.5</v>
      </c>
      <c r="J46" s="80">
        <v>0.5</v>
      </c>
      <c r="K46" s="80">
        <v>1</v>
      </c>
      <c r="L46" s="56" t="str">
        <f t="shared" si="23"/>
        <v/>
      </c>
      <c r="M46" s="56" t="str">
        <f t="shared" si="23"/>
        <v/>
      </c>
      <c r="N46" s="56" t="str">
        <f>IF(AND(ISNUMBER(F46),ISNUMBER(J46)),F46*J46,"")</f>
        <v/>
      </c>
      <c r="O46" s="56" t="str">
        <f t="shared" si="25"/>
        <v/>
      </c>
      <c r="P46" s="55" t="str">
        <f t="shared" si="26"/>
        <v/>
      </c>
      <c r="Q46" s="123"/>
    </row>
    <row r="47" spans="1:17" ht="26.4">
      <c r="A47" s="9"/>
      <c r="B47" s="32" t="str">
        <f>IF(EXACT('Page Titre'!LANGUE_FR_ENG,"Fr"),MatchTrad!A67,MatchTrad!B67)</f>
        <v>Autres entités juridiques (y compris des sociétés financières et des institutions financières)</v>
      </c>
      <c r="C47" s="48">
        <f t="shared" si="27"/>
        <v>1370</v>
      </c>
      <c r="D47" s="82"/>
      <c r="E47" s="82"/>
      <c r="F47" s="83"/>
      <c r="G47" s="83"/>
      <c r="H47" s="80">
        <v>0</v>
      </c>
      <c r="I47" s="80">
        <v>0</v>
      </c>
      <c r="J47" s="54">
        <v>0.5</v>
      </c>
      <c r="K47" s="54">
        <v>1</v>
      </c>
      <c r="L47" s="56" t="str">
        <f t="shared" si="23"/>
        <v/>
      </c>
      <c r="M47" s="56" t="str">
        <f t="shared" si="23"/>
        <v/>
      </c>
      <c r="N47" s="57" t="str">
        <f t="shared" si="24"/>
        <v/>
      </c>
      <c r="O47" s="57" t="str">
        <f t="shared" si="25"/>
        <v/>
      </c>
      <c r="P47" s="55" t="str">
        <f t="shared" si="26"/>
        <v/>
      </c>
      <c r="Q47" s="123"/>
    </row>
    <row r="48" spans="1:17" ht="31.2" customHeight="1">
      <c r="A48" s="9"/>
      <c r="B48" s="31" t="str">
        <f>IF(EXACT('Page Titre'!LANGUE_FR_ENG,"Fr"),MatchTrad!A68,MatchTrad!B68)</f>
        <v>Passifs des OFT admissibles au traitement de « portefeuille équilibré »</v>
      </c>
      <c r="C48" s="48">
        <f t="shared" si="27"/>
        <v>1380</v>
      </c>
      <c r="D48" s="83"/>
      <c r="E48" s="84"/>
      <c r="F48" s="121"/>
      <c r="G48" s="121"/>
      <c r="H48" s="54">
        <v>0</v>
      </c>
      <c r="I48" s="53">
        <v>0</v>
      </c>
      <c r="J48" s="122"/>
      <c r="K48" s="122"/>
      <c r="L48" s="57" t="str">
        <f>IF(AND(ISNUMBER(D48),ISNUMBER(H48)),D48*H48,"")</f>
        <v/>
      </c>
      <c r="M48" s="33" t="str">
        <f>IF(AND(ISNUMBER(E48),ISNUMBER(I48)),E48*I48,"")</f>
        <v/>
      </c>
      <c r="N48" s="121"/>
      <c r="O48" s="121"/>
      <c r="P48" s="33" t="str">
        <f>IF(AND(ISNUMBER(L48),ISNUMBER(M48)),SUM(L48:M48),"")</f>
        <v/>
      </c>
      <c r="Q48" s="123"/>
    </row>
    <row r="49" spans="1:17">
      <c r="A49" s="9"/>
      <c r="B49" s="31" t="str">
        <f>IF(EXACT('Page Titre'!LANGUE_FR_ENG,"Fr"),MatchTrad!A69,MatchTrad!B69)</f>
        <v>Instruments dérivés :</v>
      </c>
      <c r="C49" s="16"/>
      <c r="D49" s="121"/>
      <c r="E49" s="121"/>
      <c r="F49" s="121"/>
      <c r="G49" s="121"/>
      <c r="H49" s="122"/>
      <c r="I49" s="122"/>
      <c r="J49" s="122"/>
      <c r="K49" s="122"/>
      <c r="L49" s="121"/>
      <c r="M49" s="121"/>
      <c r="N49" s="121"/>
      <c r="O49" s="121"/>
      <c r="P49" s="12"/>
      <c r="Q49" s="123"/>
    </row>
    <row r="50" spans="1:17">
      <c r="A50" s="9"/>
      <c r="B50" s="32" t="str">
        <f>IF(EXACT('Page Titre'!LANGUE_FR_ENG,"Fr"),MatchTrad!A70,MatchTrad!B70)</f>
        <v>Passifs dérivés, sans la marge de variation donnée</v>
      </c>
      <c r="C50" s="10">
        <f>C48+10</f>
        <v>1390</v>
      </c>
      <c r="D50" s="15"/>
      <c r="E50" s="121"/>
      <c r="F50" s="121"/>
      <c r="G50" s="81"/>
      <c r="H50" s="122"/>
      <c r="I50" s="122"/>
      <c r="J50" s="122"/>
      <c r="K50" s="122"/>
      <c r="L50" s="121"/>
      <c r="M50" s="121"/>
      <c r="N50" s="121"/>
      <c r="O50" s="121"/>
      <c r="P50" s="12"/>
      <c r="Q50" s="123"/>
    </row>
    <row r="51" spans="1:17">
      <c r="A51" s="9"/>
      <c r="B51" s="32" t="str">
        <f>IF(EXACT('Page Titre'!LANGUE_FR_ENG,"Fr"),MatchTrad!A71,MatchTrad!B71)</f>
        <v>Marge de variation totale fournie</v>
      </c>
      <c r="C51" s="10">
        <f t="shared" ref="C51:C52" si="28">C50+10</f>
        <v>1400</v>
      </c>
      <c r="D51" s="15"/>
      <c r="E51" s="121"/>
      <c r="F51" s="121"/>
      <c r="G51" s="81"/>
      <c r="H51" s="122"/>
      <c r="I51" s="122"/>
      <c r="J51" s="122"/>
      <c r="K51" s="122"/>
      <c r="L51" s="121"/>
      <c r="M51" s="121"/>
      <c r="N51" s="121"/>
      <c r="O51" s="121"/>
      <c r="P51" s="12"/>
      <c r="Q51" s="123"/>
    </row>
    <row r="52" spans="1:17" ht="26.4">
      <c r="A52" s="9"/>
      <c r="B52" s="32" t="str">
        <f>IF(EXACT('Page Titre'!LANGUE_FR_ENG,"Fr"),MatchTrad!A72,MatchTrad!B72)</f>
        <v xml:space="preserve">Passifs dérivés du NSFR (passifs dérivés moins sûretés totales données à titre de marge de variation sur les passifs dérivés) </v>
      </c>
      <c r="C52" s="10">
        <f t="shared" si="28"/>
        <v>1410</v>
      </c>
      <c r="D52" s="15"/>
      <c r="E52" s="121"/>
      <c r="F52" s="121"/>
      <c r="G52" s="55" t="str">
        <f>IF(AND(ISNUMBER(G50),ISNUMBER(G50)),G50-G51,"")</f>
        <v/>
      </c>
      <c r="H52" s="122"/>
      <c r="I52" s="122"/>
      <c r="J52" s="122"/>
      <c r="K52" s="53">
        <v>0</v>
      </c>
      <c r="L52" s="121"/>
      <c r="M52" s="121"/>
      <c r="N52" s="121"/>
      <c r="O52" s="57" t="str">
        <f>IF(AND(ISNUMBER(G52),ISNUMBER(G201),ISNUMBER(K52)),MAX((G52-G201),0)*K52,"")</f>
        <v/>
      </c>
      <c r="P52" s="33" t="str">
        <f>IF(ISNUMBER(O52),O52,"")</f>
        <v/>
      </c>
      <c r="Q52" s="123"/>
    </row>
    <row r="53" spans="1:17">
      <c r="A53" s="9"/>
      <c r="B53" s="32" t="str">
        <f>IF(EXACT('Page Titre'!LANGUE_FR_ENG,"Fr"),MatchTrad!A73,MatchTrad!B73)</f>
        <v>Marge initiale totale reçue</v>
      </c>
      <c r="C53" s="10">
        <f t="shared" ref="C53:C57" si="29">C52+10</f>
        <v>1420</v>
      </c>
      <c r="D53" s="15"/>
      <c r="E53" s="121"/>
      <c r="F53" s="121"/>
      <c r="G53" s="81"/>
      <c r="H53" s="122"/>
      <c r="I53" s="122"/>
      <c r="J53" s="122"/>
      <c r="K53" s="122"/>
      <c r="L53" s="121"/>
      <c r="M53" s="121"/>
      <c r="N53" s="121"/>
      <c r="O53" s="121"/>
      <c r="P53" s="12"/>
      <c r="Q53" s="123"/>
    </row>
    <row r="54" spans="1:17">
      <c r="A54" s="9"/>
      <c r="B54" s="36" t="str">
        <f>IF(EXACT('Page Titre'!LANGUE_FR_ENG,"Fr"),MatchTrad!A74,MatchTrad!B74)</f>
        <v>Marge initiale reçue sous forme d'espèces</v>
      </c>
      <c r="C54" s="10">
        <f t="shared" si="29"/>
        <v>1430</v>
      </c>
      <c r="D54" s="15"/>
      <c r="E54" s="121"/>
      <c r="F54" s="121"/>
      <c r="G54" s="81"/>
      <c r="H54" s="122"/>
      <c r="I54" s="122"/>
      <c r="J54" s="122"/>
      <c r="K54" s="122"/>
      <c r="L54" s="121"/>
      <c r="M54" s="121"/>
      <c r="N54" s="121"/>
      <c r="O54" s="121"/>
      <c r="P54" s="12"/>
      <c r="Q54" s="123"/>
    </row>
    <row r="55" spans="1:17">
      <c r="A55" s="9"/>
      <c r="B55" s="36" t="str">
        <f>IF(EXACT('Page Titre'!LANGUE_FR_ENG,"Fr"),MatchTrad!A75,MatchTrad!B75)</f>
        <v>Marge initiale reçue sous forme de titres de niveau 1</v>
      </c>
      <c r="C55" s="10">
        <f t="shared" si="29"/>
        <v>1440</v>
      </c>
      <c r="D55" s="15"/>
      <c r="E55" s="121"/>
      <c r="F55" s="121"/>
      <c r="G55" s="81"/>
      <c r="H55" s="122"/>
      <c r="I55" s="122"/>
      <c r="J55" s="122"/>
      <c r="K55" s="122"/>
      <c r="L55" s="121"/>
      <c r="M55" s="121"/>
      <c r="N55" s="121"/>
      <c r="O55" s="121"/>
      <c r="P55" s="12"/>
      <c r="Q55" s="123"/>
    </row>
    <row r="56" spans="1:17">
      <c r="A56" s="9"/>
      <c r="B56" s="36" t="str">
        <f>IF(EXACT('Page Titre'!LANGUE_FR_ENG,"Fr"),MatchTrad!A76,MatchTrad!B76)</f>
        <v>Marge initiale reçue sous forme de toutes les autres sûretés</v>
      </c>
      <c r="C56" s="10">
        <f t="shared" si="29"/>
        <v>1450</v>
      </c>
      <c r="D56" s="15"/>
      <c r="E56" s="121"/>
      <c r="F56" s="121"/>
      <c r="G56" s="81"/>
      <c r="H56" s="122"/>
      <c r="I56" s="122"/>
      <c r="J56" s="122"/>
      <c r="K56" s="122"/>
      <c r="L56" s="121"/>
      <c r="M56" s="121"/>
      <c r="N56" s="121"/>
      <c r="O56" s="121"/>
      <c r="P56" s="12"/>
      <c r="Q56" s="123"/>
    </row>
    <row r="57" spans="1:17" ht="26.4">
      <c r="A57" s="9"/>
      <c r="B57" s="32" t="str">
        <f>IF(EXACT('Page Titre'!LANGUE_FR_ENG,"Fr"),MatchTrad!A77,MatchTrad!B77)</f>
        <v>Marge initiale totale reçue, sous forme de tout type de sûreté, selon l'échéance résiduelle des contrats d'instruments dérivés associés</v>
      </c>
      <c r="C57" s="48">
        <f t="shared" si="29"/>
        <v>1460</v>
      </c>
      <c r="D57" s="83"/>
      <c r="E57" s="83"/>
      <c r="F57" s="83"/>
      <c r="G57" s="84"/>
      <c r="H57" s="122"/>
      <c r="I57" s="122"/>
      <c r="J57" s="122"/>
      <c r="K57" s="122"/>
      <c r="L57" s="121"/>
      <c r="M57" s="121"/>
      <c r="N57" s="121"/>
      <c r="O57" s="121"/>
      <c r="P57" s="12"/>
      <c r="Q57" s="123"/>
    </row>
    <row r="58" spans="1:17">
      <c r="A58" s="9"/>
      <c r="B58" s="31" t="str">
        <f>IF(EXACT('Page Titre'!LANGUE_FR_ENG,"Fr"),MatchTrad!A78,MatchTrad!B78)</f>
        <v>Autres catégories de passifs et d'avoirs propres</v>
      </c>
      <c r="C58" s="16"/>
      <c r="D58" s="121"/>
      <c r="E58" s="121"/>
      <c r="F58" s="121"/>
      <c r="G58" s="121"/>
      <c r="H58" s="122"/>
      <c r="I58" s="122"/>
      <c r="J58" s="122"/>
      <c r="K58" s="122"/>
      <c r="L58" s="121"/>
      <c r="M58" s="121"/>
      <c r="N58" s="121"/>
      <c r="O58" s="121"/>
      <c r="P58" s="12"/>
      <c r="Q58" s="123"/>
    </row>
    <row r="59" spans="1:17">
      <c r="A59" s="9"/>
      <c r="B59" s="32" t="str">
        <f>IF(EXACT('Page Titre'!LANGUE_FR_ENG,"Fr"),MatchTrad!A79,MatchTrad!B79)</f>
        <v>Passifs d'impôts futurs (PIF)</v>
      </c>
      <c r="C59" s="48">
        <f>C57+10</f>
        <v>1470</v>
      </c>
      <c r="D59" s="82"/>
      <c r="E59" s="82"/>
      <c r="F59" s="82"/>
      <c r="G59" s="82"/>
      <c r="H59" s="80">
        <v>0</v>
      </c>
      <c r="I59" s="80">
        <v>0</v>
      </c>
      <c r="J59" s="80">
        <v>0.5</v>
      </c>
      <c r="K59" s="80">
        <v>1</v>
      </c>
      <c r="L59" s="56" t="str">
        <f t="shared" ref="L59:M60" si="30">IF(AND(ISNUMBER(D59),ISNUMBER(H59)),D59*H59,"")</f>
        <v/>
      </c>
      <c r="M59" s="56" t="str">
        <f t="shared" si="30"/>
        <v/>
      </c>
      <c r="N59" s="56" t="str">
        <f t="shared" ref="N59:N60" si="31">IF(AND(ISNUMBER(F59),ISNUMBER(J59)),F59*J59,"")</f>
        <v/>
      </c>
      <c r="O59" s="56" t="str">
        <f t="shared" ref="O59:O60" si="32">IF(AND(ISNUMBER(G59),ISNUMBER(K59)),G59*K59,"")</f>
        <v/>
      </c>
      <c r="P59" s="55" t="str">
        <f t="shared" ref="P59:P60" si="33">IF(AND(ISNUMBER(L59),ISNUMBER(M59),ISNUMBER(N59),ISNUMBER(O59)),SUM(L59:O59),"")</f>
        <v/>
      </c>
      <c r="Q59" s="123"/>
    </row>
    <row r="60" spans="1:17">
      <c r="A60" s="9"/>
      <c r="B60" s="32" t="str">
        <f>IF(EXACT('Page Titre'!LANGUE_FR_ENG,"Fr"),MatchTrad!A80,MatchTrad!B80)</f>
        <v>Participations minoritaires</v>
      </c>
      <c r="C60" s="48">
        <f t="shared" ref="C60:C66" si="34">C59+10</f>
        <v>1480</v>
      </c>
      <c r="D60" s="83"/>
      <c r="E60" s="82"/>
      <c r="F60" s="83"/>
      <c r="G60" s="83"/>
      <c r="H60" s="54">
        <v>0</v>
      </c>
      <c r="I60" s="80">
        <v>0</v>
      </c>
      <c r="J60" s="54">
        <v>0.5</v>
      </c>
      <c r="K60" s="54">
        <v>1</v>
      </c>
      <c r="L60" s="57" t="str">
        <f t="shared" si="30"/>
        <v/>
      </c>
      <c r="M60" s="56" t="str">
        <f t="shared" si="30"/>
        <v/>
      </c>
      <c r="N60" s="57" t="str">
        <f t="shared" si="31"/>
        <v/>
      </c>
      <c r="O60" s="57" t="str">
        <f t="shared" si="32"/>
        <v/>
      </c>
      <c r="P60" s="55" t="str">
        <f t="shared" si="33"/>
        <v/>
      </c>
      <c r="Q60" s="123"/>
    </row>
    <row r="61" spans="1:17">
      <c r="A61" s="9"/>
      <c r="B61" s="32" t="str">
        <f>IF(EXACT('Page Titre'!LANGUE_FR_ENG,"Fr"),MatchTrad!A81,MatchTrad!B81)</f>
        <v>Créditeurs à la date de transaction</v>
      </c>
      <c r="C61" s="10">
        <f t="shared" si="34"/>
        <v>1490</v>
      </c>
      <c r="D61" s="15"/>
      <c r="E61" s="81"/>
      <c r="F61" s="121"/>
      <c r="G61" s="121"/>
      <c r="H61" s="122"/>
      <c r="I61" s="53">
        <v>0</v>
      </c>
      <c r="J61" s="122"/>
      <c r="K61" s="122"/>
      <c r="L61" s="121"/>
      <c r="M61" s="33" t="str">
        <f t="shared" ref="L61:M66" si="35">IF(AND(ISNUMBER(E61),ISNUMBER(I61)),E61*I61,"")</f>
        <v/>
      </c>
      <c r="N61" s="121"/>
      <c r="O61" s="121"/>
      <c r="P61" s="33" t="str">
        <f>IF(ISNUMBER(M61),M61,"")</f>
        <v/>
      </c>
      <c r="Q61" s="123"/>
    </row>
    <row r="62" spans="1:17">
      <c r="A62" s="9"/>
      <c r="B62" s="32" t="str">
        <f>IF(EXACT('Page Titre'!LANGUE_FR_ENG,"Fr"),MatchTrad!A82,MatchTrad!B82)</f>
        <v>Passifs interdépendants, dont :</v>
      </c>
      <c r="C62" s="48">
        <f t="shared" si="34"/>
        <v>1500</v>
      </c>
      <c r="D62" s="57">
        <f>D65</f>
        <v>0</v>
      </c>
      <c r="E62" s="56">
        <f>SUM(E63:E65)</f>
        <v>0</v>
      </c>
      <c r="F62" s="56">
        <f t="shared" ref="F62:G62" si="36">SUM(F63:F65)</f>
        <v>0</v>
      </c>
      <c r="G62" s="55">
        <f t="shared" si="36"/>
        <v>0</v>
      </c>
      <c r="H62" s="122"/>
      <c r="I62" s="122"/>
      <c r="J62" s="122"/>
      <c r="K62" s="122"/>
      <c r="L62" s="121"/>
      <c r="M62" s="121"/>
      <c r="N62" s="121"/>
      <c r="O62" s="121"/>
      <c r="P62" s="121"/>
      <c r="Q62" s="123"/>
    </row>
    <row r="63" spans="1:17">
      <c r="A63" s="9"/>
      <c r="B63" s="36" t="str">
        <f>IF(EXACT('Page Titre'!LANGUE_FR_ENG,"Fr"),MatchTrad!A83,MatchTrad!B83)</f>
        <v>TH LNH</v>
      </c>
      <c r="C63" s="10">
        <f t="shared" si="34"/>
        <v>1510</v>
      </c>
      <c r="D63" s="15"/>
      <c r="E63" s="82"/>
      <c r="F63" s="82"/>
      <c r="G63" s="81"/>
      <c r="H63" s="122"/>
      <c r="I63" s="80">
        <v>0</v>
      </c>
      <c r="J63" s="80">
        <v>0</v>
      </c>
      <c r="K63" s="79">
        <v>0</v>
      </c>
      <c r="L63" s="121"/>
      <c r="M63" s="56" t="str">
        <f t="shared" ref="M63:M65" si="37">IF(AND(ISNUMBER(E63),ISNUMBER(I63)),E63*I63,"")</f>
        <v/>
      </c>
      <c r="N63" s="56" t="str">
        <f t="shared" ref="N63:N65" si="38">IF(AND(ISNUMBER(F63),ISNUMBER(J63)),F63*J63,"")</f>
        <v/>
      </c>
      <c r="O63" s="56" t="str">
        <f t="shared" ref="O63:O65" si="39">IF(AND(ISNUMBER(G63),ISNUMBER(K63)),G63*K63,"")</f>
        <v/>
      </c>
      <c r="P63" s="55" t="str">
        <f>IF(AND(ISNUMBER(M63),ISNUMBER(N63),ISNUMBER(O63)),SUM(M63:O63),"")</f>
        <v/>
      </c>
      <c r="Q63" s="123"/>
    </row>
    <row r="64" spans="1:17">
      <c r="A64" s="9"/>
      <c r="B64" s="36" t="str">
        <f>IF(EXACT('Page Titre'!LANGUE_FR_ENG,"Fr"),MatchTrad!A84,MatchTrad!B84)</f>
        <v>Passifs OHC</v>
      </c>
      <c r="C64" s="10">
        <f t="shared" si="34"/>
        <v>1520</v>
      </c>
      <c r="D64" s="15"/>
      <c r="E64" s="82"/>
      <c r="F64" s="82"/>
      <c r="G64" s="81"/>
      <c r="H64" s="122"/>
      <c r="I64" s="80">
        <v>0</v>
      </c>
      <c r="J64" s="80">
        <v>0</v>
      </c>
      <c r="K64" s="79">
        <v>0</v>
      </c>
      <c r="L64" s="121"/>
      <c r="M64" s="56" t="str">
        <f t="shared" si="37"/>
        <v/>
      </c>
      <c r="N64" s="56" t="str">
        <f t="shared" si="38"/>
        <v/>
      </c>
      <c r="O64" s="56" t="str">
        <f t="shared" si="39"/>
        <v/>
      </c>
      <c r="P64" s="55" t="str">
        <f>IF(AND(ISNUMBER(M64),ISNUMBER(N64),ISNUMBER(O64)),SUM(M64:O64),"")</f>
        <v/>
      </c>
      <c r="Q64" s="123"/>
    </row>
    <row r="65" spans="1:17" ht="26.4">
      <c r="A65" s="9"/>
      <c r="B65" s="36" t="str">
        <f>IF(EXACT('Page Titre'!LANGUE_FR_ENG,"Fr"),MatchTrad!A85,MatchTrad!B85)</f>
        <v>Marge de variation reçue d’un client et appliquée au nom du client à une CC</v>
      </c>
      <c r="C65" s="48">
        <f t="shared" si="34"/>
        <v>1530</v>
      </c>
      <c r="D65" s="82"/>
      <c r="E65" s="82"/>
      <c r="F65" s="82"/>
      <c r="G65" s="82"/>
      <c r="H65" s="80">
        <v>0</v>
      </c>
      <c r="I65" s="80">
        <v>0</v>
      </c>
      <c r="J65" s="80">
        <v>0</v>
      </c>
      <c r="K65" s="80">
        <v>0</v>
      </c>
      <c r="L65" s="56" t="str">
        <f>IF(AND(ISNUMBER(D65),ISNUMBER(H65)),D65*H65,"")</f>
        <v/>
      </c>
      <c r="M65" s="56" t="str">
        <f t="shared" si="37"/>
        <v/>
      </c>
      <c r="N65" s="56" t="str">
        <f t="shared" si="38"/>
        <v/>
      </c>
      <c r="O65" s="56" t="str">
        <f t="shared" si="39"/>
        <v/>
      </c>
      <c r="P65" s="55" t="str">
        <f>IF(AND(ISNUMBER(L65),ISNUMBER(M65),ISNUMBER(N65),ISNUMBER(O65)),SUM(L65:O65),"")</f>
        <v/>
      </c>
      <c r="Q65" s="123"/>
    </row>
    <row r="66" spans="1:17" ht="35.4" customHeight="1">
      <c r="A66" s="9"/>
      <c r="B66" s="32" t="str">
        <f>IF(EXACT('Page Titre'!LANGUE_FR_ENG,"Fr"),MatchTrad!A86,MatchTrad!B86)</f>
        <v>Toutes les autres catégories de passifs et d'avoirs propres non prises en compte ci-dessus</v>
      </c>
      <c r="C66" s="48">
        <f t="shared" si="34"/>
        <v>1540</v>
      </c>
      <c r="D66" s="83"/>
      <c r="E66" s="83"/>
      <c r="F66" s="83"/>
      <c r="G66" s="83"/>
      <c r="H66" s="54">
        <v>0</v>
      </c>
      <c r="I66" s="54">
        <v>0</v>
      </c>
      <c r="J66" s="54">
        <v>0.5</v>
      </c>
      <c r="K66" s="54">
        <v>1</v>
      </c>
      <c r="L66" s="57" t="str">
        <f t="shared" si="35"/>
        <v/>
      </c>
      <c r="M66" s="57" t="str">
        <f t="shared" si="35"/>
        <v/>
      </c>
      <c r="N66" s="57" t="str">
        <f t="shared" ref="N66" si="40">IF(AND(ISNUMBER(F66),ISNUMBER(J66)),F66*J66,"")</f>
        <v/>
      </c>
      <c r="O66" s="57" t="str">
        <f t="shared" ref="O66" si="41">IF(AND(ISNUMBER(G66),ISNUMBER(K66)),G66*K66,"")</f>
        <v/>
      </c>
      <c r="P66" s="33" t="str">
        <f>IF(AND(ISNUMBER(L66),ISNUMBER(M66),ISNUMBER(N66),ISNUMBER(O66)),SUM(L66:O66),"")</f>
        <v/>
      </c>
      <c r="Q66" s="123"/>
    </row>
    <row r="67" spans="1:17">
      <c r="A67" s="4"/>
      <c r="B67" s="14"/>
      <c r="C67" s="14"/>
      <c r="D67" s="121"/>
      <c r="E67" s="121"/>
      <c r="F67" s="121"/>
      <c r="G67" s="121"/>
      <c r="H67" s="121"/>
      <c r="I67" s="121"/>
      <c r="J67" s="121"/>
      <c r="K67" s="121"/>
      <c r="L67" s="121"/>
      <c r="M67" s="121"/>
      <c r="N67" s="121"/>
      <c r="O67" s="121"/>
      <c r="P67" s="121"/>
      <c r="Q67" s="123"/>
    </row>
    <row r="68" spans="1:17">
      <c r="A68" s="4"/>
      <c r="B68" s="183" t="str">
        <f>IF(EXACT('Page Titre'!LANGUE_FR_ENG,"Fr"),MatchTrad!A88,MatchTrad!B88)</f>
        <v>Autres ASF</v>
      </c>
      <c r="C68" s="3"/>
      <c r="D68" s="185" t="str">
        <f>IF(EXACT('Page Titre'!LANGUE_FR_ENG,"Fr"),MatchTrad!A89,MatchTrad!B89)</f>
        <v>Montant</v>
      </c>
      <c r="E68" s="186"/>
      <c r="F68" s="186"/>
      <c r="G68" s="186"/>
      <c r="H68" s="185" t="str">
        <f>IF(EXACT('Page Titre'!LANGUE_FR_ENG,"Fr"),MatchTrad!A90,MatchTrad!B90)</f>
        <v>Coefficient ASF</v>
      </c>
      <c r="I68" s="186"/>
      <c r="J68" s="186"/>
      <c r="K68" s="186"/>
      <c r="L68" s="185" t="str">
        <f>IF(EXACT('Page Titre'!LANGUE_FR_ENG,"Fr"),MatchTrad!A91,MatchTrad!B91)</f>
        <v>ASF calculé</v>
      </c>
      <c r="M68" s="186"/>
      <c r="N68" s="186"/>
      <c r="O68" s="186"/>
      <c r="P68" s="187"/>
      <c r="Q68" s="123"/>
    </row>
    <row r="69" spans="1:17" ht="26.4">
      <c r="A69" s="4"/>
      <c r="B69" s="184"/>
      <c r="C69" s="3"/>
      <c r="D69" s="128" t="str">
        <f>IF(EXACT('Page Titre'!LANGUE_FR_ENG,"Fr"),MatchTrad!A92,MatchTrad!B92)</f>
        <v>Sans terme</v>
      </c>
      <c r="E69" s="129" t="str">
        <f>IF(EXACT('Page Titre'!LANGUE_FR_ENG,"Fr"),MatchTrad!A93,MatchTrad!B93)</f>
        <v>&lt; 6 mois</v>
      </c>
      <c r="F69" s="128" t="str">
        <f>IF(EXACT('Page Titre'!LANGUE_FR_ENG,"Fr"),MatchTrad!A94,MatchTrad!B94)</f>
        <v>&gt;=  6 mois et  &lt; 1 an</v>
      </c>
      <c r="G69" s="128" t="str">
        <f>IF(EXACT('Page Titre'!LANGUE_FR_ENG,"Fr"),MatchTrad!A95,MatchTrad!B95)</f>
        <v>&gt;=  1 an</v>
      </c>
      <c r="H69" s="128" t="str">
        <f>IF(EXACT('Page Titre'!LANGUE_FR_ENG,"Fr"),MatchTrad!A96,MatchTrad!B96)</f>
        <v>Sans terme</v>
      </c>
      <c r="I69" s="129" t="str">
        <f>IF(EXACT('Page Titre'!LANGUE_FR_ENG,"Fr"),MatchTrad!A97,MatchTrad!B97)</f>
        <v>&lt; 6 mois</v>
      </c>
      <c r="J69" s="129" t="str">
        <f>IF(EXACT('Page Titre'!LANGUE_FR_ENG,"Fr"),MatchTrad!A98,MatchTrad!B98)</f>
        <v>&gt;=  6 mois et  &lt; 1 an</v>
      </c>
      <c r="K69" s="128" t="str">
        <f>IF(EXACT('Page Titre'!LANGUE_FR_ENG,"Fr"),MatchTrad!A99,MatchTrad!B99)</f>
        <v>&gt;=  1 an</v>
      </c>
      <c r="L69" s="128" t="str">
        <f>IF(EXACT('Page Titre'!LANGUE_FR_ENG,"Fr"),MatchTrad!A100,MatchTrad!B100)</f>
        <v>Sans terme</v>
      </c>
      <c r="M69" s="129" t="str">
        <f>IF(EXACT('Page Titre'!LANGUE_FR_ENG,"Fr"),MatchTrad!A101,MatchTrad!B101)</f>
        <v>&lt; 6 mois</v>
      </c>
      <c r="N69" s="129" t="str">
        <f>IF(EXACT('Page Titre'!LANGUE_FR_ENG,"Fr"),MatchTrad!A102,MatchTrad!B102)</f>
        <v>&gt;=   6 mois et  &lt; 1 an</v>
      </c>
      <c r="O69" s="128" t="str">
        <f>IF(EXACT('Page Titre'!LANGUE_FR_ENG,"Fr"),MatchTrad!A103,MatchTrad!B103)</f>
        <v>&gt;=  1 an</v>
      </c>
      <c r="P69" s="52" t="str">
        <f>IF(EXACT('Page Titre'!LANGUE_FR_ENG,"Fr"),MatchTrad!A104,MatchTrad!B104)</f>
        <v>Total ASF</v>
      </c>
      <c r="Q69" s="123"/>
    </row>
    <row r="70" spans="1:17">
      <c r="A70" s="4"/>
      <c r="B70" s="31" t="str">
        <f>IF(EXACT('Page Titre'!LANGUE_FR_ENG,"Fr"),MatchTrad!A105,MatchTrad!B105)</f>
        <v>Dépôts stables issus de partenariats</v>
      </c>
      <c r="C70" s="3">
        <v>1600</v>
      </c>
      <c r="D70" s="98"/>
      <c r="E70" s="98"/>
      <c r="F70" s="98"/>
      <c r="G70" s="98"/>
      <c r="H70" s="80">
        <v>0.85</v>
      </c>
      <c r="I70" s="80">
        <v>0</v>
      </c>
      <c r="J70" s="80">
        <v>0</v>
      </c>
      <c r="K70" s="80">
        <v>0</v>
      </c>
      <c r="L70" s="56" t="str">
        <f>IF(AND(ISNUMBER(D70),ISNUMBER(H70)),D70*H70,"")</f>
        <v/>
      </c>
      <c r="M70" s="56" t="str">
        <f t="shared" ref="M70:O72" si="42">IF(AND(ISNUMBER(E70),ISNUMBER(I70)),E70*I70,"")</f>
        <v/>
      </c>
      <c r="N70" s="56" t="str">
        <f t="shared" si="42"/>
        <v/>
      </c>
      <c r="O70" s="56" t="str">
        <f t="shared" si="42"/>
        <v/>
      </c>
      <c r="P70" s="55" t="str">
        <f>IF(AND(ISNUMBER(L70),ISNUMBER(M70),ISNUMBER(N70),ISNUMBER(O70)),SUM(L70:O70),"")</f>
        <v/>
      </c>
      <c r="Q70" s="123"/>
    </row>
    <row r="71" spans="1:17">
      <c r="A71" s="4"/>
      <c r="B71" s="31" t="str">
        <f>IF(EXACT('Page Titre'!LANGUE_FR_ENG,"Fr"),MatchTrad!A106,MatchTrad!B106)</f>
        <v>Billets structurés de détail non négociables en bourse</v>
      </c>
      <c r="C71" s="3">
        <v>1610</v>
      </c>
      <c r="D71" s="98"/>
      <c r="E71" s="98"/>
      <c r="F71" s="98"/>
      <c r="G71" s="98"/>
      <c r="H71" s="80">
        <v>0</v>
      </c>
      <c r="I71" s="80">
        <v>0.7</v>
      </c>
      <c r="J71" s="80">
        <v>0.7</v>
      </c>
      <c r="K71" s="80">
        <v>1</v>
      </c>
      <c r="L71" s="56" t="str">
        <f t="shared" ref="L71:L72" si="43">IF(AND(ISNUMBER(D71),ISNUMBER(H71)),D71*H71,"")</f>
        <v/>
      </c>
      <c r="M71" s="56" t="str">
        <f t="shared" si="42"/>
        <v/>
      </c>
      <c r="N71" s="56" t="str">
        <f t="shared" si="42"/>
        <v/>
      </c>
      <c r="O71" s="56" t="str">
        <f t="shared" si="42"/>
        <v/>
      </c>
      <c r="P71" s="55" t="str">
        <f t="shared" ref="P71:P72" si="44">IF(AND(ISNUMBER(L71),ISNUMBER(M71),ISNUMBER(N71),ISNUMBER(O71)),SUM(L71:O71),"")</f>
        <v/>
      </c>
      <c r="Q71" s="123"/>
    </row>
    <row r="72" spans="1:17" ht="35.4" customHeight="1">
      <c r="A72" s="4"/>
      <c r="B72" s="31" t="str">
        <f>IF(EXACT('Page Titre'!LANGUE_FR_ENG,"Fr"),MatchTrad!A107,MatchTrad!B107)</f>
        <v>Dépôts provenant d'intermédiaires financiers non bancaires assortis de caractéristiques de détail sous-jacentes</v>
      </c>
      <c r="C72" s="48">
        <v>1620</v>
      </c>
      <c r="D72" s="99"/>
      <c r="E72" s="99"/>
      <c r="F72" s="99"/>
      <c r="G72" s="99"/>
      <c r="H72" s="54">
        <v>0</v>
      </c>
      <c r="I72" s="54">
        <v>0</v>
      </c>
      <c r="J72" s="54">
        <v>0</v>
      </c>
      <c r="K72" s="54">
        <v>0</v>
      </c>
      <c r="L72" s="57" t="str">
        <f t="shared" si="43"/>
        <v/>
      </c>
      <c r="M72" s="57" t="str">
        <f t="shared" si="42"/>
        <v/>
      </c>
      <c r="N72" s="57" t="str">
        <f t="shared" si="42"/>
        <v/>
      </c>
      <c r="O72" s="57" t="str">
        <f t="shared" si="42"/>
        <v/>
      </c>
      <c r="P72" s="33" t="str">
        <f t="shared" si="44"/>
        <v/>
      </c>
      <c r="Q72" s="123"/>
    </row>
    <row r="73" spans="1:17">
      <c r="A73" s="4"/>
      <c r="B73" s="109"/>
      <c r="C73" s="121"/>
      <c r="D73" s="121"/>
      <c r="E73" s="121"/>
      <c r="F73" s="121"/>
      <c r="G73" s="121"/>
      <c r="H73" s="121"/>
      <c r="I73" s="121"/>
      <c r="J73" s="121"/>
      <c r="K73" s="121"/>
      <c r="L73" s="121"/>
      <c r="M73" s="121"/>
      <c r="N73" s="121"/>
      <c r="O73" s="121"/>
      <c r="P73" s="121"/>
      <c r="Q73" s="123"/>
    </row>
    <row r="74" spans="1:17" ht="28.2" customHeight="1">
      <c r="A74" s="4"/>
      <c r="B74" s="35" t="str">
        <f>IF(EXACT('Page Titre'!LANGUE_FR_ENG,"Fr"),MatchTrad!A87,MatchTrad!B87)</f>
        <v>Total ASF</v>
      </c>
      <c r="C74" s="10">
        <f>C66+10</f>
        <v>1550</v>
      </c>
      <c r="D74" s="15"/>
      <c r="E74" s="121"/>
      <c r="F74" s="121"/>
      <c r="G74" s="121"/>
      <c r="H74" s="121"/>
      <c r="I74" s="121"/>
      <c r="J74" s="121"/>
      <c r="K74" s="121"/>
      <c r="L74" s="121"/>
      <c r="M74" s="121"/>
      <c r="N74" s="121"/>
      <c r="O74" s="121"/>
      <c r="P74" s="100">
        <f>SUM(P10:P12,P14:P22,P24:P26,P28:P30,P32:P34,P36:P41,P43:P47,P48,P52,P59:P61,P63:P66,P70:P72)</f>
        <v>0</v>
      </c>
      <c r="Q74" s="123"/>
    </row>
    <row r="75" spans="1:17">
      <c r="A75" s="4"/>
      <c r="B75" s="14"/>
      <c r="C75" s="14"/>
      <c r="D75" s="121"/>
      <c r="E75" s="121"/>
      <c r="F75" s="121"/>
      <c r="G75" s="121"/>
      <c r="H75" s="121"/>
      <c r="I75" s="121"/>
      <c r="J75" s="121"/>
      <c r="K75" s="121"/>
      <c r="L75" s="121"/>
      <c r="M75" s="121"/>
      <c r="N75" s="121"/>
      <c r="O75" s="121"/>
      <c r="P75" s="121"/>
      <c r="Q75" s="123"/>
    </row>
    <row r="76" spans="1:17" ht="29.25" customHeight="1">
      <c r="A76" s="180" t="str">
        <f>IF(EXACT('Page Titre'!LANGUE_FR_ENG,"Fr"),MatchTrad!A108,MatchTrad!B108)</f>
        <v xml:space="preserve">Section 2 - Financement stable requis (RSF)
</v>
      </c>
      <c r="B76" s="181"/>
      <c r="C76" s="181"/>
      <c r="D76" s="185" t="str">
        <f>IF(EXACT('Page Titre'!LANGUE_FR_ENG,"Fr"),MatchTrad!A110,MatchTrad!B110)</f>
        <v>Montant</v>
      </c>
      <c r="E76" s="186"/>
      <c r="F76" s="186"/>
      <c r="G76" s="186"/>
      <c r="H76" s="185" t="str">
        <f>IF(EXACT('Page Titre'!LANGUE_FR_ENG,"Fr"),MatchTrad!A111,MatchTrad!B111)</f>
        <v>Coefficient RSF</v>
      </c>
      <c r="I76" s="186"/>
      <c r="J76" s="186"/>
      <c r="K76" s="186"/>
      <c r="L76" s="185" t="str">
        <f>IF(EXACT('Page Titre'!LANGUE_FR_ENG,"Fr"),MatchTrad!A112,MatchTrad!B112)</f>
        <v>RSF calculé</v>
      </c>
      <c r="M76" s="186"/>
      <c r="N76" s="186"/>
      <c r="O76" s="186"/>
      <c r="P76" s="187"/>
      <c r="Q76" s="123"/>
    </row>
    <row r="77" spans="1:17" ht="29.25" customHeight="1">
      <c r="A77" s="194" t="str">
        <f>IF(EXACT('Page Titre'!LANGUE_FR_ENG,"Fr"),MatchTrad!A109,MatchTrad!B109)</f>
        <v>2.1 Postes au bilan</v>
      </c>
      <c r="B77" s="195"/>
      <c r="C77" s="195"/>
      <c r="D77" s="128" t="str">
        <f>IF(EXACT('Page Titre'!LANGUE_FR_ENG,"Fr"),MatchTrad!A113,MatchTrad!B113)</f>
        <v>Sans terme</v>
      </c>
      <c r="E77" s="130" t="str">
        <f>IF(EXACT('Page Titre'!LANGUE_FR_ENG,"Fr"),MatchTrad!A114,MatchTrad!B114)</f>
        <v>&lt; 6 mois</v>
      </c>
      <c r="F77" s="130" t="str">
        <f>IF(EXACT('Page Titre'!LANGUE_FR_ENG,"Fr"),MatchTrad!A115,MatchTrad!B115)</f>
        <v>≥ 6 mois et  &lt; 1 an</v>
      </c>
      <c r="G77" s="130" t="str">
        <f>IF(EXACT('Page Titre'!LANGUE_FR_ENG,"Fr"),MatchTrad!A116,MatchTrad!B116)</f>
        <v>≥ 1 an</v>
      </c>
      <c r="H77" s="128" t="str">
        <f>IF(EXACT('Page Titre'!LANGUE_FR_ENG,"Fr"),MatchTrad!A117,MatchTrad!B117)</f>
        <v>Sans terme</v>
      </c>
      <c r="I77" s="130" t="str">
        <f>IF(EXACT('Page Titre'!LANGUE_FR_ENG,"Fr"),MatchTrad!A118,MatchTrad!B118)</f>
        <v>&lt; 6 mois</v>
      </c>
      <c r="J77" s="130" t="str">
        <f>IF(EXACT('Page Titre'!LANGUE_FR_ENG,"Fr"),MatchTrad!A119,MatchTrad!B119)</f>
        <v>≥ 6 mois et  &lt; 1 an</v>
      </c>
      <c r="K77" s="130" t="str">
        <f>IF(EXACT('Page Titre'!LANGUE_FR_ENG,"Fr"),MatchTrad!A120,MatchTrad!B120)</f>
        <v>≥ 1 an</v>
      </c>
      <c r="L77" s="128" t="str">
        <f>IF(EXACT('Page Titre'!LANGUE_FR_ENG,"Fr"),MatchTrad!A121,MatchTrad!B121)</f>
        <v>Sans terme</v>
      </c>
      <c r="M77" s="130" t="str">
        <f>IF(EXACT('Page Titre'!LANGUE_FR_ENG,"Fr"),MatchTrad!A122,MatchTrad!B122)</f>
        <v>&lt; 6 mois</v>
      </c>
      <c r="N77" s="130" t="str">
        <f>IF(EXACT('Page Titre'!LANGUE_FR_ENG,"Fr"),MatchTrad!A123,MatchTrad!B123)</f>
        <v>≥ 6 mois et  &lt; 1 an</v>
      </c>
      <c r="O77" s="130" t="str">
        <f>IF(EXACT('Page Titre'!LANGUE_FR_ENG,"Fr"),MatchTrad!A124,MatchTrad!B124)</f>
        <v>≥ 1 an</v>
      </c>
      <c r="P77" s="52" t="str">
        <f>IF(EXACT('Page Titre'!LANGUE_FR_ENG,"Fr"),MatchTrad!A125,MatchTrad!B125)</f>
        <v>Total RSF</v>
      </c>
      <c r="Q77" s="123"/>
    </row>
    <row r="78" spans="1:17">
      <c r="A78" s="9"/>
      <c r="B78" s="75" t="str">
        <f>IF(EXACT('Page Titre'!LANGUE_FR_ENG,"Fr"),MatchTrad!A126,MatchTrad!B126)</f>
        <v>Pièces et billets de banque</v>
      </c>
      <c r="C78" s="51">
        <v>2000</v>
      </c>
      <c r="D78" s="81"/>
      <c r="E78" s="121"/>
      <c r="F78" s="121"/>
      <c r="G78" s="121"/>
      <c r="H78" s="79">
        <v>0</v>
      </c>
      <c r="I78" s="121"/>
      <c r="J78" s="121"/>
      <c r="K78" s="121"/>
      <c r="L78" s="55" t="str">
        <f>IF(AND(ISNUMBER(D78),ISNUMBER(H78)),D78*H78,"")</f>
        <v/>
      </c>
      <c r="M78" s="121"/>
      <c r="N78" s="121"/>
      <c r="O78" s="121"/>
      <c r="P78" s="55" t="str">
        <f>IF(ISNUMBER(L78),L78,"")</f>
        <v/>
      </c>
      <c r="Q78" s="123"/>
    </row>
    <row r="79" spans="1:17">
      <c r="A79" s="9"/>
      <c r="B79" s="31" t="str">
        <f>IF(EXACT('Page Titre'!LANGUE_FR_ENG,"Fr"),MatchTrad!A127,MatchTrad!B127)</f>
        <v>Réserves totales détenues auprès de la banque centrale</v>
      </c>
      <c r="C79" s="48">
        <f>C78+10</f>
        <v>2010</v>
      </c>
      <c r="D79" s="82"/>
      <c r="E79" s="82"/>
      <c r="F79" s="82"/>
      <c r="G79" s="82"/>
      <c r="H79" s="80">
        <v>0</v>
      </c>
      <c r="I79" s="80">
        <v>0</v>
      </c>
      <c r="J79" s="80">
        <v>0</v>
      </c>
      <c r="K79" s="80">
        <v>0</v>
      </c>
      <c r="L79" s="56" t="str">
        <f>IF(AND(ISNUMBER(D79),ISNUMBER(H79)),D79*H79,"")</f>
        <v/>
      </c>
      <c r="M79" s="56" t="str">
        <f>IF(AND(ISNUMBER(E79),ISNUMBER(I79)),E79*I79,"")</f>
        <v/>
      </c>
      <c r="N79" s="56" t="str">
        <f>IF(AND(ISNUMBER(F79),ISNUMBER(J79)),F79*J79,"")</f>
        <v/>
      </c>
      <c r="O79" s="56" t="str">
        <f>IF(AND(ISNUMBER(G79),ISNUMBER(K79)),G79*K79,"")</f>
        <v/>
      </c>
      <c r="P79" s="55" t="str">
        <f>IF(AND(ISNUMBER(L79),ISNUMBER(M79),ISNUMBER(N79),ISNUMBER(O79)),SUM(L79:O79),"")</f>
        <v/>
      </c>
      <c r="Q79" s="123"/>
    </row>
    <row r="80" spans="1:17">
      <c r="A80" s="9"/>
      <c r="B80" s="32" t="str">
        <f>IF(EXACT('Page Titre'!LANGUE_FR_ENG,"Fr"),MatchTrad!A128,MatchTrad!B128)</f>
        <v>Réserves requises auprès de la banque centrale</v>
      </c>
      <c r="C80" s="48">
        <f>C79+10</f>
        <v>2020</v>
      </c>
      <c r="D80" s="83"/>
      <c r="E80" s="83"/>
      <c r="F80" s="83"/>
      <c r="G80" s="83"/>
      <c r="H80" s="54">
        <v>0</v>
      </c>
      <c r="I80" s="54">
        <v>0</v>
      </c>
      <c r="J80" s="54">
        <v>0</v>
      </c>
      <c r="K80" s="54">
        <v>0</v>
      </c>
      <c r="L80" s="57" t="str">
        <f>IF(AND(ISNUMBER(D80),ISNUMBER(H80)),D80*H80,"")</f>
        <v/>
      </c>
      <c r="M80" s="57" t="str">
        <f t="shared" ref="M80" si="45">IF(AND(ISNUMBER(E80),ISNUMBER(I80)),E80*I80,"")</f>
        <v/>
      </c>
      <c r="N80" s="57" t="str">
        <f t="shared" ref="N80" si="46">IF(AND(ISNUMBER(F80),ISNUMBER(J80)),F80*J80,"")</f>
        <v/>
      </c>
      <c r="O80" s="57" t="str">
        <f t="shared" ref="O80" si="47">IF(AND(ISNUMBER(G80),ISNUMBER(K80)),G80*K80,"")</f>
        <v/>
      </c>
      <c r="P80" s="33" t="str">
        <f>IF(AND(ISNUMBER(L80),ISNUMBER(M80),ISNUMBER(N80),ISNUMBER(O80)),SUM(L80:O80),"")</f>
        <v/>
      </c>
      <c r="Q80" s="123"/>
    </row>
    <row r="81" spans="1:17">
      <c r="A81" s="9"/>
      <c r="B81" s="31" t="str">
        <f>IF(EXACT('Page Titre'!LANGUE_FR_ENG,"Fr"),MatchTrad!A129,MatchTrad!B129)</f>
        <v>Actifs des OFT admissibles au traitement de « portefeuille équilibré »</v>
      </c>
      <c r="C81" s="16"/>
      <c r="D81" s="121"/>
      <c r="E81" s="121"/>
      <c r="F81" s="121"/>
      <c r="G81" s="121"/>
      <c r="H81" s="121"/>
      <c r="I81" s="121"/>
      <c r="J81" s="121"/>
      <c r="K81" s="121"/>
      <c r="L81" s="121"/>
      <c r="M81" s="121"/>
      <c r="N81" s="121"/>
      <c r="O81" s="121"/>
      <c r="P81" s="12"/>
      <c r="Q81" s="123"/>
    </row>
    <row r="82" spans="1:17">
      <c r="A82" s="9"/>
      <c r="B82" s="32" t="str">
        <f>IF(EXACT('Page Titre'!LANGUE_FR_ENG,"Fr"),MatchTrad!A130,MatchTrad!B130)</f>
        <v>Non grevés</v>
      </c>
      <c r="C82" s="48">
        <f>C80+10</f>
        <v>2030</v>
      </c>
      <c r="D82" s="82"/>
      <c r="E82" s="81"/>
      <c r="F82" s="121"/>
      <c r="G82" s="121"/>
      <c r="H82" s="80">
        <v>0</v>
      </c>
      <c r="I82" s="79">
        <v>0</v>
      </c>
      <c r="J82" s="121"/>
      <c r="K82" s="121"/>
      <c r="L82" s="56" t="str">
        <f>IF(AND(ISNUMBER(D82),ISNUMBER(H82)),D82*H82,"")</f>
        <v/>
      </c>
      <c r="M82" s="55" t="str">
        <f>IF(AND(ISNUMBER(E82),ISNUMBER(I82)),E82*I82,"")</f>
        <v/>
      </c>
      <c r="N82" s="121"/>
      <c r="O82" s="121"/>
      <c r="P82" s="55" t="str">
        <f>IF(AND(ISNUMBER(L82),ISNUMBER(M82)),L82+M82,"")</f>
        <v/>
      </c>
      <c r="Q82" s="123"/>
    </row>
    <row r="83" spans="1:17">
      <c r="A83" s="9"/>
      <c r="B83" s="32" t="str">
        <f>IF(EXACT('Page Titre'!LANGUE_FR_ENG,"Fr"),MatchTrad!A131,MatchTrad!B131)</f>
        <v>Grevés</v>
      </c>
      <c r="C83" s="48">
        <f>C82+10</f>
        <v>2040</v>
      </c>
      <c r="D83" s="82"/>
      <c r="E83" s="81"/>
      <c r="F83" s="121"/>
      <c r="G83" s="121"/>
      <c r="H83" s="80">
        <v>0</v>
      </c>
      <c r="I83" s="79">
        <v>0</v>
      </c>
      <c r="J83" s="121"/>
      <c r="K83" s="121"/>
      <c r="L83" s="56" t="str">
        <f>IF(AND(ISNUMBER(D83),ISNUMBER(H83)),D83*H83,"")</f>
        <v/>
      </c>
      <c r="M83" s="55" t="str">
        <f>IF(AND(ISNUMBER(E83),ISNUMBER(I83)),E83*I83,"")</f>
        <v/>
      </c>
      <c r="N83" s="121"/>
      <c r="O83" s="121"/>
      <c r="P83" s="55" t="str">
        <f>IF(AND(ISNUMBER(L83),ISNUMBER(M83)),L83+M83,"")</f>
        <v/>
      </c>
      <c r="Q83" s="123"/>
    </row>
    <row r="84" spans="1:17" ht="26.4">
      <c r="A84" s="9"/>
      <c r="B84" s="32" t="str">
        <f>IF(EXACT('Page Titre'!LANGUE_FR_ENG,"Fr"),MatchTrad!A132,MatchTrad!B132)</f>
        <v>Dépôts détenus par d'autres coopératives membres d'une même coopérative à l'intérieur d'une fédération</v>
      </c>
      <c r="C84" s="48">
        <f>C83+10</f>
        <v>2050</v>
      </c>
      <c r="D84" s="83"/>
      <c r="E84" s="83"/>
      <c r="F84" s="83"/>
      <c r="G84" s="83"/>
      <c r="H84" s="54">
        <v>0</v>
      </c>
      <c r="I84" s="54">
        <v>0</v>
      </c>
      <c r="J84" s="54">
        <v>0.5</v>
      </c>
      <c r="K84" s="54">
        <v>1</v>
      </c>
      <c r="L84" s="57" t="str">
        <f>IF(AND(ISNUMBER(D84),ISNUMBER(H84)),D84*H84,"")</f>
        <v/>
      </c>
      <c r="M84" s="57" t="str">
        <f t="shared" ref="M84" si="48">IF(AND(ISNUMBER(E84),ISNUMBER(I84)),E84*I84,"")</f>
        <v/>
      </c>
      <c r="N84" s="57" t="str">
        <f t="shared" ref="N84" si="49">IF(AND(ISNUMBER(F84),ISNUMBER(J84)),F84*J84,"")</f>
        <v/>
      </c>
      <c r="O84" s="57" t="str">
        <f t="shared" ref="O84" si="50">IF(AND(ISNUMBER(G84),ISNUMBER(K84)),G84*K84,"")</f>
        <v/>
      </c>
      <c r="P84" s="33" t="str">
        <f t="shared" ref="P84" si="51">IF(AND(ISNUMBER(L84),ISNUMBER(M84),ISNUMBER(N84),ISNUMBER(O84)),SUM(L84:O84),"")</f>
        <v/>
      </c>
    </row>
    <row r="85" spans="1:17">
      <c r="A85" s="9"/>
      <c r="B85" s="31" t="str">
        <f>IF(EXACT('Page Titre'!LANGUE_FR_ENG,"Fr"),MatchTrad!A133,MatchTrad!B133)</f>
        <v>Prêts à des institutions financières, dont :</v>
      </c>
      <c r="C85" s="18"/>
      <c r="D85" s="121"/>
      <c r="E85" s="121"/>
      <c r="F85" s="121"/>
      <c r="G85" s="121"/>
      <c r="H85" s="121"/>
      <c r="I85" s="121"/>
      <c r="J85" s="121"/>
      <c r="K85" s="121"/>
      <c r="L85" s="121"/>
      <c r="M85" s="121"/>
      <c r="N85" s="121"/>
      <c r="O85" s="121"/>
      <c r="P85" s="12"/>
    </row>
    <row r="86" spans="1:17" ht="39.6">
      <c r="A86" s="9"/>
      <c r="B86" s="31" t="str">
        <f>IF(EXACT('Page Titre'!LANGUE_FR_ENG,"Fr"),MatchTrad!A134,MatchTrad!B134)</f>
        <v>Prêts à des institutions financières garantis par des sûretés de niveau 1, lorsque l'institution peut librement réutiliser la sûreté reçue pour la durée des prêts, dont :</v>
      </c>
      <c r="C86" s="19"/>
      <c r="D86" s="121"/>
      <c r="E86" s="121"/>
      <c r="F86" s="121"/>
      <c r="G86" s="121"/>
      <c r="H86" s="121"/>
      <c r="I86" s="121"/>
      <c r="J86" s="121"/>
      <c r="K86" s="121"/>
      <c r="L86" s="121"/>
      <c r="M86" s="121"/>
      <c r="N86" s="121"/>
      <c r="O86" s="121"/>
      <c r="P86" s="12"/>
    </row>
    <row r="87" spans="1:17">
      <c r="A87" s="9"/>
      <c r="B87" s="36" t="str">
        <f>IF(EXACT('Page Titre'!LANGUE_FR_ENG,"Fr"),MatchTrad!A135,MatchTrad!B135)</f>
        <v>Non grevés</v>
      </c>
      <c r="C87" s="48">
        <f>C84+10</f>
        <v>2060</v>
      </c>
      <c r="D87" s="83"/>
      <c r="E87" s="83"/>
      <c r="F87" s="83"/>
      <c r="G87" s="83"/>
      <c r="H87" s="54">
        <v>1</v>
      </c>
      <c r="I87" s="54">
        <v>0.05</v>
      </c>
      <c r="J87" s="54">
        <v>0.5</v>
      </c>
      <c r="K87" s="54">
        <v>1</v>
      </c>
      <c r="L87" s="57" t="str">
        <f>IF(AND(ISNUMBER(D87),ISNUMBER(H87)),D87*H87,"")</f>
        <v/>
      </c>
      <c r="M87" s="57" t="str">
        <f>IF(AND(ISNUMBER(E87),ISNUMBER(I87)),E87*I87,"")</f>
        <v/>
      </c>
      <c r="N87" s="57" t="str">
        <f t="shared" ref="N87" si="52">IF(AND(ISNUMBER(F87),ISNUMBER(J87)),F87*J87,"")</f>
        <v/>
      </c>
      <c r="O87" s="57" t="str">
        <f t="shared" ref="O87" si="53">IF(AND(ISNUMBER(G87),ISNUMBER(K87)),G87*K87,"")</f>
        <v/>
      </c>
      <c r="P87" s="33" t="str">
        <f t="shared" ref="P87" si="54">IF(AND(ISNUMBER(L87),ISNUMBER(M87),ISNUMBER(N87),ISNUMBER(O87)),SUM(L87:O87),"")</f>
        <v/>
      </c>
    </row>
    <row r="88" spans="1:17">
      <c r="A88" s="9"/>
      <c r="B88" s="36" t="str">
        <f>IF(EXACT('Page Titre'!LANGUE_FR_ENG,"Fr"),MatchTrad!A136,MatchTrad!B136)</f>
        <v>Grevés, dont :</v>
      </c>
      <c r="C88" s="16"/>
      <c r="D88" s="121"/>
      <c r="E88" s="121"/>
      <c r="F88" s="121"/>
      <c r="G88" s="121"/>
      <c r="H88" s="121"/>
      <c r="I88" s="121"/>
      <c r="J88" s="121"/>
      <c r="K88" s="121"/>
      <c r="L88" s="121"/>
      <c r="M88" s="121"/>
      <c r="N88" s="121"/>
      <c r="O88" s="121"/>
      <c r="P88" s="12"/>
    </row>
    <row r="89" spans="1:17">
      <c r="A89" s="9"/>
      <c r="B89" s="37" t="str">
        <f>IF(EXACT('Page Titre'!LANGUE_FR_ENG,"Fr"),MatchTrad!A137,MatchTrad!B137)</f>
        <v>Échéance résiduelle des actifs grevés &lt; 6 mois</v>
      </c>
      <c r="C89" s="48">
        <f>C87+10</f>
        <v>2070</v>
      </c>
      <c r="D89" s="82"/>
      <c r="E89" s="82"/>
      <c r="F89" s="82"/>
      <c r="G89" s="82"/>
      <c r="H89" s="80">
        <v>1</v>
      </c>
      <c r="I89" s="80">
        <v>0.05</v>
      </c>
      <c r="J89" s="80">
        <v>0.5</v>
      </c>
      <c r="K89" s="80">
        <v>1</v>
      </c>
      <c r="L89" s="56" t="str">
        <f t="shared" ref="L89:M91" si="55">IF(AND(ISNUMBER(D89),ISNUMBER(H89)),D89*H89,"")</f>
        <v/>
      </c>
      <c r="M89" s="56" t="str">
        <f t="shared" si="55"/>
        <v/>
      </c>
      <c r="N89" s="56" t="str">
        <f t="shared" ref="N89:N91" si="56">IF(AND(ISNUMBER(F89),ISNUMBER(J89)),F89*J89,"")</f>
        <v/>
      </c>
      <c r="O89" s="56" t="str">
        <f t="shared" ref="O89:O91" si="57">IF(AND(ISNUMBER(G89),ISNUMBER(K89)),G89*K89,"")</f>
        <v/>
      </c>
      <c r="P89" s="55" t="str">
        <f t="shared" ref="P89:P91" si="58">IF(AND(ISNUMBER(L89),ISNUMBER(M89),ISNUMBER(N89),ISNUMBER(O89)),SUM(L89:O89),"")</f>
        <v/>
      </c>
    </row>
    <row r="90" spans="1:17" ht="21" customHeight="1">
      <c r="A90" s="9"/>
      <c r="B90" s="37" t="str">
        <f>IF(EXACT('Page Titre'!LANGUE_FR_ENG,"Fr"),MatchTrad!A138,MatchTrad!B138)</f>
        <v>Échéance résiduelle des actifs grevés ≥  6 mois à &lt; 1 an</v>
      </c>
      <c r="C90" s="48">
        <f t="shared" ref="C90:C91" si="59">C89+10</f>
        <v>2080</v>
      </c>
      <c r="D90" s="82"/>
      <c r="E90" s="82"/>
      <c r="F90" s="82"/>
      <c r="G90" s="82"/>
      <c r="H90" s="80">
        <v>1</v>
      </c>
      <c r="I90" s="80">
        <v>0.5</v>
      </c>
      <c r="J90" s="80">
        <v>0.5</v>
      </c>
      <c r="K90" s="80">
        <v>1</v>
      </c>
      <c r="L90" s="56" t="str">
        <f t="shared" si="55"/>
        <v/>
      </c>
      <c r="M90" s="56" t="str">
        <f t="shared" si="55"/>
        <v/>
      </c>
      <c r="N90" s="56" t="str">
        <f t="shared" si="56"/>
        <v/>
      </c>
      <c r="O90" s="56" t="str">
        <f t="shared" si="57"/>
        <v/>
      </c>
      <c r="P90" s="55" t="str">
        <f t="shared" si="58"/>
        <v/>
      </c>
    </row>
    <row r="91" spans="1:17">
      <c r="A91" s="9"/>
      <c r="B91" s="37" t="str">
        <f>IF(EXACT('Page Titre'!LANGUE_FR_ENG,"Fr"),MatchTrad!A139,MatchTrad!B139)</f>
        <v>Échéance résiduelle des actifs grevés ≥  1 an</v>
      </c>
      <c r="C91" s="48">
        <f t="shared" si="59"/>
        <v>2090</v>
      </c>
      <c r="D91" s="83"/>
      <c r="E91" s="83"/>
      <c r="F91" s="83"/>
      <c r="G91" s="83"/>
      <c r="H91" s="54">
        <v>1</v>
      </c>
      <c r="I91" s="54">
        <v>1</v>
      </c>
      <c r="J91" s="54">
        <v>1</v>
      </c>
      <c r="K91" s="54">
        <v>1</v>
      </c>
      <c r="L91" s="57" t="str">
        <f t="shared" si="55"/>
        <v/>
      </c>
      <c r="M91" s="57" t="str">
        <f t="shared" si="55"/>
        <v/>
      </c>
      <c r="N91" s="57" t="str">
        <f t="shared" si="56"/>
        <v/>
      </c>
      <c r="O91" s="57" t="str">
        <f t="shared" si="57"/>
        <v/>
      </c>
      <c r="P91" s="33" t="str">
        <f t="shared" si="58"/>
        <v/>
      </c>
    </row>
    <row r="92" spans="1:17" ht="63" customHeight="1">
      <c r="A92" s="9"/>
      <c r="B92" s="31" t="str">
        <f>IF(EXACT('Page Titre'!LANGUE_FR_ENG,"Fr"),MatchTrad!A140,MatchTrad!B140)</f>
        <v>Prêts à des institutions financières garantis par des sûretés autres que de niveau 1, lorsque l'institution peut librement réutiliser la sûreté reçue pour la durée des prêts, dont :</v>
      </c>
      <c r="C92" s="16"/>
      <c r="D92" s="121"/>
      <c r="E92" s="121"/>
      <c r="F92" s="121"/>
      <c r="G92" s="121"/>
      <c r="H92" s="121"/>
      <c r="I92" s="121"/>
      <c r="J92" s="121"/>
      <c r="K92" s="121"/>
      <c r="L92" s="121"/>
      <c r="M92" s="121"/>
      <c r="N92" s="121"/>
      <c r="O92" s="121"/>
      <c r="P92" s="12"/>
    </row>
    <row r="93" spans="1:17">
      <c r="A93" s="9"/>
      <c r="B93" s="36" t="str">
        <f>IF(EXACT('Page Titre'!LANGUE_FR_ENG,"Fr"),MatchTrad!A141,MatchTrad!B141)</f>
        <v>Non grevés</v>
      </c>
      <c r="C93" s="48">
        <f>C91+10</f>
        <v>2100</v>
      </c>
      <c r="D93" s="83"/>
      <c r="E93" s="83"/>
      <c r="F93" s="83"/>
      <c r="G93" s="83"/>
      <c r="H93" s="54">
        <v>1</v>
      </c>
      <c r="I93" s="54">
        <v>0.1</v>
      </c>
      <c r="J93" s="54">
        <v>0.5</v>
      </c>
      <c r="K93" s="54">
        <v>1</v>
      </c>
      <c r="L93" s="57" t="str">
        <f>IF(AND(ISNUMBER(D93),ISNUMBER(H93)),D93*H93,"")</f>
        <v/>
      </c>
      <c r="M93" s="57" t="str">
        <f>IF(AND(ISNUMBER(E93),ISNUMBER(I93)),E93*I93,"")</f>
        <v/>
      </c>
      <c r="N93" s="57" t="str">
        <f t="shared" ref="N93" si="60">IF(AND(ISNUMBER(F93),ISNUMBER(J93)),F93*J93,"")</f>
        <v/>
      </c>
      <c r="O93" s="57" t="str">
        <f t="shared" ref="O93" si="61">IF(AND(ISNUMBER(G93),ISNUMBER(K93)),G93*K93,"")</f>
        <v/>
      </c>
      <c r="P93" s="33" t="str">
        <f t="shared" ref="P93" si="62">IF(AND(ISNUMBER(L93),ISNUMBER(M93),ISNUMBER(N93),ISNUMBER(O93)),SUM(L93:O93),"")</f>
        <v/>
      </c>
    </row>
    <row r="94" spans="1:17">
      <c r="A94" s="9"/>
      <c r="B94" s="36" t="str">
        <f>IF(EXACT('Page Titre'!LANGUE_FR_ENG,"Fr"),MatchTrad!A142,MatchTrad!B142)</f>
        <v>Grevés, dont :</v>
      </c>
      <c r="C94" s="16"/>
      <c r="D94" s="121"/>
      <c r="E94" s="121"/>
      <c r="F94" s="121"/>
      <c r="G94" s="121"/>
      <c r="H94" s="121"/>
      <c r="I94" s="121"/>
      <c r="J94" s="121"/>
      <c r="K94" s="121"/>
      <c r="L94" s="121"/>
      <c r="M94" s="121"/>
      <c r="N94" s="121"/>
      <c r="O94" s="121"/>
      <c r="P94" s="12"/>
    </row>
    <row r="95" spans="1:17">
      <c r="A95" s="9"/>
      <c r="B95" s="37" t="str">
        <f>IF(EXACT('Page Titre'!LANGUE_FR_ENG,"Fr"),MatchTrad!A143,MatchTrad!B143)</f>
        <v>Échéance résiduelle des actifs grevés &lt; 6 mois</v>
      </c>
      <c r="C95" s="48">
        <f>C93+10</f>
        <v>2110</v>
      </c>
      <c r="D95" s="82"/>
      <c r="E95" s="82"/>
      <c r="F95" s="82"/>
      <c r="G95" s="82"/>
      <c r="H95" s="80">
        <v>1</v>
      </c>
      <c r="I95" s="80">
        <v>0.1</v>
      </c>
      <c r="J95" s="80">
        <v>0.5</v>
      </c>
      <c r="K95" s="80">
        <v>1</v>
      </c>
      <c r="L95" s="56" t="str">
        <f t="shared" ref="L95:M97" si="63">IF(AND(ISNUMBER(D95),ISNUMBER(H95)),D95*H95,"")</f>
        <v/>
      </c>
      <c r="M95" s="56" t="str">
        <f t="shared" si="63"/>
        <v/>
      </c>
      <c r="N95" s="56" t="str">
        <f t="shared" ref="N95:N97" si="64">IF(AND(ISNUMBER(F95),ISNUMBER(J95)),F95*J95,"")</f>
        <v/>
      </c>
      <c r="O95" s="56" t="str">
        <f t="shared" ref="O95:O97" si="65">IF(AND(ISNUMBER(G95),ISNUMBER(K95)),G95*K95,"")</f>
        <v/>
      </c>
      <c r="P95" s="55" t="str">
        <f t="shared" ref="P95:P97" si="66">IF(AND(ISNUMBER(L95),ISNUMBER(M95),ISNUMBER(N95),ISNUMBER(O95)),SUM(L95:O95),"")</f>
        <v/>
      </c>
    </row>
    <row r="96" spans="1:17">
      <c r="A96" s="9"/>
      <c r="B96" s="37" t="str">
        <f>IF(EXACT('Page Titre'!LANGUE_FR_ENG,"Fr"),MatchTrad!A144,MatchTrad!B144)</f>
        <v>Échéance résiduelle des actifs grevés ≥ 6 mois à &lt; 1 an</v>
      </c>
      <c r="C96" s="48">
        <f t="shared" ref="C96:C97" si="67">C95+10</f>
        <v>2120</v>
      </c>
      <c r="D96" s="82"/>
      <c r="E96" s="82"/>
      <c r="F96" s="82"/>
      <c r="G96" s="82"/>
      <c r="H96" s="80">
        <v>1</v>
      </c>
      <c r="I96" s="80">
        <v>0.5</v>
      </c>
      <c r="J96" s="80">
        <v>0.5</v>
      </c>
      <c r="K96" s="80">
        <v>1</v>
      </c>
      <c r="L96" s="56" t="str">
        <f t="shared" si="63"/>
        <v/>
      </c>
      <c r="M96" s="56" t="str">
        <f t="shared" si="63"/>
        <v/>
      </c>
      <c r="N96" s="56" t="str">
        <f t="shared" si="64"/>
        <v/>
      </c>
      <c r="O96" s="56" t="str">
        <f t="shared" si="65"/>
        <v/>
      </c>
      <c r="P96" s="55" t="str">
        <f t="shared" si="66"/>
        <v/>
      </c>
    </row>
    <row r="97" spans="1:16">
      <c r="A97" s="9"/>
      <c r="B97" s="37" t="str">
        <f>IF(EXACT('Page Titre'!LANGUE_FR_ENG,"Fr"),MatchTrad!A145,MatchTrad!B145)</f>
        <v>Échéance résiduelle des actifs grevés ≥ 1 an</v>
      </c>
      <c r="C97" s="48">
        <f t="shared" si="67"/>
        <v>2130</v>
      </c>
      <c r="D97" s="83"/>
      <c r="E97" s="83"/>
      <c r="F97" s="83"/>
      <c r="G97" s="83"/>
      <c r="H97" s="54">
        <v>1</v>
      </c>
      <c r="I97" s="54">
        <v>1</v>
      </c>
      <c r="J97" s="54">
        <v>1</v>
      </c>
      <c r="K97" s="54">
        <v>1</v>
      </c>
      <c r="L97" s="57" t="str">
        <f t="shared" si="63"/>
        <v/>
      </c>
      <c r="M97" s="57" t="str">
        <f t="shared" si="63"/>
        <v/>
      </c>
      <c r="N97" s="57" t="str">
        <f t="shared" si="64"/>
        <v/>
      </c>
      <c r="O97" s="57" t="str">
        <f t="shared" si="65"/>
        <v/>
      </c>
      <c r="P97" s="33" t="str">
        <f t="shared" si="66"/>
        <v/>
      </c>
    </row>
    <row r="98" spans="1:16">
      <c r="A98" s="9"/>
      <c r="B98" s="32" t="str">
        <f>IF(EXACT('Page Titre'!LANGUE_FR_ENG,"Fr"),MatchTrad!A146,MatchTrad!B146)</f>
        <v>Prêts non garantis à des institutions financières, dont :</v>
      </c>
      <c r="C98" s="20"/>
      <c r="D98" s="121"/>
      <c r="E98" s="121"/>
      <c r="F98" s="121"/>
      <c r="G98" s="121"/>
      <c r="H98" s="121"/>
      <c r="I98" s="121"/>
      <c r="J98" s="121"/>
      <c r="K98" s="121"/>
      <c r="L98" s="121"/>
      <c r="M98" s="121"/>
      <c r="N98" s="121"/>
      <c r="O98" s="121"/>
      <c r="P98" s="12"/>
    </row>
    <row r="99" spans="1:16">
      <c r="A99" s="9"/>
      <c r="B99" s="36" t="str">
        <f>IF(EXACT('Page Titre'!LANGUE_FR_ENG,"Fr"),MatchTrad!A147,MatchTrad!B147)</f>
        <v>Non grevés</v>
      </c>
      <c r="C99" s="48">
        <f>C97+10</f>
        <v>2140</v>
      </c>
      <c r="D99" s="83"/>
      <c r="E99" s="83"/>
      <c r="F99" s="83"/>
      <c r="G99" s="83"/>
      <c r="H99" s="54">
        <v>1</v>
      </c>
      <c r="I99" s="54">
        <v>0.15</v>
      </c>
      <c r="J99" s="54">
        <v>0.5</v>
      </c>
      <c r="K99" s="54">
        <v>1</v>
      </c>
      <c r="L99" s="57" t="str">
        <f>IF(AND(ISNUMBER(D99),ISNUMBER(H99)),D99*H99,"")</f>
        <v/>
      </c>
      <c r="M99" s="57" t="str">
        <f>IF(AND(ISNUMBER(E99),ISNUMBER(I99)),E99*I99,"")</f>
        <v/>
      </c>
      <c r="N99" s="57" t="str">
        <f t="shared" ref="N99" si="68">IF(AND(ISNUMBER(F99),ISNUMBER(J99)),F99*J99,"")</f>
        <v/>
      </c>
      <c r="O99" s="57" t="str">
        <f t="shared" ref="O99" si="69">IF(AND(ISNUMBER(G99),ISNUMBER(K99)),G99*K99,"")</f>
        <v/>
      </c>
      <c r="P99" s="33" t="str">
        <f t="shared" ref="P99" si="70">IF(AND(ISNUMBER(L99),ISNUMBER(M99),ISNUMBER(N99),ISNUMBER(O99)),SUM(L99:O99),"")</f>
        <v/>
      </c>
    </row>
    <row r="100" spans="1:16">
      <c r="A100" s="9"/>
      <c r="B100" s="36" t="str">
        <f>IF(EXACT('Page Titre'!LANGUE_FR_ENG,"Fr"),MatchTrad!A148,MatchTrad!B148)</f>
        <v>Grevés, dont :</v>
      </c>
      <c r="C100" s="16"/>
      <c r="D100" s="121"/>
      <c r="E100" s="121"/>
      <c r="F100" s="121"/>
      <c r="G100" s="121"/>
      <c r="H100" s="121"/>
      <c r="I100" s="121"/>
      <c r="J100" s="121"/>
      <c r="K100" s="121"/>
      <c r="L100" s="121"/>
      <c r="M100" s="121"/>
      <c r="N100" s="121"/>
      <c r="O100" s="121"/>
      <c r="P100" s="12"/>
    </row>
    <row r="101" spans="1:16">
      <c r="A101" s="9"/>
      <c r="B101" s="37" t="str">
        <f>IF(EXACT('Page Titre'!LANGUE_FR_ENG,"Fr"),MatchTrad!A149,MatchTrad!B149)</f>
        <v>Échéance résiduelle des actifs grevés &lt; 6 mois</v>
      </c>
      <c r="C101" s="48">
        <f>C99+10</f>
        <v>2150</v>
      </c>
      <c r="D101" s="82"/>
      <c r="E101" s="82"/>
      <c r="F101" s="82"/>
      <c r="G101" s="82"/>
      <c r="H101" s="80">
        <v>1</v>
      </c>
      <c r="I101" s="80">
        <v>0.15</v>
      </c>
      <c r="J101" s="80">
        <v>0.5</v>
      </c>
      <c r="K101" s="80">
        <v>1</v>
      </c>
      <c r="L101" s="56" t="str">
        <f t="shared" ref="L101:M103" si="71">IF(AND(ISNUMBER(D101),ISNUMBER(H101)),D101*H101,"")</f>
        <v/>
      </c>
      <c r="M101" s="56" t="str">
        <f t="shared" si="71"/>
        <v/>
      </c>
      <c r="N101" s="56" t="str">
        <f t="shared" ref="N101:N103" si="72">IF(AND(ISNUMBER(F101),ISNUMBER(J101)),F101*J101,"")</f>
        <v/>
      </c>
      <c r="O101" s="56" t="str">
        <f t="shared" ref="O101:O103" si="73">IF(AND(ISNUMBER(G101),ISNUMBER(K101)),G101*K101,"")</f>
        <v/>
      </c>
      <c r="P101" s="55" t="str">
        <f t="shared" ref="P101:P103" si="74">IF(AND(ISNUMBER(L101),ISNUMBER(M101),ISNUMBER(N101),ISNUMBER(O101)),SUM(L101:O101),"")</f>
        <v/>
      </c>
    </row>
    <row r="102" spans="1:16">
      <c r="A102" s="9"/>
      <c r="B102" s="37" t="str">
        <f>IF(EXACT('Page Titre'!LANGUE_FR_ENG,"Fr"),MatchTrad!A150,MatchTrad!B150)</f>
        <v>Échéance résiduelle des actifs grevés ≥ 6 mois à &lt; 1 an</v>
      </c>
      <c r="C102" s="48">
        <f t="shared" ref="C102:C103" si="75">C101+10</f>
        <v>2160</v>
      </c>
      <c r="D102" s="82"/>
      <c r="E102" s="82"/>
      <c r="F102" s="82"/>
      <c r="G102" s="82"/>
      <c r="H102" s="80">
        <v>1</v>
      </c>
      <c r="I102" s="80">
        <v>0.5</v>
      </c>
      <c r="J102" s="80">
        <v>0.5</v>
      </c>
      <c r="K102" s="80">
        <v>1</v>
      </c>
      <c r="L102" s="56" t="str">
        <f t="shared" si="71"/>
        <v/>
      </c>
      <c r="M102" s="56" t="str">
        <f t="shared" si="71"/>
        <v/>
      </c>
      <c r="N102" s="56" t="str">
        <f t="shared" si="72"/>
        <v/>
      </c>
      <c r="O102" s="56" t="str">
        <f t="shared" si="73"/>
        <v/>
      </c>
      <c r="P102" s="55" t="str">
        <f t="shared" si="74"/>
        <v/>
      </c>
    </row>
    <row r="103" spans="1:16">
      <c r="A103" s="9"/>
      <c r="B103" s="37" t="str">
        <f>IF(EXACT('Page Titre'!LANGUE_FR_ENG,"Fr"),MatchTrad!A151,MatchTrad!B151)</f>
        <v>Échéance résiduelle des actifs grevés ≥ 1 an</v>
      </c>
      <c r="C103" s="48">
        <f t="shared" si="75"/>
        <v>2170</v>
      </c>
      <c r="D103" s="83"/>
      <c r="E103" s="83"/>
      <c r="F103" s="83"/>
      <c r="G103" s="83"/>
      <c r="H103" s="54">
        <v>1</v>
      </c>
      <c r="I103" s="54">
        <v>1</v>
      </c>
      <c r="J103" s="54">
        <v>1</v>
      </c>
      <c r="K103" s="54">
        <v>1</v>
      </c>
      <c r="L103" s="57" t="str">
        <f t="shared" si="71"/>
        <v/>
      </c>
      <c r="M103" s="57" t="str">
        <f t="shared" si="71"/>
        <v/>
      </c>
      <c r="N103" s="57" t="str">
        <f t="shared" si="72"/>
        <v/>
      </c>
      <c r="O103" s="57" t="str">
        <f t="shared" si="73"/>
        <v/>
      </c>
      <c r="P103" s="33" t="str">
        <f t="shared" si="74"/>
        <v/>
      </c>
    </row>
    <row r="104" spans="1:16">
      <c r="A104" s="9"/>
      <c r="B104" s="31" t="str">
        <f>IF(EXACT('Page Titre'!LANGUE_FR_ENG,"Fr"),MatchTrad!A152,MatchTrad!B152)</f>
        <v>Titres admissibles à titre d'ALHQ de niveau 1 pour le LCR, dont :</v>
      </c>
      <c r="C104" s="16"/>
      <c r="D104" s="121"/>
      <c r="E104" s="121"/>
      <c r="F104" s="121"/>
      <c r="G104" s="121"/>
      <c r="H104" s="121"/>
      <c r="I104" s="121"/>
      <c r="J104" s="121"/>
      <c r="K104" s="121"/>
      <c r="L104" s="121"/>
      <c r="M104" s="121"/>
      <c r="N104" s="121"/>
      <c r="O104" s="121"/>
      <c r="P104" s="12"/>
    </row>
    <row r="105" spans="1:16">
      <c r="A105" s="9"/>
      <c r="B105" s="32" t="str">
        <f>IF(EXACT('Page Titre'!LANGUE_FR_ENG,"Fr"),MatchTrad!A153,MatchTrad!B153)</f>
        <v>Non grevés</v>
      </c>
      <c r="C105" s="10">
        <f>C103+10</f>
        <v>2180</v>
      </c>
      <c r="D105" s="121"/>
      <c r="E105" s="83"/>
      <c r="F105" s="83"/>
      <c r="G105" s="84"/>
      <c r="H105" s="121"/>
      <c r="I105" s="54">
        <v>0</v>
      </c>
      <c r="J105" s="54">
        <v>0</v>
      </c>
      <c r="K105" s="53">
        <v>0</v>
      </c>
      <c r="L105" s="121"/>
      <c r="M105" s="57" t="str">
        <f>IF(AND(ISNUMBER(E105),ISNUMBER(I105)),E105*I105,"")</f>
        <v/>
      </c>
      <c r="N105" s="57" t="str">
        <f t="shared" ref="N105" si="76">IF(AND(ISNUMBER(F105),ISNUMBER(J105)),F105*J105,"")</f>
        <v/>
      </c>
      <c r="O105" s="57" t="str">
        <f t="shared" ref="O105" si="77">IF(AND(ISNUMBER(G105),ISNUMBER(K105)),G105*K105,"")</f>
        <v/>
      </c>
      <c r="P105" s="33" t="str">
        <f>IF(AND(ISNUMBER(M105),ISNUMBER(N105),ISNUMBER(O105)),SUM(M105:O105),"")</f>
        <v/>
      </c>
    </row>
    <row r="106" spans="1:16">
      <c r="A106" s="9"/>
      <c r="B106" s="32" t="str">
        <f>IF(EXACT('Page Titre'!LANGUE_FR_ENG,"Fr"),MatchTrad!A154,MatchTrad!B154)</f>
        <v>Grevés, dont :</v>
      </c>
      <c r="C106" s="16"/>
      <c r="D106" s="121"/>
      <c r="E106" s="121"/>
      <c r="F106" s="121"/>
      <c r="G106" s="121"/>
      <c r="H106" s="121"/>
      <c r="I106" s="121"/>
      <c r="J106" s="121"/>
      <c r="K106" s="121"/>
      <c r="L106" s="121"/>
      <c r="M106" s="121"/>
      <c r="N106" s="121"/>
      <c r="O106" s="121"/>
      <c r="P106" s="12"/>
    </row>
    <row r="107" spans="1:16">
      <c r="A107" s="9"/>
      <c r="B107" s="36" t="str">
        <f>IF(EXACT('Page Titre'!LANGUE_FR_ENG,"Fr"),MatchTrad!A155,MatchTrad!B155)</f>
        <v>Échéance résiduelle des actifs grevés &lt; 6 mois</v>
      </c>
      <c r="C107" s="10">
        <f>C105+10</f>
        <v>2190</v>
      </c>
      <c r="D107" s="121"/>
      <c r="E107" s="82"/>
      <c r="F107" s="82"/>
      <c r="G107" s="81"/>
      <c r="H107" s="121"/>
      <c r="I107" s="80">
        <v>0</v>
      </c>
      <c r="J107" s="80">
        <v>0</v>
      </c>
      <c r="K107" s="79">
        <v>0</v>
      </c>
      <c r="L107" s="121"/>
      <c r="M107" s="56" t="str">
        <f t="shared" ref="M107:M109" si="78">IF(AND(ISNUMBER(E107),ISNUMBER(I107)),E107*I107,"")</f>
        <v/>
      </c>
      <c r="N107" s="56" t="str">
        <f t="shared" ref="N107:N109" si="79">IF(AND(ISNUMBER(F107),ISNUMBER(J107)),F107*J107,"")</f>
        <v/>
      </c>
      <c r="O107" s="56" t="str">
        <f t="shared" ref="O107:O109" si="80">IF(AND(ISNUMBER(G107),ISNUMBER(K107)),G107*K107,"")</f>
        <v/>
      </c>
      <c r="P107" s="55" t="str">
        <f t="shared" ref="P107:P109" si="81">IF(AND(ISNUMBER(M107),ISNUMBER(N107),ISNUMBER(O107)),SUM(M107:O107),"")</f>
        <v/>
      </c>
    </row>
    <row r="108" spans="1:16">
      <c r="A108" s="9"/>
      <c r="B108" s="36" t="str">
        <f>IF(EXACT('Page Titre'!LANGUE_FR_ENG,"Fr"),MatchTrad!A156,MatchTrad!B156)</f>
        <v>Échéance résiduelle des actifs grevés ≥ 6 mois à &lt; 1 an</v>
      </c>
      <c r="C108" s="10">
        <f t="shared" ref="C108:C109" si="82">C107+10</f>
        <v>2200</v>
      </c>
      <c r="D108" s="121"/>
      <c r="E108" s="82"/>
      <c r="F108" s="82"/>
      <c r="G108" s="81"/>
      <c r="H108" s="121"/>
      <c r="I108" s="80">
        <v>0.5</v>
      </c>
      <c r="J108" s="80">
        <v>0.5</v>
      </c>
      <c r="K108" s="79">
        <v>0.5</v>
      </c>
      <c r="L108" s="121"/>
      <c r="M108" s="56" t="str">
        <f t="shared" si="78"/>
        <v/>
      </c>
      <c r="N108" s="56" t="str">
        <f t="shared" si="79"/>
        <v/>
      </c>
      <c r="O108" s="56" t="str">
        <f t="shared" si="80"/>
        <v/>
      </c>
      <c r="P108" s="55" t="str">
        <f t="shared" si="81"/>
        <v/>
      </c>
    </row>
    <row r="109" spans="1:16">
      <c r="A109" s="9"/>
      <c r="B109" s="36" t="str">
        <f>IF(EXACT('Page Titre'!LANGUE_FR_ENG,"Fr"),MatchTrad!A157,MatchTrad!B157)</f>
        <v>Échéance résiduelle des actifs grevés ≥ 1 an</v>
      </c>
      <c r="C109" s="10">
        <f t="shared" si="82"/>
        <v>2210</v>
      </c>
      <c r="D109" s="121"/>
      <c r="E109" s="83"/>
      <c r="F109" s="83"/>
      <c r="G109" s="84"/>
      <c r="H109" s="121"/>
      <c r="I109" s="54">
        <v>1</v>
      </c>
      <c r="J109" s="54">
        <v>1</v>
      </c>
      <c r="K109" s="53">
        <v>1</v>
      </c>
      <c r="L109" s="121"/>
      <c r="M109" s="57" t="str">
        <f t="shared" si="78"/>
        <v/>
      </c>
      <c r="N109" s="57" t="str">
        <f t="shared" si="79"/>
        <v/>
      </c>
      <c r="O109" s="57" t="str">
        <f t="shared" si="80"/>
        <v/>
      </c>
      <c r="P109" s="33" t="str">
        <f t="shared" si="81"/>
        <v/>
      </c>
    </row>
    <row r="110" spans="1:16">
      <c r="A110" s="9"/>
      <c r="B110" s="38" t="str">
        <f>IF(EXACT('Page Titre'!LANGUE_FR_ENG,"Fr"),MatchTrad!A158,MatchTrad!B158)</f>
        <v>Titres admissibles à titre d'ALHQ de niveau 2A pour le LCR, dont :</v>
      </c>
      <c r="C110" s="16"/>
      <c r="D110" s="121"/>
      <c r="E110" s="121"/>
      <c r="F110" s="121"/>
      <c r="G110" s="121"/>
      <c r="H110" s="121"/>
      <c r="I110" s="121"/>
      <c r="J110" s="121"/>
      <c r="K110" s="121"/>
      <c r="L110" s="121"/>
      <c r="M110" s="121"/>
      <c r="N110" s="121"/>
      <c r="O110" s="121"/>
      <c r="P110" s="12"/>
    </row>
    <row r="111" spans="1:16">
      <c r="A111" s="9"/>
      <c r="B111" s="32" t="str">
        <f>IF(EXACT('Page Titre'!LANGUE_FR_ENG,"Fr"),MatchTrad!A159,MatchTrad!B159)</f>
        <v>Non grevés</v>
      </c>
      <c r="C111" s="10">
        <f>C109+10</f>
        <v>2220</v>
      </c>
      <c r="D111" s="121"/>
      <c r="E111" s="83"/>
      <c r="F111" s="83"/>
      <c r="G111" s="84"/>
      <c r="H111" s="121"/>
      <c r="I111" s="54">
        <v>0.15</v>
      </c>
      <c r="J111" s="54">
        <v>0.15</v>
      </c>
      <c r="K111" s="53">
        <v>0.15</v>
      </c>
      <c r="L111" s="121"/>
      <c r="M111" s="57" t="str">
        <f>IF(AND(ISNUMBER(E111),ISNUMBER(I111)),E111*I111,"")</f>
        <v/>
      </c>
      <c r="N111" s="57" t="str">
        <f t="shared" ref="N111" si="83">IF(AND(ISNUMBER(F111),ISNUMBER(J111)),F111*J111,"")</f>
        <v/>
      </c>
      <c r="O111" s="57" t="str">
        <f t="shared" ref="O111" si="84">IF(AND(ISNUMBER(G111),ISNUMBER(K111)),G111*K111,"")</f>
        <v/>
      </c>
      <c r="P111" s="33" t="str">
        <f>IF(AND(ISNUMBER(M111),ISNUMBER(N111),ISNUMBER(O111)),SUM(M111:O111),"")</f>
        <v/>
      </c>
    </row>
    <row r="112" spans="1:16">
      <c r="A112" s="9"/>
      <c r="B112" s="32" t="str">
        <f>IF(EXACT('Page Titre'!LANGUE_FR_ENG,"Fr"),MatchTrad!A160,MatchTrad!B160)</f>
        <v>Grevés, dont :</v>
      </c>
      <c r="C112" s="16"/>
      <c r="D112" s="121"/>
      <c r="E112" s="121"/>
      <c r="F112" s="121"/>
      <c r="G112" s="121"/>
      <c r="H112" s="121"/>
      <c r="I112" s="121"/>
      <c r="J112" s="121"/>
      <c r="K112" s="121"/>
      <c r="L112" s="121"/>
      <c r="M112" s="121"/>
      <c r="N112" s="121"/>
      <c r="O112" s="121"/>
      <c r="P112" s="12"/>
    </row>
    <row r="113" spans="1:16">
      <c r="A113" s="9"/>
      <c r="B113" s="36" t="str">
        <f>IF(EXACT('Page Titre'!LANGUE_FR_ENG,"Fr"),MatchTrad!A161,MatchTrad!B161)</f>
        <v>Échéance résiduelle des actifs grevés &lt; 6 mois</v>
      </c>
      <c r="C113" s="10">
        <f>C111+10</f>
        <v>2230</v>
      </c>
      <c r="D113" s="121"/>
      <c r="E113" s="82"/>
      <c r="F113" s="82"/>
      <c r="G113" s="81"/>
      <c r="H113" s="121"/>
      <c r="I113" s="80">
        <v>0.15</v>
      </c>
      <c r="J113" s="80">
        <v>0.15</v>
      </c>
      <c r="K113" s="79">
        <v>0.15</v>
      </c>
      <c r="L113" s="121"/>
      <c r="M113" s="56" t="str">
        <f t="shared" ref="M113:M115" si="85">IF(AND(ISNUMBER(E113),ISNUMBER(I113)),E113*I113,"")</f>
        <v/>
      </c>
      <c r="N113" s="56" t="str">
        <f t="shared" ref="N113:N115" si="86">IF(AND(ISNUMBER(F113),ISNUMBER(J113)),F113*J113,"")</f>
        <v/>
      </c>
      <c r="O113" s="56" t="str">
        <f t="shared" ref="O113:O115" si="87">IF(AND(ISNUMBER(G113),ISNUMBER(K113)),G113*K113,"")</f>
        <v/>
      </c>
      <c r="P113" s="55" t="str">
        <f>IF(AND(ISNUMBER(M113),ISNUMBER(N113),ISNUMBER(O113)),SUM(M113:O113),"")</f>
        <v/>
      </c>
    </row>
    <row r="114" spans="1:16">
      <c r="A114" s="9"/>
      <c r="B114" s="36" t="str">
        <f>IF(EXACT('Page Titre'!LANGUE_FR_ENG,"Fr"),MatchTrad!A162,MatchTrad!B162)</f>
        <v>Échéance résiduelle des actifs grevés ≥ 6 mois à &lt; 1 an</v>
      </c>
      <c r="C114" s="10">
        <f t="shared" ref="C114:C115" si="88">C113+10</f>
        <v>2240</v>
      </c>
      <c r="D114" s="121"/>
      <c r="E114" s="82"/>
      <c r="F114" s="82"/>
      <c r="G114" s="81"/>
      <c r="H114" s="121"/>
      <c r="I114" s="80">
        <v>0.5</v>
      </c>
      <c r="J114" s="80">
        <v>0.5</v>
      </c>
      <c r="K114" s="79">
        <v>0.5</v>
      </c>
      <c r="L114" s="121"/>
      <c r="M114" s="56" t="str">
        <f t="shared" si="85"/>
        <v/>
      </c>
      <c r="N114" s="56" t="str">
        <f t="shared" si="86"/>
        <v/>
      </c>
      <c r="O114" s="56" t="str">
        <f t="shared" si="87"/>
        <v/>
      </c>
      <c r="P114" s="55" t="str">
        <f t="shared" ref="P114:P115" si="89">IF(AND(ISNUMBER(M114),ISNUMBER(N114),ISNUMBER(O114)),SUM(M114:O114),"")</f>
        <v/>
      </c>
    </row>
    <row r="115" spans="1:16">
      <c r="A115" s="9"/>
      <c r="B115" s="36" t="str">
        <f>IF(EXACT('Page Titre'!LANGUE_FR_ENG,"Fr"),MatchTrad!A163,MatchTrad!B163)</f>
        <v>Échéance résiduelle des actifs grevés ≥ 1 an</v>
      </c>
      <c r="C115" s="10">
        <f t="shared" si="88"/>
        <v>2250</v>
      </c>
      <c r="D115" s="121"/>
      <c r="E115" s="83"/>
      <c r="F115" s="83"/>
      <c r="G115" s="84"/>
      <c r="H115" s="121"/>
      <c r="I115" s="54">
        <v>1</v>
      </c>
      <c r="J115" s="54">
        <v>1</v>
      </c>
      <c r="K115" s="53">
        <v>1</v>
      </c>
      <c r="L115" s="121"/>
      <c r="M115" s="57" t="str">
        <f t="shared" si="85"/>
        <v/>
      </c>
      <c r="N115" s="57" t="str">
        <f t="shared" si="86"/>
        <v/>
      </c>
      <c r="O115" s="57" t="str">
        <f t="shared" si="87"/>
        <v/>
      </c>
      <c r="P115" s="33" t="str">
        <f t="shared" si="89"/>
        <v/>
      </c>
    </row>
    <row r="116" spans="1:16">
      <c r="A116" s="9"/>
      <c r="B116" s="31" t="str">
        <f>IF(EXACT('Page Titre'!LANGUE_FR_ENG,"Fr"),MatchTrad!A164,MatchTrad!B164)</f>
        <v xml:space="preserve">Titres admissibles à titre d'ALHQ de niveau 2B pour le LCR, dont : </v>
      </c>
      <c r="C116" s="16"/>
      <c r="D116" s="121"/>
      <c r="E116" s="121"/>
      <c r="F116" s="121"/>
      <c r="G116" s="121"/>
      <c r="H116" s="121"/>
      <c r="I116" s="121"/>
      <c r="J116" s="121"/>
      <c r="K116" s="121"/>
      <c r="L116" s="121"/>
      <c r="M116" s="121"/>
      <c r="N116" s="121"/>
      <c r="O116" s="121"/>
      <c r="P116" s="12"/>
    </row>
    <row r="117" spans="1:16">
      <c r="A117" s="9"/>
      <c r="B117" s="32" t="str">
        <f>IF(EXACT('Page Titre'!LANGUE_FR_ENG,"Fr"),MatchTrad!A165,MatchTrad!B165)</f>
        <v>Non grevés</v>
      </c>
      <c r="C117" s="48">
        <f>C115+10</f>
        <v>2260</v>
      </c>
      <c r="D117" s="83"/>
      <c r="E117" s="83"/>
      <c r="F117" s="83"/>
      <c r="G117" s="83"/>
      <c r="H117" s="54">
        <v>0.5</v>
      </c>
      <c r="I117" s="54">
        <v>0.5</v>
      </c>
      <c r="J117" s="54">
        <v>0.5</v>
      </c>
      <c r="K117" s="54">
        <v>0.5</v>
      </c>
      <c r="L117" s="57" t="str">
        <f>IF(AND(ISNUMBER(D117),ISNUMBER(H117)),D117*H117,"")</f>
        <v/>
      </c>
      <c r="M117" s="57" t="str">
        <f>IF(AND(ISNUMBER(E117),ISNUMBER(I117)),E117*I117,"")</f>
        <v/>
      </c>
      <c r="N117" s="57" t="str">
        <f t="shared" ref="N117" si="90">IF(AND(ISNUMBER(F117),ISNUMBER(J117)),F117*J117,"")</f>
        <v/>
      </c>
      <c r="O117" s="57" t="str">
        <f t="shared" ref="O117" si="91">IF(AND(ISNUMBER(G117),ISNUMBER(K117)),G117*K117,"")</f>
        <v/>
      </c>
      <c r="P117" s="33" t="str">
        <f t="shared" ref="P117" si="92">IF(AND(ISNUMBER(L117),ISNUMBER(M117),ISNUMBER(N117),ISNUMBER(O117)),SUM(L117:O117),"")</f>
        <v/>
      </c>
    </row>
    <row r="118" spans="1:16">
      <c r="A118" s="9"/>
      <c r="B118" s="32" t="str">
        <f>IF(EXACT('Page Titre'!LANGUE_FR_ENG,"Fr"),MatchTrad!A166,MatchTrad!B166)</f>
        <v>Grevés, dont :</v>
      </c>
      <c r="C118" s="16"/>
      <c r="D118" s="121"/>
      <c r="E118" s="121"/>
      <c r="F118" s="121"/>
      <c r="G118" s="121"/>
      <c r="H118" s="121"/>
      <c r="I118" s="121"/>
      <c r="J118" s="121"/>
      <c r="K118" s="121"/>
      <c r="L118" s="121"/>
      <c r="M118" s="121"/>
      <c r="N118" s="121"/>
      <c r="O118" s="121"/>
      <c r="P118" s="12"/>
    </row>
    <row r="119" spans="1:16">
      <c r="A119" s="9"/>
      <c r="B119" s="36" t="str">
        <f>IF(EXACT('Page Titre'!LANGUE_FR_ENG,"Fr"),MatchTrad!A167,MatchTrad!B167)</f>
        <v>Échéance résiduelle des actifs grevés &lt; 6 mois</v>
      </c>
      <c r="C119" s="48">
        <f>C117+10</f>
        <v>2270</v>
      </c>
      <c r="D119" s="82"/>
      <c r="E119" s="82"/>
      <c r="F119" s="82"/>
      <c r="G119" s="82"/>
      <c r="H119" s="80">
        <v>0.5</v>
      </c>
      <c r="I119" s="80">
        <v>0.5</v>
      </c>
      <c r="J119" s="80">
        <v>0.5</v>
      </c>
      <c r="K119" s="80">
        <v>0.5</v>
      </c>
      <c r="L119" s="56" t="str">
        <f t="shared" ref="L119:M121" si="93">IF(AND(ISNUMBER(D119),ISNUMBER(H119)),D119*H119,"")</f>
        <v/>
      </c>
      <c r="M119" s="56" t="str">
        <f t="shared" si="93"/>
        <v/>
      </c>
      <c r="N119" s="56" t="str">
        <f t="shared" ref="N119:N121" si="94">IF(AND(ISNUMBER(F119),ISNUMBER(J119)),F119*J119,"")</f>
        <v/>
      </c>
      <c r="O119" s="56" t="str">
        <f t="shared" ref="O119:O121" si="95">IF(AND(ISNUMBER(G119),ISNUMBER(K119)),G119*K119,"")</f>
        <v/>
      </c>
      <c r="P119" s="55" t="str">
        <f t="shared" ref="P119:P121" si="96">IF(AND(ISNUMBER(L119),ISNUMBER(M119),ISNUMBER(N119),ISNUMBER(O119)),SUM(L119:O119),"")</f>
        <v/>
      </c>
    </row>
    <row r="120" spans="1:16">
      <c r="A120" s="9"/>
      <c r="B120" s="36" t="str">
        <f>IF(EXACT('Page Titre'!LANGUE_FR_ENG,"Fr"),MatchTrad!A168,MatchTrad!B168)</f>
        <v>Échéance résiduelle des actifs grevés ≥ 6 mois à &lt; 1 an</v>
      </c>
      <c r="C120" s="48">
        <f t="shared" ref="C120:C121" si="97">C119+10</f>
        <v>2280</v>
      </c>
      <c r="D120" s="82"/>
      <c r="E120" s="82"/>
      <c r="F120" s="82"/>
      <c r="G120" s="82"/>
      <c r="H120" s="80">
        <v>0.5</v>
      </c>
      <c r="I120" s="80">
        <v>0.5</v>
      </c>
      <c r="J120" s="80">
        <v>0.5</v>
      </c>
      <c r="K120" s="80">
        <v>0.5</v>
      </c>
      <c r="L120" s="56" t="str">
        <f t="shared" si="93"/>
        <v/>
      </c>
      <c r="M120" s="56" t="str">
        <f t="shared" si="93"/>
        <v/>
      </c>
      <c r="N120" s="56" t="str">
        <f t="shared" si="94"/>
        <v/>
      </c>
      <c r="O120" s="56" t="str">
        <f t="shared" si="95"/>
        <v/>
      </c>
      <c r="P120" s="55" t="str">
        <f t="shared" si="96"/>
        <v/>
      </c>
    </row>
    <row r="121" spans="1:16">
      <c r="A121" s="9"/>
      <c r="B121" s="36" t="str">
        <f>IF(EXACT('Page Titre'!LANGUE_FR_ENG,"Fr"),MatchTrad!A169,MatchTrad!B169)</f>
        <v>Échéance résiduelle des actifs grevés ≥ 1 an</v>
      </c>
      <c r="C121" s="48">
        <f t="shared" si="97"/>
        <v>2290</v>
      </c>
      <c r="D121" s="83"/>
      <c r="E121" s="83"/>
      <c r="F121" s="83"/>
      <c r="G121" s="83"/>
      <c r="H121" s="54">
        <v>1</v>
      </c>
      <c r="I121" s="54">
        <v>1</v>
      </c>
      <c r="J121" s="54">
        <v>1</v>
      </c>
      <c r="K121" s="54">
        <v>1</v>
      </c>
      <c r="L121" s="57" t="str">
        <f t="shared" si="93"/>
        <v/>
      </c>
      <c r="M121" s="57" t="str">
        <f t="shared" si="93"/>
        <v/>
      </c>
      <c r="N121" s="57" t="str">
        <f t="shared" si="94"/>
        <v/>
      </c>
      <c r="O121" s="57" t="str">
        <f t="shared" si="95"/>
        <v/>
      </c>
      <c r="P121" s="33" t="str">
        <f t="shared" si="96"/>
        <v/>
      </c>
    </row>
    <row r="122" spans="1:16" ht="26.4">
      <c r="A122" s="9"/>
      <c r="B122" s="31" t="str">
        <f>IF(EXACT('Page Titre'!LANGUE_FR_ENG,"Fr"),MatchTrad!A170,MatchTrad!B170)</f>
        <v>Dépôts détenus par une institution financière à des fins opérationnelles, dont :</v>
      </c>
      <c r="C122" s="16"/>
      <c r="D122" s="121"/>
      <c r="E122" s="121"/>
      <c r="F122" s="121"/>
      <c r="G122" s="121"/>
      <c r="H122" s="121"/>
      <c r="I122" s="121"/>
      <c r="J122" s="121"/>
      <c r="K122" s="121"/>
      <c r="L122" s="121"/>
      <c r="M122" s="121"/>
      <c r="N122" s="121"/>
      <c r="O122" s="121"/>
      <c r="P122" s="12"/>
    </row>
    <row r="123" spans="1:16">
      <c r="A123" s="9"/>
      <c r="B123" s="32" t="str">
        <f>IF(EXACT('Page Titre'!LANGUE_FR_ENG,"Fr"),MatchTrad!A171,MatchTrad!B171)</f>
        <v>Non grevés</v>
      </c>
      <c r="C123" s="48">
        <f>C121+10</f>
        <v>2300</v>
      </c>
      <c r="D123" s="83"/>
      <c r="E123" s="83"/>
      <c r="F123" s="83"/>
      <c r="G123" s="83"/>
      <c r="H123" s="54">
        <v>0.5</v>
      </c>
      <c r="I123" s="54">
        <v>0.5</v>
      </c>
      <c r="J123" s="54">
        <v>0.5</v>
      </c>
      <c r="K123" s="54">
        <v>1</v>
      </c>
      <c r="L123" s="57" t="str">
        <f>IF(AND(ISNUMBER(D123),ISNUMBER(H123)),D123*H123,"")</f>
        <v/>
      </c>
      <c r="M123" s="57" t="str">
        <f>IF(AND(ISNUMBER(E123),ISNUMBER(I123)),E123*I123,"")</f>
        <v/>
      </c>
      <c r="N123" s="57" t="str">
        <f t="shared" ref="N123" si="98">IF(AND(ISNUMBER(F123),ISNUMBER(J123)),F123*J123,"")</f>
        <v/>
      </c>
      <c r="O123" s="57" t="str">
        <f t="shared" ref="O123" si="99">IF(AND(ISNUMBER(G123),ISNUMBER(K123)),G123*K123,"")</f>
        <v/>
      </c>
      <c r="P123" s="33" t="str">
        <f t="shared" ref="P123" si="100">IF(AND(ISNUMBER(L123),ISNUMBER(M123),ISNUMBER(N123),ISNUMBER(O123)),SUM(L123:O123),"")</f>
        <v/>
      </c>
    </row>
    <row r="124" spans="1:16">
      <c r="A124" s="9"/>
      <c r="B124" s="32" t="str">
        <f>IF(EXACT('Page Titre'!LANGUE_FR_ENG,"Fr"),MatchTrad!A172,MatchTrad!B172)</f>
        <v>Grevés, dont :</v>
      </c>
      <c r="C124" s="16"/>
      <c r="D124" s="121"/>
      <c r="E124" s="121"/>
      <c r="F124" s="121"/>
      <c r="G124" s="121"/>
      <c r="H124" s="121"/>
      <c r="I124" s="121"/>
      <c r="J124" s="121"/>
      <c r="K124" s="121"/>
      <c r="L124" s="121"/>
      <c r="M124" s="121"/>
      <c r="N124" s="121"/>
      <c r="O124" s="121"/>
      <c r="P124" s="12"/>
    </row>
    <row r="125" spans="1:16">
      <c r="A125" s="9"/>
      <c r="B125" s="36" t="str">
        <f>IF(EXACT('Page Titre'!LANGUE_FR_ENG,"Fr"),MatchTrad!A173,MatchTrad!B173)</f>
        <v>Échéance résiduelle des actifs grevés &lt; 6 mois</v>
      </c>
      <c r="C125" s="48">
        <f>C123+10</f>
        <v>2310</v>
      </c>
      <c r="D125" s="82"/>
      <c r="E125" s="82"/>
      <c r="F125" s="82"/>
      <c r="G125" s="82"/>
      <c r="H125" s="80">
        <v>0.5</v>
      </c>
      <c r="I125" s="80">
        <v>0.5</v>
      </c>
      <c r="J125" s="80">
        <v>0.5</v>
      </c>
      <c r="K125" s="80">
        <v>1</v>
      </c>
      <c r="L125" s="56" t="str">
        <f t="shared" ref="L125:M127" si="101">IF(AND(ISNUMBER(D125),ISNUMBER(H125)),D125*H125,"")</f>
        <v/>
      </c>
      <c r="M125" s="56" t="str">
        <f t="shared" si="101"/>
        <v/>
      </c>
      <c r="N125" s="56" t="str">
        <f t="shared" ref="N125:N127" si="102">IF(AND(ISNUMBER(F125),ISNUMBER(J125)),F125*J125,"")</f>
        <v/>
      </c>
      <c r="O125" s="56" t="str">
        <f t="shared" ref="O125:O127" si="103">IF(AND(ISNUMBER(G125),ISNUMBER(K125)),G125*K125,"")</f>
        <v/>
      </c>
      <c r="P125" s="55" t="str">
        <f t="shared" ref="P125:P127" si="104">IF(AND(ISNUMBER(L125),ISNUMBER(M125),ISNUMBER(N125),ISNUMBER(O125)),SUM(L125:O125),"")</f>
        <v/>
      </c>
    </row>
    <row r="126" spans="1:16">
      <c r="A126" s="9"/>
      <c r="B126" s="36" t="str">
        <f>IF(EXACT('Page Titre'!LANGUE_FR_ENG,"Fr"),MatchTrad!A174,MatchTrad!B174)</f>
        <v>Échéance résiduelle des actifs grevés ≥ 6 mois à &lt; 1 an</v>
      </c>
      <c r="C126" s="48">
        <f t="shared" ref="C126:C127" si="105">C125+10</f>
        <v>2320</v>
      </c>
      <c r="D126" s="82"/>
      <c r="E126" s="82"/>
      <c r="F126" s="82"/>
      <c r="G126" s="82"/>
      <c r="H126" s="80">
        <v>0.5</v>
      </c>
      <c r="I126" s="80">
        <v>0.5</v>
      </c>
      <c r="J126" s="80">
        <v>0.5</v>
      </c>
      <c r="K126" s="80">
        <v>1</v>
      </c>
      <c r="L126" s="56" t="str">
        <f t="shared" si="101"/>
        <v/>
      </c>
      <c r="M126" s="56" t="str">
        <f t="shared" si="101"/>
        <v/>
      </c>
      <c r="N126" s="56" t="str">
        <f t="shared" si="102"/>
        <v/>
      </c>
      <c r="O126" s="56" t="str">
        <f t="shared" si="103"/>
        <v/>
      </c>
      <c r="P126" s="55" t="str">
        <f t="shared" si="104"/>
        <v/>
      </c>
    </row>
    <row r="127" spans="1:16">
      <c r="A127" s="9"/>
      <c r="B127" s="36" t="str">
        <f>IF(EXACT('Page Titre'!LANGUE_FR_ENG,"Fr"),MatchTrad!A175,MatchTrad!B175)</f>
        <v>Échéance résiduelle des actifs grevés ≥ 1 an</v>
      </c>
      <c r="C127" s="48">
        <f t="shared" si="105"/>
        <v>2330</v>
      </c>
      <c r="D127" s="83"/>
      <c r="E127" s="83"/>
      <c r="F127" s="83"/>
      <c r="G127" s="83"/>
      <c r="H127" s="54">
        <v>1</v>
      </c>
      <c r="I127" s="54">
        <v>1</v>
      </c>
      <c r="J127" s="54">
        <v>1</v>
      </c>
      <c r="K127" s="54">
        <v>1</v>
      </c>
      <c r="L127" s="57" t="str">
        <f t="shared" si="101"/>
        <v/>
      </c>
      <c r="M127" s="57" t="str">
        <f t="shared" si="101"/>
        <v/>
      </c>
      <c r="N127" s="57" t="str">
        <f t="shared" si="102"/>
        <v/>
      </c>
      <c r="O127" s="57" t="str">
        <f t="shared" si="103"/>
        <v/>
      </c>
      <c r="P127" s="33" t="str">
        <f t="shared" si="104"/>
        <v/>
      </c>
    </row>
    <row r="128" spans="1:16" ht="26.4">
      <c r="A128" s="9"/>
      <c r="B128" s="31" t="str">
        <f>IF(EXACT('Page Titre'!LANGUE_FR_ENG,"Fr"),MatchTrad!A176,MatchTrad!B176)</f>
        <v>Prêts à des entreprises non financières à échéance résiduelle de moins d'un an, dont :</v>
      </c>
      <c r="C128" s="16"/>
      <c r="D128" s="121"/>
      <c r="E128" s="121"/>
      <c r="F128" s="121"/>
      <c r="G128" s="121"/>
      <c r="H128" s="121"/>
      <c r="I128" s="121"/>
      <c r="J128" s="121"/>
      <c r="K128" s="121"/>
      <c r="L128" s="121"/>
      <c r="M128" s="121"/>
      <c r="N128" s="121"/>
      <c r="O128" s="121"/>
      <c r="P128" s="12"/>
    </row>
    <row r="129" spans="1:16">
      <c r="A129" s="9"/>
      <c r="B129" s="32" t="str">
        <f>IF(EXACT('Page Titre'!LANGUE_FR_ENG,"Fr"),MatchTrad!A177,MatchTrad!B177)</f>
        <v>Non grevés</v>
      </c>
      <c r="C129" s="10">
        <f>C127+10</f>
        <v>2340</v>
      </c>
      <c r="D129" s="121"/>
      <c r="E129" s="83"/>
      <c r="F129" s="84"/>
      <c r="G129" s="121"/>
      <c r="H129" s="121"/>
      <c r="I129" s="54">
        <v>0.5</v>
      </c>
      <c r="J129" s="53">
        <v>0.5</v>
      </c>
      <c r="K129" s="121"/>
      <c r="L129" s="121"/>
      <c r="M129" s="57" t="str">
        <f t="shared" ref="M129" si="106">IF(AND(ISNUMBER(E129),ISNUMBER(I129)),E129*I129,"")</f>
        <v/>
      </c>
      <c r="N129" s="33" t="str">
        <f t="shared" ref="N129" si="107">IF(AND(ISNUMBER(F129),ISNUMBER(J129)),F129*J129,"")</f>
        <v/>
      </c>
      <c r="O129" s="121"/>
      <c r="P129" s="33" t="str">
        <f>IF(AND(ISNUMBER(M129),ISNUMBER(N129)),SUM(M129:N129),"")</f>
        <v/>
      </c>
    </row>
    <row r="130" spans="1:16">
      <c r="A130" s="9"/>
      <c r="B130" s="32" t="str">
        <f>IF(EXACT('Page Titre'!LANGUE_FR_ENG,"Fr"),MatchTrad!A178,MatchTrad!B178)</f>
        <v>Grevés, dont :</v>
      </c>
      <c r="C130" s="16"/>
      <c r="D130" s="121"/>
      <c r="E130" s="121"/>
      <c r="F130" s="121"/>
      <c r="G130" s="121"/>
      <c r="H130" s="121"/>
      <c r="I130" s="121"/>
      <c r="J130" s="121"/>
      <c r="K130" s="121"/>
      <c r="L130" s="121"/>
      <c r="M130" s="121"/>
      <c r="N130" s="121"/>
      <c r="O130" s="121"/>
      <c r="P130" s="121"/>
    </row>
    <row r="131" spans="1:16">
      <c r="A131" s="9"/>
      <c r="B131" s="36" t="str">
        <f>IF(EXACT('Page Titre'!LANGUE_FR_ENG,"Fr"),MatchTrad!A179,MatchTrad!B179)</f>
        <v>Échéance résiduelle des actifs grevés &lt; 6 mois</v>
      </c>
      <c r="C131" s="10">
        <f>C129+10</f>
        <v>2350</v>
      </c>
      <c r="D131" s="121"/>
      <c r="E131" s="82"/>
      <c r="F131" s="81"/>
      <c r="G131" s="121"/>
      <c r="H131" s="121"/>
      <c r="I131" s="80">
        <v>0.5</v>
      </c>
      <c r="J131" s="79">
        <v>0.5</v>
      </c>
      <c r="K131" s="121"/>
      <c r="L131" s="121"/>
      <c r="M131" s="56" t="str">
        <f t="shared" ref="M131:M133" si="108">IF(AND(ISNUMBER(E131),ISNUMBER(I131)),E131*I131,"")</f>
        <v/>
      </c>
      <c r="N131" s="55" t="str">
        <f t="shared" ref="N131:N133" si="109">IF(AND(ISNUMBER(F131),ISNUMBER(J131)),F131*J131,"")</f>
        <v/>
      </c>
      <c r="O131" s="121"/>
      <c r="P131" s="55" t="str">
        <f>IF(AND(ISNUMBER(M131),ISNUMBER(N131)),SUM(M131:N131),"")</f>
        <v/>
      </c>
    </row>
    <row r="132" spans="1:16">
      <c r="A132" s="9"/>
      <c r="B132" s="36" t="str">
        <f>IF(EXACT('Page Titre'!LANGUE_FR_ENG,"Fr"),MatchTrad!A180,MatchTrad!B180)</f>
        <v>Échéance résiduelle des actifs grevés ≥ 6 mois à &lt; 1 an</v>
      </c>
      <c r="C132" s="10">
        <f t="shared" ref="C132:C133" si="110">C131+10</f>
        <v>2360</v>
      </c>
      <c r="D132" s="121"/>
      <c r="E132" s="82"/>
      <c r="F132" s="81"/>
      <c r="G132" s="121"/>
      <c r="H132" s="121"/>
      <c r="I132" s="80">
        <v>0.5</v>
      </c>
      <c r="J132" s="79">
        <v>0.5</v>
      </c>
      <c r="K132" s="121"/>
      <c r="L132" s="121"/>
      <c r="M132" s="56" t="str">
        <f t="shared" si="108"/>
        <v/>
      </c>
      <c r="N132" s="55" t="str">
        <f t="shared" si="109"/>
        <v/>
      </c>
      <c r="O132" s="121"/>
      <c r="P132" s="55" t="str">
        <f t="shared" ref="P132:P133" si="111">IF(AND(ISNUMBER(M132),ISNUMBER(N132)),SUM(M132:N132),"")</f>
        <v/>
      </c>
    </row>
    <row r="133" spans="1:16">
      <c r="A133" s="9"/>
      <c r="B133" s="36" t="str">
        <f>IF(EXACT('Page Titre'!LANGUE_FR_ENG,"Fr"),MatchTrad!A181,MatchTrad!B181)</f>
        <v>Échéance résiduelle des actifs grevés ≥ 1 an</v>
      </c>
      <c r="C133" s="10">
        <f t="shared" si="110"/>
        <v>2370</v>
      </c>
      <c r="D133" s="15"/>
      <c r="E133" s="83"/>
      <c r="F133" s="84"/>
      <c r="G133" s="121"/>
      <c r="H133" s="121"/>
      <c r="I133" s="54">
        <v>1</v>
      </c>
      <c r="J133" s="53">
        <v>1</v>
      </c>
      <c r="K133" s="121"/>
      <c r="L133" s="121"/>
      <c r="M133" s="57" t="str">
        <f t="shared" si="108"/>
        <v/>
      </c>
      <c r="N133" s="33" t="str">
        <f t="shared" si="109"/>
        <v/>
      </c>
      <c r="O133" s="121"/>
      <c r="P133" s="33" t="str">
        <f t="shared" si="111"/>
        <v/>
      </c>
    </row>
    <row r="134" spans="1:16" ht="26.4">
      <c r="A134" s="9"/>
      <c r="B134" s="31" t="str">
        <f>IF(EXACT('Page Titre'!LANGUE_FR_ENG,"Fr"),MatchTrad!A182,MatchTrad!B182)</f>
        <v>Prêts à des banques centrales à échéance résiduelle de moins d'un an, dont :</v>
      </c>
      <c r="C134" s="20"/>
      <c r="D134" s="121"/>
      <c r="E134" s="121"/>
      <c r="F134" s="121"/>
      <c r="G134" s="121"/>
      <c r="H134" s="121"/>
      <c r="I134" s="121"/>
      <c r="J134" s="121"/>
      <c r="K134" s="121"/>
      <c r="L134" s="121"/>
      <c r="M134" s="121"/>
      <c r="N134" s="121"/>
      <c r="O134" s="121"/>
      <c r="P134" s="121"/>
    </row>
    <row r="135" spans="1:16">
      <c r="A135" s="9"/>
      <c r="B135" s="32" t="str">
        <f>IF(EXACT('Page Titre'!LANGUE_FR_ENG,"Fr"),MatchTrad!A183,MatchTrad!B183)</f>
        <v>Non grevés</v>
      </c>
      <c r="C135" s="10">
        <f>C133+10</f>
        <v>2380</v>
      </c>
      <c r="D135" s="121"/>
      <c r="E135" s="83"/>
      <c r="F135" s="84"/>
      <c r="G135" s="121"/>
      <c r="H135" s="121"/>
      <c r="I135" s="54">
        <v>0</v>
      </c>
      <c r="J135" s="53">
        <v>0.5</v>
      </c>
      <c r="K135" s="121"/>
      <c r="L135" s="121"/>
      <c r="M135" s="57" t="str">
        <f t="shared" ref="M135" si="112">IF(AND(ISNUMBER(E135),ISNUMBER(I135)),E135*I135,"")</f>
        <v/>
      </c>
      <c r="N135" s="33" t="str">
        <f t="shared" ref="N135" si="113">IF(AND(ISNUMBER(F135),ISNUMBER(J135)),F135*J135,"")</f>
        <v/>
      </c>
      <c r="O135" s="121"/>
      <c r="P135" s="33" t="str">
        <f>IF(AND(ISNUMBER(M135),ISNUMBER(N135)),SUM(M135:N135),"")</f>
        <v/>
      </c>
    </row>
    <row r="136" spans="1:16">
      <c r="A136" s="9"/>
      <c r="B136" s="32" t="str">
        <f>IF(EXACT('Page Titre'!LANGUE_FR_ENG,"Fr"),MatchTrad!A184,MatchTrad!B184)</f>
        <v>Grevés, dont :</v>
      </c>
      <c r="C136" s="16"/>
      <c r="D136" s="121"/>
      <c r="E136" s="121"/>
      <c r="F136" s="121"/>
      <c r="G136" s="121"/>
      <c r="H136" s="121"/>
      <c r="I136" s="121"/>
      <c r="J136" s="121"/>
      <c r="K136" s="121"/>
      <c r="L136" s="121"/>
      <c r="M136" s="121"/>
      <c r="N136" s="121"/>
      <c r="O136" s="121"/>
      <c r="P136" s="121"/>
    </row>
    <row r="137" spans="1:16">
      <c r="A137" s="9"/>
      <c r="B137" s="36" t="str">
        <f>IF(EXACT('Page Titre'!LANGUE_FR_ENG,"Fr"),MatchTrad!A185,MatchTrad!B185)</f>
        <v>Échéance résiduelle des actifs grevés &lt; 6 mois</v>
      </c>
      <c r="C137" s="10">
        <f>C135+10</f>
        <v>2390</v>
      </c>
      <c r="D137" s="121"/>
      <c r="E137" s="82"/>
      <c r="F137" s="81"/>
      <c r="G137" s="121"/>
      <c r="H137" s="121"/>
      <c r="I137" s="80">
        <v>0</v>
      </c>
      <c r="J137" s="79">
        <v>0.5</v>
      </c>
      <c r="K137" s="121"/>
      <c r="L137" s="121"/>
      <c r="M137" s="56" t="str">
        <f t="shared" ref="M137:M139" si="114">IF(AND(ISNUMBER(E137),ISNUMBER(I137)),E137*I137,"")</f>
        <v/>
      </c>
      <c r="N137" s="55" t="str">
        <f t="shared" ref="N137:N139" si="115">IF(AND(ISNUMBER(F137),ISNUMBER(J137)),F137*J137,"")</f>
        <v/>
      </c>
      <c r="O137" s="121"/>
      <c r="P137" s="55" t="str">
        <f t="shared" ref="P137:P145" si="116">IF(AND(ISNUMBER(M137),ISNUMBER(N137)),SUM(M137:N137),"")</f>
        <v/>
      </c>
    </row>
    <row r="138" spans="1:16">
      <c r="A138" s="9"/>
      <c r="B138" s="36" t="str">
        <f>IF(EXACT('Page Titre'!LANGUE_FR_ENG,"Fr"),MatchTrad!A186,MatchTrad!B186)</f>
        <v>Échéance résiduelle des actifs grevés ≥ 6 mois à &lt; 1 an</v>
      </c>
      <c r="C138" s="10">
        <f t="shared" ref="C138:C139" si="117">C137+10</f>
        <v>2400</v>
      </c>
      <c r="D138" s="121"/>
      <c r="E138" s="82"/>
      <c r="F138" s="81"/>
      <c r="G138" s="121"/>
      <c r="H138" s="121"/>
      <c r="I138" s="80">
        <v>0.5</v>
      </c>
      <c r="J138" s="79">
        <v>0.5</v>
      </c>
      <c r="K138" s="121"/>
      <c r="L138" s="121"/>
      <c r="M138" s="56" t="str">
        <f t="shared" si="114"/>
        <v/>
      </c>
      <c r="N138" s="55" t="str">
        <f t="shared" si="115"/>
        <v/>
      </c>
      <c r="O138" s="121"/>
      <c r="P138" s="55" t="str">
        <f t="shared" si="116"/>
        <v/>
      </c>
    </row>
    <row r="139" spans="1:16">
      <c r="A139" s="9"/>
      <c r="B139" s="36" t="str">
        <f>IF(EXACT('Page Titre'!LANGUE_FR_ENG,"Fr"),MatchTrad!A187,MatchTrad!B187)</f>
        <v>Échéance résiduelle des actifs grevés ≥ 1 an</v>
      </c>
      <c r="C139" s="10">
        <f t="shared" si="117"/>
        <v>2410</v>
      </c>
      <c r="D139" s="15"/>
      <c r="E139" s="83"/>
      <c r="F139" s="84"/>
      <c r="G139" s="121"/>
      <c r="H139" s="121"/>
      <c r="I139" s="54">
        <v>1</v>
      </c>
      <c r="J139" s="53">
        <v>1</v>
      </c>
      <c r="K139" s="121"/>
      <c r="L139" s="121"/>
      <c r="M139" s="57" t="str">
        <f t="shared" si="114"/>
        <v/>
      </c>
      <c r="N139" s="33" t="str">
        <f t="shared" si="115"/>
        <v/>
      </c>
      <c r="O139" s="121"/>
      <c r="P139" s="33" t="str">
        <f t="shared" si="116"/>
        <v/>
      </c>
    </row>
    <row r="140" spans="1:16" ht="26.4">
      <c r="A140" s="9"/>
      <c r="B140" s="31" t="str">
        <f>IF(EXACT('Page Titre'!LANGUE_FR_ENG,"Fr"),MatchTrad!A188,MatchTrad!B188)</f>
        <v>Prêts à des États, à des OP, à des BMD et à des BND, à échéance résiduelle de moins d'un an, dont :</v>
      </c>
      <c r="C140" s="20"/>
      <c r="D140" s="121"/>
      <c r="E140" s="121"/>
      <c r="F140" s="121"/>
      <c r="G140" s="121"/>
      <c r="H140" s="121"/>
      <c r="I140" s="121"/>
      <c r="J140" s="121"/>
      <c r="K140" s="121"/>
      <c r="L140" s="121"/>
      <c r="M140" s="121"/>
      <c r="N140" s="121"/>
      <c r="O140" s="121"/>
      <c r="P140" s="121"/>
    </row>
    <row r="141" spans="1:16">
      <c r="A141" s="9"/>
      <c r="B141" s="32" t="str">
        <f>IF(EXACT('Page Titre'!LANGUE_FR_ENG,"Fr"),MatchTrad!A189,MatchTrad!B189)</f>
        <v>Non grevés</v>
      </c>
      <c r="C141" s="10">
        <f>C139+10</f>
        <v>2420</v>
      </c>
      <c r="D141" s="121"/>
      <c r="E141" s="83"/>
      <c r="F141" s="84"/>
      <c r="G141" s="121"/>
      <c r="H141" s="121"/>
      <c r="I141" s="54">
        <v>0.5</v>
      </c>
      <c r="J141" s="53">
        <v>0.5</v>
      </c>
      <c r="K141" s="121"/>
      <c r="L141" s="121"/>
      <c r="M141" s="57" t="str">
        <f t="shared" ref="M141" si="118">IF(AND(ISNUMBER(E141),ISNUMBER(I141)),E141*I141,"")</f>
        <v/>
      </c>
      <c r="N141" s="33" t="str">
        <f t="shared" ref="N141" si="119">IF(AND(ISNUMBER(F141),ISNUMBER(J141)),F141*J141,"")</f>
        <v/>
      </c>
      <c r="O141" s="121"/>
      <c r="P141" s="33" t="str">
        <f t="shared" si="116"/>
        <v/>
      </c>
    </row>
    <row r="142" spans="1:16">
      <c r="A142" s="9"/>
      <c r="B142" s="32" t="str">
        <f>IF(EXACT('Page Titre'!LANGUE_FR_ENG,"Fr"),MatchTrad!A190,MatchTrad!B190)</f>
        <v>Grevés, dont :</v>
      </c>
      <c r="C142" s="16"/>
      <c r="D142" s="121"/>
      <c r="E142" s="121"/>
      <c r="F142" s="121"/>
      <c r="G142" s="121"/>
      <c r="H142" s="121"/>
      <c r="I142" s="121"/>
      <c r="J142" s="121"/>
      <c r="K142" s="121"/>
      <c r="L142" s="121"/>
      <c r="M142" s="121"/>
      <c r="N142" s="121"/>
      <c r="O142" s="121"/>
      <c r="P142" s="121"/>
    </row>
    <row r="143" spans="1:16">
      <c r="A143" s="9"/>
      <c r="B143" s="36" t="str">
        <f>IF(EXACT('Page Titre'!LANGUE_FR_ENG,"Fr"),MatchTrad!A191,MatchTrad!B191)</f>
        <v>Échéance résiduelle des actifs grevés &lt; 6 mois</v>
      </c>
      <c r="C143" s="10">
        <f>C141+10</f>
        <v>2430</v>
      </c>
      <c r="D143" s="121"/>
      <c r="E143" s="82"/>
      <c r="F143" s="81"/>
      <c r="G143" s="121"/>
      <c r="H143" s="121"/>
      <c r="I143" s="80">
        <v>0.5</v>
      </c>
      <c r="J143" s="79">
        <v>0.5</v>
      </c>
      <c r="K143" s="121"/>
      <c r="L143" s="121"/>
      <c r="M143" s="56" t="str">
        <f t="shared" ref="M143:M145" si="120">IF(AND(ISNUMBER(E143),ISNUMBER(I143)),E143*I143,"")</f>
        <v/>
      </c>
      <c r="N143" s="55" t="str">
        <f t="shared" ref="N143:N145" si="121">IF(AND(ISNUMBER(F143),ISNUMBER(J143)),F143*J143,"")</f>
        <v/>
      </c>
      <c r="O143" s="121"/>
      <c r="P143" s="55" t="str">
        <f t="shared" si="116"/>
        <v/>
      </c>
    </row>
    <row r="144" spans="1:16">
      <c r="A144" s="9"/>
      <c r="B144" s="36" t="str">
        <f>IF(EXACT('Page Titre'!LANGUE_FR_ENG,"Fr"),MatchTrad!A192,MatchTrad!B192)</f>
        <v>Échéance résiduelle des actifs grevés ≥ 6 mois à &lt; 1 an</v>
      </c>
      <c r="C144" s="10">
        <f t="shared" ref="C144:C145" si="122">C143+10</f>
        <v>2440</v>
      </c>
      <c r="D144" s="121"/>
      <c r="E144" s="82"/>
      <c r="F144" s="81"/>
      <c r="G144" s="121"/>
      <c r="H144" s="121"/>
      <c r="I144" s="80">
        <v>0.5</v>
      </c>
      <c r="J144" s="79">
        <v>0.5</v>
      </c>
      <c r="K144" s="121"/>
      <c r="L144" s="121"/>
      <c r="M144" s="56" t="str">
        <f t="shared" si="120"/>
        <v/>
      </c>
      <c r="N144" s="55" t="str">
        <f t="shared" si="121"/>
        <v/>
      </c>
      <c r="O144" s="121"/>
      <c r="P144" s="55" t="str">
        <f t="shared" si="116"/>
        <v/>
      </c>
    </row>
    <row r="145" spans="1:16">
      <c r="A145" s="9"/>
      <c r="B145" s="36" t="str">
        <f>IF(EXACT('Page Titre'!LANGUE_FR_ENG,"Fr"),MatchTrad!A193,MatchTrad!B193)</f>
        <v>Échéance résiduelle des actifs grevés ≥ 1 an</v>
      </c>
      <c r="C145" s="10">
        <f t="shared" si="122"/>
        <v>2450</v>
      </c>
      <c r="D145" s="15"/>
      <c r="E145" s="83"/>
      <c r="F145" s="84"/>
      <c r="G145" s="121"/>
      <c r="H145" s="121"/>
      <c r="I145" s="54">
        <v>1</v>
      </c>
      <c r="J145" s="53">
        <v>1</v>
      </c>
      <c r="K145" s="121"/>
      <c r="L145" s="121"/>
      <c r="M145" s="57" t="str">
        <f t="shared" si="120"/>
        <v/>
      </c>
      <c r="N145" s="33" t="str">
        <f t="shared" si="121"/>
        <v/>
      </c>
      <c r="O145" s="121"/>
      <c r="P145" s="33" t="str">
        <f t="shared" si="116"/>
        <v/>
      </c>
    </row>
    <row r="146" spans="1:16" ht="58.2" customHeight="1">
      <c r="A146" s="9"/>
      <c r="B146" s="31" t="str">
        <f>IF(EXACT('Page Titre'!LANGUE_FR_ENG,"Fr"),MatchTrad!A194,MatchTrad!B194)</f>
        <v>Prêts hypothécaires résidentiels, de toute échéance, qui seraient admissibles à la pondération des risques de 35 % ou moins en vertu de l’approche standard du risque de crédit de Bâle II, dont :</v>
      </c>
      <c r="C146" s="20"/>
      <c r="D146" s="121"/>
      <c r="E146" s="121"/>
      <c r="F146" s="121"/>
      <c r="G146" s="121"/>
      <c r="H146" s="121"/>
      <c r="I146" s="121"/>
      <c r="J146" s="121"/>
      <c r="K146" s="121"/>
      <c r="L146" s="121"/>
      <c r="M146" s="121"/>
      <c r="N146" s="121"/>
      <c r="O146" s="121"/>
      <c r="P146" s="121"/>
    </row>
    <row r="147" spans="1:16">
      <c r="A147" s="9"/>
      <c r="B147" s="32" t="str">
        <f>IF(EXACT('Page Titre'!LANGUE_FR_ENG,"Fr"),MatchTrad!A195,MatchTrad!B195)</f>
        <v>Non grevés</v>
      </c>
      <c r="C147" s="48">
        <f>C145+10</f>
        <v>2460</v>
      </c>
      <c r="D147" s="83"/>
      <c r="E147" s="83"/>
      <c r="F147" s="83"/>
      <c r="G147" s="83"/>
      <c r="H147" s="54">
        <v>0.65</v>
      </c>
      <c r="I147" s="54">
        <v>0.5</v>
      </c>
      <c r="J147" s="54">
        <v>0.5</v>
      </c>
      <c r="K147" s="54">
        <v>0.65</v>
      </c>
      <c r="L147" s="57" t="str">
        <f>IF(AND(ISNUMBER(D147),ISNUMBER(H147)),D147*H147,"")</f>
        <v/>
      </c>
      <c r="M147" s="57" t="str">
        <f>IF(AND(ISNUMBER(E147),ISNUMBER(I147)),E147*I147,"")</f>
        <v/>
      </c>
      <c r="N147" s="57" t="str">
        <f t="shared" ref="N147" si="123">IF(AND(ISNUMBER(F147),ISNUMBER(J147)),F147*J147,"")</f>
        <v/>
      </c>
      <c r="O147" s="57" t="str">
        <f>IF(AND(ISNUMBER(G147),ISNUMBER(K147)),G147*K147,"")</f>
        <v/>
      </c>
      <c r="P147" s="33" t="str">
        <f t="shared" ref="P147" si="124">IF(AND(ISNUMBER(L147),ISNUMBER(M147),ISNUMBER(N147),ISNUMBER(O147)),SUM(L147:O147),"")</f>
        <v/>
      </c>
    </row>
    <row r="148" spans="1:16">
      <c r="A148" s="9"/>
      <c r="B148" s="32" t="str">
        <f>IF(EXACT('Page Titre'!LANGUE_FR_ENG,"Fr"),MatchTrad!A196,MatchTrad!B196)</f>
        <v>Grevés, dont :</v>
      </c>
      <c r="C148" s="16"/>
      <c r="D148" s="121"/>
      <c r="E148" s="121"/>
      <c r="F148" s="121"/>
      <c r="G148" s="121"/>
      <c r="H148" s="121"/>
      <c r="I148" s="121"/>
      <c r="J148" s="121"/>
      <c r="K148" s="121"/>
      <c r="L148" s="121"/>
      <c r="M148" s="121"/>
      <c r="N148" s="121"/>
      <c r="O148" s="121"/>
      <c r="P148" s="12"/>
    </row>
    <row r="149" spans="1:16">
      <c r="A149" s="9"/>
      <c r="B149" s="36" t="str">
        <f>IF(EXACT('Page Titre'!LANGUE_FR_ENG,"Fr"),MatchTrad!A197,MatchTrad!B197)</f>
        <v>Échéance résiduelle des actifs grevés &lt; 6 mois</v>
      </c>
      <c r="C149" s="48">
        <f>C147+10</f>
        <v>2470</v>
      </c>
      <c r="D149" s="82"/>
      <c r="E149" s="82"/>
      <c r="F149" s="82"/>
      <c r="G149" s="82"/>
      <c r="H149" s="80">
        <v>0.65</v>
      </c>
      <c r="I149" s="80">
        <v>0.5</v>
      </c>
      <c r="J149" s="80">
        <v>0.5</v>
      </c>
      <c r="K149" s="80">
        <v>0.65</v>
      </c>
      <c r="L149" s="56" t="str">
        <f t="shared" ref="L149:M151" si="125">IF(AND(ISNUMBER(D149),ISNUMBER(H149)),D149*H149,"")</f>
        <v/>
      </c>
      <c r="M149" s="56" t="str">
        <f t="shared" si="125"/>
        <v/>
      </c>
      <c r="N149" s="56" t="str">
        <f t="shared" ref="N149:N151" si="126">IF(AND(ISNUMBER(F149),ISNUMBER(J149)),F149*J149,"")</f>
        <v/>
      </c>
      <c r="O149" s="56" t="str">
        <f t="shared" ref="O149:O151" si="127">IF(AND(ISNUMBER(G149),ISNUMBER(K149)),G149*K149,"")</f>
        <v/>
      </c>
      <c r="P149" s="55" t="str">
        <f t="shared" ref="P149:P151" si="128">IF(AND(ISNUMBER(L149),ISNUMBER(M149),ISNUMBER(N149),ISNUMBER(O149)),SUM(L149:O149),"")</f>
        <v/>
      </c>
    </row>
    <row r="150" spans="1:16">
      <c r="A150" s="9"/>
      <c r="B150" s="36" t="str">
        <f>IF(EXACT('Page Titre'!LANGUE_FR_ENG,"Fr"),MatchTrad!A198,MatchTrad!B198)</f>
        <v>Échéance résiduelle des actifs grevés ≥ 6 mois à &lt; 1 an</v>
      </c>
      <c r="C150" s="48">
        <f t="shared" ref="C150:C151" si="129">C149+10</f>
        <v>2480</v>
      </c>
      <c r="D150" s="82"/>
      <c r="E150" s="82"/>
      <c r="F150" s="82"/>
      <c r="G150" s="82"/>
      <c r="H150" s="80">
        <v>0.65</v>
      </c>
      <c r="I150" s="80">
        <v>0.5</v>
      </c>
      <c r="J150" s="80">
        <v>0.5</v>
      </c>
      <c r="K150" s="80">
        <v>0.65</v>
      </c>
      <c r="L150" s="56" t="str">
        <f t="shared" si="125"/>
        <v/>
      </c>
      <c r="M150" s="56" t="str">
        <f t="shared" si="125"/>
        <v/>
      </c>
      <c r="N150" s="56" t="str">
        <f t="shared" si="126"/>
        <v/>
      </c>
      <c r="O150" s="56" t="str">
        <f t="shared" si="127"/>
        <v/>
      </c>
      <c r="P150" s="55" t="str">
        <f t="shared" si="128"/>
        <v/>
      </c>
    </row>
    <row r="151" spans="1:16">
      <c r="A151" s="9"/>
      <c r="B151" s="36" t="str">
        <f>IF(EXACT('Page Titre'!LANGUE_FR_ENG,"Fr"),MatchTrad!A199,MatchTrad!B199)</f>
        <v>Échéance résiduelle des actifs grevés ≥ 1 an</v>
      </c>
      <c r="C151" s="48">
        <f t="shared" si="129"/>
        <v>2490</v>
      </c>
      <c r="D151" s="83"/>
      <c r="E151" s="83"/>
      <c r="F151" s="83"/>
      <c r="G151" s="83"/>
      <c r="H151" s="54">
        <v>1</v>
      </c>
      <c r="I151" s="54">
        <v>1</v>
      </c>
      <c r="J151" s="54">
        <v>1</v>
      </c>
      <c r="K151" s="54">
        <v>1</v>
      </c>
      <c r="L151" s="57" t="str">
        <f t="shared" si="125"/>
        <v/>
      </c>
      <c r="M151" s="57" t="str">
        <f t="shared" si="125"/>
        <v/>
      </c>
      <c r="N151" s="57" t="str">
        <f t="shared" si="126"/>
        <v/>
      </c>
      <c r="O151" s="57" t="str">
        <f t="shared" si="127"/>
        <v/>
      </c>
      <c r="P151" s="33" t="str">
        <f t="shared" si="128"/>
        <v/>
      </c>
    </row>
    <row r="152" spans="1:16" ht="52.8">
      <c r="A152" s="9"/>
      <c r="B152" s="31" t="str">
        <f>IF(EXACT('Page Titre'!LANGUE_FR_ENG,"Fr"),MatchTrad!A200,MatchTrad!B200)</f>
        <v>Autres prêts, sauf à des institutions financières, à échéance résiduelle d’un an ou plus, qui seraient admissibles à la pondération des risques de 35 % ou moins en vertu de l’approche standard du risque de crédit de Bâle II, dont :</v>
      </c>
      <c r="C152" s="20"/>
      <c r="D152" s="121"/>
      <c r="E152" s="121"/>
      <c r="F152" s="121"/>
      <c r="G152" s="121"/>
      <c r="H152" s="121"/>
      <c r="I152" s="121"/>
      <c r="J152" s="121"/>
      <c r="K152" s="121"/>
      <c r="L152" s="121"/>
      <c r="M152" s="121"/>
      <c r="N152" s="121"/>
      <c r="O152" s="121"/>
      <c r="P152" s="12"/>
    </row>
    <row r="153" spans="1:16">
      <c r="A153" s="9"/>
      <c r="B153" s="32" t="str">
        <f>IF(EXACT('Page Titre'!LANGUE_FR_ENG,"Fr"),MatchTrad!A201,MatchTrad!B201)</f>
        <v>Non grevés</v>
      </c>
      <c r="C153" s="10">
        <f>C151+10</f>
        <v>2500</v>
      </c>
      <c r="D153" s="121"/>
      <c r="E153" s="121"/>
      <c r="F153" s="121"/>
      <c r="G153" s="84"/>
      <c r="H153" s="121"/>
      <c r="I153" s="121"/>
      <c r="J153" s="121"/>
      <c r="K153" s="53">
        <v>0.65</v>
      </c>
      <c r="L153" s="121"/>
      <c r="M153" s="121"/>
      <c r="N153" s="121"/>
      <c r="O153" s="57" t="str">
        <f>IF(AND(ISNUMBER(G153),ISNUMBER(K153)),G153*K153,"")</f>
        <v/>
      </c>
      <c r="P153" s="33" t="str">
        <f>IF(ISNUMBER(O153),O153,"")</f>
        <v/>
      </c>
    </row>
    <row r="154" spans="1:16">
      <c r="A154" s="9"/>
      <c r="B154" s="32" t="str">
        <f>IF(EXACT('Page Titre'!LANGUE_FR_ENG,"Fr"),MatchTrad!A202,MatchTrad!B202)</f>
        <v>Grevés, dont :</v>
      </c>
      <c r="C154" s="16"/>
      <c r="D154" s="121"/>
      <c r="E154" s="121"/>
      <c r="F154" s="121"/>
      <c r="G154" s="121"/>
      <c r="H154" s="121"/>
      <c r="I154" s="121"/>
      <c r="J154" s="121"/>
      <c r="K154" s="121"/>
      <c r="L154" s="121"/>
      <c r="M154" s="121"/>
      <c r="N154" s="121"/>
      <c r="O154" s="121"/>
      <c r="P154" s="12"/>
    </row>
    <row r="155" spans="1:16">
      <c r="A155" s="9"/>
      <c r="B155" s="36" t="str">
        <f>IF(EXACT('Page Titre'!LANGUE_FR_ENG,"Fr"),MatchTrad!A203,MatchTrad!B203)</f>
        <v>Échéance résiduelle des actifs grevés &lt; 6 mois</v>
      </c>
      <c r="C155" s="10">
        <f>C153+10</f>
        <v>2510</v>
      </c>
      <c r="D155" s="121"/>
      <c r="E155" s="121"/>
      <c r="F155" s="121"/>
      <c r="G155" s="81"/>
      <c r="H155" s="121"/>
      <c r="I155" s="121"/>
      <c r="J155" s="121"/>
      <c r="K155" s="79">
        <v>0.65</v>
      </c>
      <c r="L155" s="121"/>
      <c r="M155" s="121"/>
      <c r="N155" s="121"/>
      <c r="O155" s="56" t="str">
        <f t="shared" ref="O155:O157" si="130">IF(AND(ISNUMBER(G155),ISNUMBER(K155)),G155*K155,"")</f>
        <v/>
      </c>
      <c r="P155" s="55" t="str">
        <f t="shared" ref="P155:P157" si="131">IF(ISNUMBER(O155),O155,"")</f>
        <v/>
      </c>
    </row>
    <row r="156" spans="1:16">
      <c r="A156" s="9"/>
      <c r="B156" s="36" t="str">
        <f>IF(EXACT('Page Titre'!LANGUE_FR_ENG,"Fr"),MatchTrad!A204,MatchTrad!B204)</f>
        <v>Échéance résiduelle des actifs grevés ≥  6 mois à &lt; 1 an</v>
      </c>
      <c r="C156" s="10">
        <f t="shared" ref="C156:C157" si="132">C155+10</f>
        <v>2520</v>
      </c>
      <c r="D156" s="121"/>
      <c r="E156" s="121"/>
      <c r="F156" s="121"/>
      <c r="G156" s="81"/>
      <c r="H156" s="121"/>
      <c r="I156" s="121"/>
      <c r="J156" s="121"/>
      <c r="K156" s="79">
        <v>0.65</v>
      </c>
      <c r="L156" s="121"/>
      <c r="M156" s="121"/>
      <c r="N156" s="121"/>
      <c r="O156" s="56" t="str">
        <f t="shared" si="130"/>
        <v/>
      </c>
      <c r="P156" s="55" t="str">
        <f t="shared" si="131"/>
        <v/>
      </c>
    </row>
    <row r="157" spans="1:16">
      <c r="A157" s="9"/>
      <c r="B157" s="36" t="str">
        <f>IF(EXACT('Page Titre'!LANGUE_FR_ENG,"Fr"),MatchTrad!A205,MatchTrad!B205)</f>
        <v>Échéance résiduelle des actifs grevés ≥  1 an</v>
      </c>
      <c r="C157" s="10">
        <f t="shared" si="132"/>
        <v>2530</v>
      </c>
      <c r="D157" s="121"/>
      <c r="E157" s="121"/>
      <c r="F157" s="121"/>
      <c r="G157" s="84"/>
      <c r="H157" s="121"/>
      <c r="I157" s="121"/>
      <c r="J157" s="121"/>
      <c r="K157" s="53">
        <v>1</v>
      </c>
      <c r="L157" s="121"/>
      <c r="M157" s="121"/>
      <c r="N157" s="121"/>
      <c r="O157" s="57" t="str">
        <f t="shared" si="130"/>
        <v/>
      </c>
      <c r="P157" s="33" t="str">
        <f t="shared" si="131"/>
        <v/>
      </c>
    </row>
    <row r="158" spans="1:16" ht="42.6" customHeight="1">
      <c r="A158" s="9"/>
      <c r="B158" s="31" t="str">
        <f>IF(EXACT('Page Titre'!LANGUE_FR_ENG,"Fr"),MatchTrad!A206,MatchTrad!B206)</f>
        <v>Prêts aux particuliers ou aux petites entreprise (à l'exception des prêts hypothécaires résidentiels susmentionnés), à échéance résiduelle de moins d'un an, dont :</v>
      </c>
      <c r="C158" s="20"/>
      <c r="D158" s="121"/>
      <c r="E158" s="121"/>
      <c r="F158" s="121"/>
      <c r="G158" s="121"/>
      <c r="H158" s="121"/>
      <c r="I158" s="121"/>
      <c r="J158" s="121"/>
      <c r="K158" s="121"/>
      <c r="L158" s="121"/>
      <c r="M158" s="121"/>
      <c r="N158" s="121"/>
      <c r="O158" s="121"/>
      <c r="P158" s="121"/>
    </row>
    <row r="159" spans="1:16">
      <c r="A159" s="9"/>
      <c r="B159" s="32" t="str">
        <f>IF(EXACT('Page Titre'!LANGUE_FR_ENG,"Fr"),MatchTrad!A207,MatchTrad!B207)</f>
        <v>Non grevés</v>
      </c>
      <c r="C159" s="10">
        <f>C157+10</f>
        <v>2540</v>
      </c>
      <c r="D159" s="121"/>
      <c r="E159" s="83"/>
      <c r="F159" s="84"/>
      <c r="G159" s="121"/>
      <c r="H159" s="121"/>
      <c r="I159" s="54">
        <v>0.5</v>
      </c>
      <c r="J159" s="53">
        <v>0.5</v>
      </c>
      <c r="K159" s="121"/>
      <c r="L159" s="121"/>
      <c r="M159" s="57" t="str">
        <f>IF(AND(ISNUMBER(E159),ISNUMBER(I159)),E159*I159,"")</f>
        <v/>
      </c>
      <c r="N159" s="33" t="str">
        <f>IF(AND(ISNUMBER(F159),ISNUMBER(J159)),F159*J159,"")</f>
        <v/>
      </c>
      <c r="O159" s="121"/>
      <c r="P159" s="33" t="str">
        <f>IF(AND(ISNUMBER(M159),ISNUMBER(N159)),SUM(M159:N159),"")</f>
        <v/>
      </c>
    </row>
    <row r="160" spans="1:16">
      <c r="A160" s="9"/>
      <c r="B160" s="32" t="str">
        <f>IF(EXACT('Page Titre'!LANGUE_FR_ENG,"Fr"),MatchTrad!A208,MatchTrad!B208)</f>
        <v>Grevés, dont :</v>
      </c>
      <c r="C160" s="16"/>
      <c r="D160" s="121"/>
      <c r="E160" s="121"/>
      <c r="F160" s="121"/>
      <c r="G160" s="121"/>
      <c r="H160" s="121"/>
      <c r="I160" s="121"/>
      <c r="J160" s="121"/>
      <c r="K160" s="121"/>
      <c r="L160" s="121"/>
      <c r="M160" s="121"/>
      <c r="N160" s="121"/>
      <c r="O160" s="121"/>
      <c r="P160" s="12"/>
    </row>
    <row r="161" spans="1:16">
      <c r="A161" s="9"/>
      <c r="B161" s="36" t="str">
        <f>IF(EXACT('Page Titre'!LANGUE_FR_ENG,"Fr"),MatchTrad!A209,MatchTrad!B209)</f>
        <v>Échéance résiduelle des actifs grevés &lt; 6 mois</v>
      </c>
      <c r="C161" s="10">
        <f>C159+10</f>
        <v>2550</v>
      </c>
      <c r="D161" s="121"/>
      <c r="E161" s="82"/>
      <c r="F161" s="81"/>
      <c r="G161" s="121"/>
      <c r="H161" s="121"/>
      <c r="I161" s="80">
        <v>0.5</v>
      </c>
      <c r="J161" s="79">
        <v>0.5</v>
      </c>
      <c r="K161" s="121"/>
      <c r="L161" s="121"/>
      <c r="M161" s="56" t="str">
        <f t="shared" ref="M161:M163" si="133">IF(AND(ISNUMBER(E161),ISNUMBER(I161)),E161*I161,"")</f>
        <v/>
      </c>
      <c r="N161" s="55" t="str">
        <f t="shared" ref="N161:N163" si="134">IF(AND(ISNUMBER(F161),ISNUMBER(J161)),F161*J161,"")</f>
        <v/>
      </c>
      <c r="O161" s="121"/>
      <c r="P161" s="55" t="str">
        <f t="shared" ref="P161:P163" si="135">IF(AND(ISNUMBER(M161),ISNUMBER(N161)),SUM(M161:N161),"")</f>
        <v/>
      </c>
    </row>
    <row r="162" spans="1:16">
      <c r="A162" s="9"/>
      <c r="B162" s="36" t="str">
        <f>IF(EXACT('Page Titre'!LANGUE_FR_ENG,"Fr"),MatchTrad!A210,MatchTrad!B210)</f>
        <v>Échéance résiduelle des actifs grevés ≥ 6 mois à &lt; 1 an</v>
      </c>
      <c r="C162" s="10">
        <f t="shared" ref="C162:C163" si="136">C161+10</f>
        <v>2560</v>
      </c>
      <c r="D162" s="121"/>
      <c r="E162" s="82"/>
      <c r="F162" s="81"/>
      <c r="G162" s="121"/>
      <c r="H162" s="121"/>
      <c r="I162" s="80">
        <v>0.5</v>
      </c>
      <c r="J162" s="79">
        <v>0.5</v>
      </c>
      <c r="K162" s="121"/>
      <c r="L162" s="121"/>
      <c r="M162" s="56" t="str">
        <f t="shared" si="133"/>
        <v/>
      </c>
      <c r="N162" s="55" t="str">
        <f t="shared" si="134"/>
        <v/>
      </c>
      <c r="O162" s="121"/>
      <c r="P162" s="55" t="str">
        <f t="shared" si="135"/>
        <v/>
      </c>
    </row>
    <row r="163" spans="1:16">
      <c r="A163" s="9"/>
      <c r="B163" s="36" t="str">
        <f>IF(EXACT('Page Titre'!LANGUE_FR_ENG,"Fr"),MatchTrad!A211,MatchTrad!B211)</f>
        <v>Échéance résiduelle des actifs grevés ≥ 1 an</v>
      </c>
      <c r="C163" s="10">
        <f t="shared" si="136"/>
        <v>2570</v>
      </c>
      <c r="D163" s="15"/>
      <c r="E163" s="83"/>
      <c r="F163" s="84"/>
      <c r="G163" s="121"/>
      <c r="H163" s="121"/>
      <c r="I163" s="54">
        <v>1</v>
      </c>
      <c r="J163" s="53">
        <v>1</v>
      </c>
      <c r="K163" s="121"/>
      <c r="L163" s="121"/>
      <c r="M163" s="57" t="str">
        <f t="shared" si="133"/>
        <v/>
      </c>
      <c r="N163" s="33" t="str">
        <f t="shared" si="134"/>
        <v/>
      </c>
      <c r="O163" s="121"/>
      <c r="P163" s="33" t="str">
        <f t="shared" si="135"/>
        <v/>
      </c>
    </row>
    <row r="164" spans="1:16" ht="72" customHeight="1">
      <c r="A164" s="9"/>
      <c r="B164" s="31" t="str">
        <f>IF(EXACT('Page Titre'!LANGUE_FR_ENG,"Fr"),MatchTrad!A212,MatchTrad!B212)</f>
        <v>Prêts productifs (à l'exception des prêts à des institutions financières et des prêts déclarés aux catégories susmentionnées), assortis de facteurs de pondération supérieurs à 35 % en vertu de l’approche standard du risque de crédit de Bâle II, dont :</v>
      </c>
      <c r="C164" s="20"/>
      <c r="D164" s="121"/>
      <c r="E164" s="121"/>
      <c r="F164" s="121"/>
      <c r="G164" s="121"/>
      <c r="H164" s="121"/>
      <c r="I164" s="121"/>
      <c r="J164" s="121"/>
      <c r="K164" s="121"/>
      <c r="L164" s="121"/>
      <c r="M164" s="121"/>
      <c r="N164" s="121"/>
      <c r="O164" s="121"/>
      <c r="P164" s="12"/>
    </row>
    <row r="165" spans="1:16">
      <c r="A165" s="9"/>
      <c r="B165" s="32" t="str">
        <f>IF(EXACT('Page Titre'!LANGUE_FR_ENG,"Fr"),MatchTrad!A213,MatchTrad!B213)</f>
        <v>Non grevés</v>
      </c>
      <c r="C165" s="48">
        <f>C163+10</f>
        <v>2580</v>
      </c>
      <c r="D165" s="83"/>
      <c r="E165" s="83"/>
      <c r="F165" s="83"/>
      <c r="G165" s="83"/>
      <c r="H165" s="54">
        <v>0.85</v>
      </c>
      <c r="I165" s="54">
        <v>0.5</v>
      </c>
      <c r="J165" s="54">
        <v>0.5</v>
      </c>
      <c r="K165" s="54">
        <v>0.85</v>
      </c>
      <c r="L165" s="57" t="str">
        <f>IF(AND(ISNUMBER(D165),ISNUMBER(H165)),D165*H165,"")</f>
        <v/>
      </c>
      <c r="M165" s="57" t="str">
        <f>IF(AND(ISNUMBER(E165),ISNUMBER(I165)),E165*I165,"")</f>
        <v/>
      </c>
      <c r="N165" s="57" t="str">
        <f t="shared" ref="N165" si="137">IF(AND(ISNUMBER(F165),ISNUMBER(J165)),F165*J165,"")</f>
        <v/>
      </c>
      <c r="O165" s="57" t="str">
        <f t="shared" ref="O165" si="138">IF(AND(ISNUMBER(G165),ISNUMBER(K165)),G165*K165,"")</f>
        <v/>
      </c>
      <c r="P165" s="33" t="str">
        <f t="shared" ref="P165" si="139">IF(AND(ISNUMBER(L165),ISNUMBER(M165),ISNUMBER(N165),ISNUMBER(O165)),SUM(L165:O165),"")</f>
        <v/>
      </c>
    </row>
    <row r="166" spans="1:16">
      <c r="A166" s="9"/>
      <c r="B166" s="32" t="str">
        <f>IF(EXACT('Page Titre'!LANGUE_FR_ENG,"Fr"),MatchTrad!A214,MatchTrad!B214)</f>
        <v>Grevés, dont :</v>
      </c>
      <c r="C166" s="16"/>
      <c r="D166" s="121"/>
      <c r="E166" s="121"/>
      <c r="F166" s="121"/>
      <c r="G166" s="121"/>
      <c r="H166" s="121"/>
      <c r="I166" s="121"/>
      <c r="J166" s="121"/>
      <c r="K166" s="121"/>
      <c r="L166" s="121"/>
      <c r="M166" s="121"/>
      <c r="N166" s="121"/>
      <c r="O166" s="121"/>
      <c r="P166" s="12"/>
    </row>
    <row r="167" spans="1:16">
      <c r="A167" s="9"/>
      <c r="B167" s="36" t="str">
        <f>IF(EXACT('Page Titre'!LANGUE_FR_ENG,"Fr"),MatchTrad!A215,MatchTrad!B215)</f>
        <v>Échéance résiduelle des actifs grevés &lt; 6 mois</v>
      </c>
      <c r="C167" s="48">
        <f>C165+10</f>
        <v>2590</v>
      </c>
      <c r="D167" s="82"/>
      <c r="E167" s="82"/>
      <c r="F167" s="82"/>
      <c r="G167" s="82"/>
      <c r="H167" s="80">
        <v>0.85</v>
      </c>
      <c r="I167" s="80">
        <v>0.5</v>
      </c>
      <c r="J167" s="80">
        <v>0.5</v>
      </c>
      <c r="K167" s="80">
        <v>0.85</v>
      </c>
      <c r="L167" s="56" t="str">
        <f t="shared" ref="L167:M169" si="140">IF(AND(ISNUMBER(D167),ISNUMBER(H167)),D167*H167,"")</f>
        <v/>
      </c>
      <c r="M167" s="56" t="str">
        <f t="shared" si="140"/>
        <v/>
      </c>
      <c r="N167" s="56" t="str">
        <f t="shared" ref="N167:N169" si="141">IF(AND(ISNUMBER(F167),ISNUMBER(J167)),F167*J167,"")</f>
        <v/>
      </c>
      <c r="O167" s="56" t="str">
        <f t="shared" ref="O167:O169" si="142">IF(AND(ISNUMBER(G167),ISNUMBER(K167)),G167*K167,"")</f>
        <v/>
      </c>
      <c r="P167" s="55" t="str">
        <f t="shared" ref="P167:P169" si="143">IF(AND(ISNUMBER(L167),ISNUMBER(M167),ISNUMBER(N167),ISNUMBER(O167)),SUM(L167:O167),"")</f>
        <v/>
      </c>
    </row>
    <row r="168" spans="1:16">
      <c r="A168" s="9"/>
      <c r="B168" s="36" t="str">
        <f>IF(EXACT('Page Titre'!LANGUE_FR_ENG,"Fr"),MatchTrad!A216,MatchTrad!B216)</f>
        <v>Échéance résiduelle des actifs grevés ≥ 6 mois à &lt; 1 an</v>
      </c>
      <c r="C168" s="48">
        <f t="shared" ref="C168:C169" si="144">C167+10</f>
        <v>2600</v>
      </c>
      <c r="D168" s="82"/>
      <c r="E168" s="82"/>
      <c r="F168" s="82"/>
      <c r="G168" s="82"/>
      <c r="H168" s="80">
        <v>0.85</v>
      </c>
      <c r="I168" s="80">
        <v>0.5</v>
      </c>
      <c r="J168" s="80">
        <v>0.5</v>
      </c>
      <c r="K168" s="80">
        <v>0.85</v>
      </c>
      <c r="L168" s="56" t="str">
        <f t="shared" si="140"/>
        <v/>
      </c>
      <c r="M168" s="56" t="str">
        <f t="shared" si="140"/>
        <v/>
      </c>
      <c r="N168" s="56" t="str">
        <f t="shared" si="141"/>
        <v/>
      </c>
      <c r="O168" s="56" t="str">
        <f t="shared" si="142"/>
        <v/>
      </c>
      <c r="P168" s="55" t="str">
        <f t="shared" si="143"/>
        <v/>
      </c>
    </row>
    <row r="169" spans="1:16">
      <c r="A169" s="9"/>
      <c r="B169" s="36" t="str">
        <f>IF(EXACT('Page Titre'!LANGUE_FR_ENG,"Fr"),MatchTrad!A217,MatchTrad!B217)</f>
        <v>Échéance résiduelle des actifs grevés ≥ 1 an</v>
      </c>
      <c r="C169" s="48">
        <f t="shared" si="144"/>
        <v>2610</v>
      </c>
      <c r="D169" s="83"/>
      <c r="E169" s="83"/>
      <c r="F169" s="83"/>
      <c r="G169" s="83"/>
      <c r="H169" s="54">
        <v>1</v>
      </c>
      <c r="I169" s="54">
        <v>1</v>
      </c>
      <c r="J169" s="54">
        <v>1</v>
      </c>
      <c r="K169" s="54">
        <v>1</v>
      </c>
      <c r="L169" s="57" t="str">
        <f t="shared" si="140"/>
        <v/>
      </c>
      <c r="M169" s="57" t="str">
        <f t="shared" si="140"/>
        <v/>
      </c>
      <c r="N169" s="57" t="str">
        <f t="shared" si="141"/>
        <v/>
      </c>
      <c r="O169" s="57" t="str">
        <f t="shared" si="142"/>
        <v/>
      </c>
      <c r="P169" s="33" t="str">
        <f t="shared" si="143"/>
        <v/>
      </c>
    </row>
    <row r="170" spans="1:16">
      <c r="A170" s="9"/>
      <c r="B170" s="31" t="str">
        <f>IF(EXACT('Page Titre'!LANGUE_FR_ENG,"Fr"),MatchTrad!A218,MatchTrad!B218)</f>
        <v>Actions non ALHQ négociées en bourse, dont :</v>
      </c>
      <c r="C170" s="20"/>
      <c r="D170" s="121"/>
      <c r="E170" s="121"/>
      <c r="F170" s="121"/>
      <c r="G170" s="121"/>
      <c r="H170" s="121"/>
      <c r="I170" s="121"/>
      <c r="J170" s="121"/>
      <c r="K170" s="121"/>
      <c r="L170" s="121"/>
      <c r="M170" s="121"/>
      <c r="N170" s="121"/>
      <c r="O170" s="121"/>
      <c r="P170" s="12"/>
    </row>
    <row r="171" spans="1:16">
      <c r="A171" s="9"/>
      <c r="B171" s="32" t="str">
        <f>IF(EXACT('Page Titre'!LANGUE_FR_ENG,"Fr"),MatchTrad!A219,MatchTrad!B219)</f>
        <v>Non grevés</v>
      </c>
      <c r="C171" s="48">
        <f>C169+10</f>
        <v>2620</v>
      </c>
      <c r="D171" s="84"/>
      <c r="E171" s="121"/>
      <c r="F171" s="121"/>
      <c r="G171" s="121"/>
      <c r="H171" s="53">
        <v>0.85</v>
      </c>
      <c r="I171" s="121"/>
      <c r="J171" s="121"/>
      <c r="K171" s="121"/>
      <c r="L171" s="58" t="str">
        <f>IF(AND(ISNUMBER(D171),ISNUMBER(H171)),D171*H171,"")</f>
        <v/>
      </c>
      <c r="M171" s="121"/>
      <c r="N171" s="121"/>
      <c r="O171" s="121"/>
      <c r="P171" s="33" t="str">
        <f>IF(ISNUMBER(L171),L171,"")</f>
        <v/>
      </c>
    </row>
    <row r="172" spans="1:16">
      <c r="A172" s="9"/>
      <c r="B172" s="32" t="str">
        <f>IF(EXACT('Page Titre'!LANGUE_FR_ENG,"Fr"),MatchTrad!A220,MatchTrad!B220)</f>
        <v>Grevés, dont :</v>
      </c>
      <c r="C172" s="16"/>
      <c r="D172" s="121"/>
      <c r="E172" s="121"/>
      <c r="F172" s="121"/>
      <c r="G172" s="121"/>
      <c r="H172" s="121"/>
      <c r="I172" s="121"/>
      <c r="J172" s="121"/>
      <c r="K172" s="121"/>
      <c r="L172" s="121"/>
      <c r="M172" s="121"/>
      <c r="N172" s="121"/>
      <c r="O172" s="121"/>
      <c r="P172" s="12"/>
    </row>
    <row r="173" spans="1:16">
      <c r="A173" s="9"/>
      <c r="B173" s="36" t="str">
        <f>IF(EXACT('Page Titre'!LANGUE_FR_ENG,"Fr"),MatchTrad!A221,MatchTrad!B221)</f>
        <v>Échéance résiduelle des actifs grevés &lt; 6 mois</v>
      </c>
      <c r="C173" s="48">
        <f>C171+10</f>
        <v>2630</v>
      </c>
      <c r="D173" s="81"/>
      <c r="E173" s="121"/>
      <c r="F173" s="121"/>
      <c r="G173" s="121"/>
      <c r="H173" s="79">
        <v>0.85</v>
      </c>
      <c r="I173" s="121"/>
      <c r="J173" s="121"/>
      <c r="K173" s="121"/>
      <c r="L173" s="59" t="str">
        <f>IF(AND(ISNUMBER(D173),ISNUMBER(H173)),D173*H173,"")</f>
        <v/>
      </c>
      <c r="M173" s="121"/>
      <c r="N173" s="121"/>
      <c r="O173" s="121"/>
      <c r="P173" s="55" t="str">
        <f>IF(ISNUMBER(L173),L173,"")</f>
        <v/>
      </c>
    </row>
    <row r="174" spans="1:16">
      <c r="A174" s="9"/>
      <c r="B174" s="36" t="str">
        <f>IF(EXACT('Page Titre'!LANGUE_FR_ENG,"Fr"),MatchTrad!A222,MatchTrad!B222)</f>
        <v>Échéance résiduelle des actifs grevés ≥ 6 mois à &lt; 1 an</v>
      </c>
      <c r="C174" s="48">
        <f t="shared" ref="C174:C175" si="145">C173+10</f>
        <v>2640</v>
      </c>
      <c r="D174" s="81"/>
      <c r="E174" s="121"/>
      <c r="F174" s="121"/>
      <c r="G174" s="121"/>
      <c r="H174" s="79">
        <v>0.85</v>
      </c>
      <c r="I174" s="121"/>
      <c r="J174" s="121"/>
      <c r="K174" s="121"/>
      <c r="L174" s="59" t="str">
        <f>IF(AND(ISNUMBER(D174),ISNUMBER(H174)),D174*H174,"")</f>
        <v/>
      </c>
      <c r="M174" s="121"/>
      <c r="N174" s="121"/>
      <c r="O174" s="121"/>
      <c r="P174" s="55" t="str">
        <f>IF(ISNUMBER(L174),L174,"")</f>
        <v/>
      </c>
    </row>
    <row r="175" spans="1:16">
      <c r="A175" s="9"/>
      <c r="B175" s="36" t="str">
        <f>IF(EXACT('Page Titre'!LANGUE_FR_ENG,"Fr"),MatchTrad!A223,MatchTrad!B223)</f>
        <v>Échéance résiduelle des actifs grevés ≥ 1 an</v>
      </c>
      <c r="C175" s="48">
        <f t="shared" si="145"/>
        <v>2650</v>
      </c>
      <c r="D175" s="84"/>
      <c r="E175" s="121"/>
      <c r="F175" s="121"/>
      <c r="G175" s="121"/>
      <c r="H175" s="53">
        <v>1</v>
      </c>
      <c r="I175" s="121"/>
      <c r="J175" s="121"/>
      <c r="K175" s="121"/>
      <c r="L175" s="58" t="str">
        <f>IF(AND(ISNUMBER(D175),ISNUMBER(H175)),D175*H175,"")</f>
        <v/>
      </c>
      <c r="M175" s="121"/>
      <c r="N175" s="121"/>
      <c r="O175" s="121"/>
      <c r="P175" s="33" t="str">
        <f>IF(ISNUMBER(L175),L175,"")</f>
        <v/>
      </c>
    </row>
    <row r="176" spans="1:16">
      <c r="A176" s="9"/>
      <c r="B176" s="31" t="str">
        <f>IF(EXACT('Page Titre'!LANGUE_FR_ENG,"Fr"),MatchTrad!A224,MatchTrad!B224)</f>
        <v>Titres non ALHQ qui ne sont pas en défaut, dont :</v>
      </c>
      <c r="C176" s="20"/>
      <c r="D176" s="121"/>
      <c r="E176" s="121"/>
      <c r="F176" s="121"/>
      <c r="G176" s="121"/>
      <c r="H176" s="121"/>
      <c r="I176" s="121"/>
      <c r="J176" s="121"/>
      <c r="K176" s="121"/>
      <c r="L176" s="121"/>
      <c r="M176" s="121"/>
      <c r="N176" s="121"/>
      <c r="O176" s="121"/>
      <c r="P176" s="12"/>
    </row>
    <row r="177" spans="1:16">
      <c r="A177" s="9"/>
      <c r="B177" s="32" t="str">
        <f>IF(EXACT('Page Titre'!LANGUE_FR_ENG,"Fr"),MatchTrad!A225,MatchTrad!B225)</f>
        <v>Non grevés</v>
      </c>
      <c r="C177" s="48">
        <f>C175+10</f>
        <v>2660</v>
      </c>
      <c r="D177" s="83"/>
      <c r="E177" s="83"/>
      <c r="F177" s="83"/>
      <c r="G177" s="83"/>
      <c r="H177" s="54">
        <v>0.5</v>
      </c>
      <c r="I177" s="54">
        <v>0.5</v>
      </c>
      <c r="J177" s="54">
        <v>0.5</v>
      </c>
      <c r="K177" s="54">
        <v>0.85</v>
      </c>
      <c r="L177" s="57" t="str">
        <f>IF(AND(ISNUMBER(D177),ISNUMBER(H177)),D177*H177,"")</f>
        <v/>
      </c>
      <c r="M177" s="57" t="str">
        <f>IF(AND(ISNUMBER(E177),ISNUMBER(I177)),E177*I177,"")</f>
        <v/>
      </c>
      <c r="N177" s="57" t="str">
        <f t="shared" ref="N177" si="146">IF(AND(ISNUMBER(F177),ISNUMBER(J177)),F177*J177,"")</f>
        <v/>
      </c>
      <c r="O177" s="57" t="str">
        <f t="shared" ref="O177" si="147">IF(AND(ISNUMBER(G177),ISNUMBER(K177)),G177*K177,"")</f>
        <v/>
      </c>
      <c r="P177" s="33" t="str">
        <f t="shared" ref="P177" si="148">IF(AND(ISNUMBER(L177),ISNUMBER(M177),ISNUMBER(N177),ISNUMBER(O177)),SUM(L177:O177),"")</f>
        <v/>
      </c>
    </row>
    <row r="178" spans="1:16">
      <c r="A178" s="9"/>
      <c r="B178" s="32" t="str">
        <f>IF(EXACT('Page Titre'!LANGUE_FR_ENG,"Fr"),MatchTrad!A226,MatchTrad!B226)</f>
        <v>Grevés, dont :</v>
      </c>
      <c r="C178" s="16"/>
      <c r="D178" s="121"/>
      <c r="E178" s="121"/>
      <c r="F178" s="121"/>
      <c r="G178" s="121"/>
      <c r="H178" s="121"/>
      <c r="I178" s="121"/>
      <c r="J178" s="121"/>
      <c r="K178" s="121"/>
      <c r="L178" s="121"/>
      <c r="M178" s="121"/>
      <c r="N178" s="121"/>
      <c r="O178" s="121"/>
      <c r="P178" s="12"/>
    </row>
    <row r="179" spans="1:16">
      <c r="A179" s="9"/>
      <c r="B179" s="36" t="str">
        <f>IF(EXACT('Page Titre'!LANGUE_FR_ENG,"Fr"),MatchTrad!A227,MatchTrad!B227)</f>
        <v>Échéance résiduelle des actifs grevés &lt; 6 mois</v>
      </c>
      <c r="C179" s="48">
        <f>C177+10</f>
        <v>2670</v>
      </c>
      <c r="D179" s="82"/>
      <c r="E179" s="82"/>
      <c r="F179" s="82"/>
      <c r="G179" s="82"/>
      <c r="H179" s="80">
        <v>0.5</v>
      </c>
      <c r="I179" s="80">
        <v>0.5</v>
      </c>
      <c r="J179" s="80">
        <v>0.5</v>
      </c>
      <c r="K179" s="80">
        <v>0.85</v>
      </c>
      <c r="L179" s="56" t="str">
        <f t="shared" ref="L179:M181" si="149">IF(AND(ISNUMBER(D179),ISNUMBER(H179)),D179*H179,"")</f>
        <v/>
      </c>
      <c r="M179" s="56" t="str">
        <f t="shared" si="149"/>
        <v/>
      </c>
      <c r="N179" s="56" t="str">
        <f t="shared" ref="N179:N181" si="150">IF(AND(ISNUMBER(F179),ISNUMBER(J179)),F179*J179,"")</f>
        <v/>
      </c>
      <c r="O179" s="56" t="str">
        <f t="shared" ref="O179:O181" si="151">IF(AND(ISNUMBER(G179),ISNUMBER(K179)),G179*K179,"")</f>
        <v/>
      </c>
      <c r="P179" s="55" t="str">
        <f t="shared" ref="P179:P181" si="152">IF(AND(ISNUMBER(L179),ISNUMBER(M179),ISNUMBER(N179),ISNUMBER(O179)),SUM(L179:O179),"")</f>
        <v/>
      </c>
    </row>
    <row r="180" spans="1:16">
      <c r="A180" s="9"/>
      <c r="B180" s="36" t="str">
        <f>IF(EXACT('Page Titre'!LANGUE_FR_ENG,"Fr"),MatchTrad!A228,MatchTrad!B228)</f>
        <v>Échéance résiduelle des actifs grevés ≥ 6 mois à &lt; 1 an</v>
      </c>
      <c r="C180" s="48">
        <f t="shared" ref="C180:C181" si="153">C179+10</f>
        <v>2680</v>
      </c>
      <c r="D180" s="82"/>
      <c r="E180" s="82"/>
      <c r="F180" s="82"/>
      <c r="G180" s="82"/>
      <c r="H180" s="80">
        <v>0.5</v>
      </c>
      <c r="I180" s="80">
        <v>0.5</v>
      </c>
      <c r="J180" s="80">
        <v>0.5</v>
      </c>
      <c r="K180" s="80">
        <v>0.85</v>
      </c>
      <c r="L180" s="56" t="str">
        <f t="shared" si="149"/>
        <v/>
      </c>
      <c r="M180" s="56" t="str">
        <f t="shared" si="149"/>
        <v/>
      </c>
      <c r="N180" s="56" t="str">
        <f t="shared" si="150"/>
        <v/>
      </c>
      <c r="O180" s="56" t="str">
        <f t="shared" si="151"/>
        <v/>
      </c>
      <c r="P180" s="55" t="str">
        <f t="shared" si="152"/>
        <v/>
      </c>
    </row>
    <row r="181" spans="1:16">
      <c r="A181" s="9"/>
      <c r="B181" s="36" t="str">
        <f>IF(EXACT('Page Titre'!LANGUE_FR_ENG,"Fr"),MatchTrad!A229,MatchTrad!B229)</f>
        <v>Échéance résiduelle des actifs grevés ≥ 1 an</v>
      </c>
      <c r="C181" s="48">
        <f t="shared" si="153"/>
        <v>2690</v>
      </c>
      <c r="D181" s="83"/>
      <c r="E181" s="83"/>
      <c r="F181" s="83"/>
      <c r="G181" s="83"/>
      <c r="H181" s="54">
        <v>1</v>
      </c>
      <c r="I181" s="54">
        <v>1</v>
      </c>
      <c r="J181" s="54">
        <v>1</v>
      </c>
      <c r="K181" s="54">
        <v>1</v>
      </c>
      <c r="L181" s="57" t="str">
        <f t="shared" si="149"/>
        <v/>
      </c>
      <c r="M181" s="57" t="str">
        <f t="shared" si="149"/>
        <v/>
      </c>
      <c r="N181" s="57" t="str">
        <f t="shared" si="150"/>
        <v/>
      </c>
      <c r="O181" s="57" t="str">
        <f t="shared" si="151"/>
        <v/>
      </c>
      <c r="P181" s="33" t="str">
        <f t="shared" si="152"/>
        <v/>
      </c>
    </row>
    <row r="182" spans="1:16">
      <c r="A182" s="9"/>
      <c r="B182" s="31" t="str">
        <f>IF(EXACT('Page Titre'!LANGUE_FR_ENG,"Fr"),MatchTrad!A230,MatchTrad!B230)</f>
        <v>Biens physiques échangés, y compris l'or, dont :</v>
      </c>
      <c r="C182" s="20"/>
      <c r="D182" s="121"/>
      <c r="E182" s="121"/>
      <c r="F182" s="121"/>
      <c r="G182" s="121"/>
      <c r="H182" s="121"/>
      <c r="I182" s="121"/>
      <c r="J182" s="121"/>
      <c r="K182" s="121"/>
      <c r="L182" s="121"/>
      <c r="M182" s="121"/>
      <c r="N182" s="121"/>
      <c r="O182" s="121"/>
      <c r="P182" s="12"/>
    </row>
    <row r="183" spans="1:16">
      <c r="A183" s="9"/>
      <c r="B183" s="32" t="str">
        <f>IF(EXACT('Page Titre'!LANGUE_FR_ENG,"Fr"),MatchTrad!A231,MatchTrad!B231)</f>
        <v>Non grevés</v>
      </c>
      <c r="C183" s="48">
        <f>C181+10</f>
        <v>2700</v>
      </c>
      <c r="D183" s="84"/>
      <c r="E183" s="121"/>
      <c r="F183" s="121"/>
      <c r="G183" s="121"/>
      <c r="H183" s="53">
        <v>0.85</v>
      </c>
      <c r="I183" s="121"/>
      <c r="J183" s="121"/>
      <c r="K183" s="121"/>
      <c r="L183" s="58" t="str">
        <f>IF(AND(ISNUMBER(D183),ISNUMBER(H183)),D183*H183,"")</f>
        <v/>
      </c>
      <c r="M183" s="121"/>
      <c r="N183" s="121"/>
      <c r="O183" s="121"/>
      <c r="P183" s="33" t="str">
        <f>IF(ISNUMBER(L183),L183,"")</f>
        <v/>
      </c>
    </row>
    <row r="184" spans="1:16">
      <c r="A184" s="9"/>
      <c r="B184" s="32" t="str">
        <f>IF(EXACT('Page Titre'!LANGUE_FR_ENG,"Fr"),MatchTrad!A232,MatchTrad!B232)</f>
        <v>Grevés, dont :</v>
      </c>
      <c r="C184" s="16"/>
      <c r="D184" s="121"/>
      <c r="E184" s="121"/>
      <c r="F184" s="121"/>
      <c r="G184" s="121"/>
      <c r="H184" s="121"/>
      <c r="I184" s="121"/>
      <c r="J184" s="121"/>
      <c r="K184" s="121"/>
      <c r="L184" s="121"/>
      <c r="M184" s="121"/>
      <c r="N184" s="121"/>
      <c r="O184" s="121"/>
      <c r="P184" s="12"/>
    </row>
    <row r="185" spans="1:16">
      <c r="A185" s="9"/>
      <c r="B185" s="36" t="str">
        <f>IF(EXACT('Page Titre'!LANGUE_FR_ENG,"Fr"),MatchTrad!A233,MatchTrad!B233)</f>
        <v>Échéance résiduelle des actifs grevés &lt; 6 mois</v>
      </c>
      <c r="C185" s="48">
        <f>C183+10</f>
        <v>2710</v>
      </c>
      <c r="D185" s="81"/>
      <c r="E185" s="121"/>
      <c r="F185" s="121"/>
      <c r="G185" s="121"/>
      <c r="H185" s="79">
        <v>0.85</v>
      </c>
      <c r="I185" s="121"/>
      <c r="J185" s="121"/>
      <c r="K185" s="121"/>
      <c r="L185" s="59" t="str">
        <f>IF(AND(ISNUMBER(D185),ISNUMBER(H185)),D185*H185,"")</f>
        <v/>
      </c>
      <c r="M185" s="121"/>
      <c r="N185" s="121"/>
      <c r="O185" s="121"/>
      <c r="P185" s="55" t="str">
        <f>IF(ISNUMBER(L185),L185,"")</f>
        <v/>
      </c>
    </row>
    <row r="186" spans="1:16">
      <c r="A186" s="9"/>
      <c r="B186" s="36" t="str">
        <f>IF(EXACT('Page Titre'!LANGUE_FR_ENG,"Fr"),MatchTrad!A234,MatchTrad!B234)</f>
        <v>Échéance résiduelle des actifs grevés ≥ 6 mois à &lt; 1 an</v>
      </c>
      <c r="C186" s="48">
        <f t="shared" ref="C186:C187" si="154">C185+10</f>
        <v>2720</v>
      </c>
      <c r="D186" s="81"/>
      <c r="E186" s="121"/>
      <c r="F186" s="121"/>
      <c r="G186" s="121"/>
      <c r="H186" s="79">
        <v>0.85</v>
      </c>
      <c r="I186" s="121"/>
      <c r="J186" s="121"/>
      <c r="K186" s="121"/>
      <c r="L186" s="59" t="str">
        <f>IF(AND(ISNUMBER(D186),ISNUMBER(H186)),D186*H186,"")</f>
        <v/>
      </c>
      <c r="M186" s="121"/>
      <c r="N186" s="121"/>
      <c r="O186" s="121"/>
      <c r="P186" s="55" t="str">
        <f>IF(ISNUMBER(L186),L186,"")</f>
        <v/>
      </c>
    </row>
    <row r="187" spans="1:16">
      <c r="A187" s="9"/>
      <c r="B187" s="36" t="str">
        <f>IF(EXACT('Page Titre'!LANGUE_FR_ENG,"Fr"),MatchTrad!A235,MatchTrad!B235)</f>
        <v>Échéance résiduelle des actifs grevés ≥ 1 an</v>
      </c>
      <c r="C187" s="48">
        <f t="shared" si="154"/>
        <v>2730</v>
      </c>
      <c r="D187" s="84"/>
      <c r="E187" s="121"/>
      <c r="F187" s="121"/>
      <c r="G187" s="121"/>
      <c r="H187" s="53">
        <v>1</v>
      </c>
      <c r="I187" s="121"/>
      <c r="J187" s="121"/>
      <c r="K187" s="121"/>
      <c r="L187" s="58" t="str">
        <f>IF(AND(ISNUMBER(D187),ISNUMBER(H187)),D187*H187,"")</f>
        <v/>
      </c>
      <c r="M187" s="121"/>
      <c r="N187" s="121"/>
      <c r="O187" s="121"/>
      <c r="P187" s="33" t="str">
        <f>IF(ISNUMBER(L187),L187,"")</f>
        <v/>
      </c>
    </row>
    <row r="188" spans="1:16" ht="26.4">
      <c r="A188" s="9"/>
      <c r="B188" s="31" t="str">
        <f>IF(EXACT('Page Titre'!LANGUE_FR_ENG,"Fr"),MatchTrad!A236,MatchTrad!B236)</f>
        <v xml:space="preserve">Autres instruments et transactions à court terme non garantis, à échéance résiduelle de moins d'un an, dont : </v>
      </c>
      <c r="C188" s="20"/>
      <c r="D188" s="121"/>
      <c r="E188" s="121"/>
      <c r="F188" s="121"/>
      <c r="G188" s="121"/>
      <c r="H188" s="121"/>
      <c r="I188" s="121"/>
      <c r="J188" s="121"/>
      <c r="K188" s="121"/>
      <c r="L188" s="121"/>
      <c r="M188" s="121"/>
      <c r="N188" s="121"/>
      <c r="O188" s="121"/>
      <c r="P188" s="12"/>
    </row>
    <row r="189" spans="1:16">
      <c r="A189" s="9"/>
      <c r="B189" s="32" t="str">
        <f>IF(EXACT('Page Titre'!LANGUE_FR_ENG,"Fr"),MatchTrad!A237,MatchTrad!B237)</f>
        <v>Non grevés</v>
      </c>
      <c r="C189" s="10">
        <f>C187+10</f>
        <v>2740</v>
      </c>
      <c r="D189" s="121"/>
      <c r="E189" s="83"/>
      <c r="F189" s="84"/>
      <c r="G189" s="121"/>
      <c r="H189" s="121"/>
      <c r="I189" s="54">
        <v>0.5</v>
      </c>
      <c r="J189" s="53">
        <v>0.5</v>
      </c>
      <c r="K189" s="121"/>
      <c r="L189" s="121"/>
      <c r="M189" s="57" t="str">
        <f t="shared" ref="M189" si="155">IF(AND(ISNUMBER(E189),ISNUMBER(I189)),E189*I189,"")</f>
        <v/>
      </c>
      <c r="N189" s="33" t="str">
        <f t="shared" ref="N189" si="156">IF(AND(ISNUMBER(F189),ISNUMBER(J189)),F189*J189,"")</f>
        <v/>
      </c>
      <c r="O189" s="121"/>
      <c r="P189" s="33" t="str">
        <f>IF(AND(ISNUMBER(M189),ISNUMBER(N189)),SUM(M189:N189),"")</f>
        <v/>
      </c>
    </row>
    <row r="190" spans="1:16">
      <c r="A190" s="9"/>
      <c r="B190" s="32" t="str">
        <f>IF(EXACT('Page Titre'!LANGUE_FR_ENG,"Fr"),MatchTrad!A238,MatchTrad!B238)</f>
        <v>Grevés, dont :</v>
      </c>
      <c r="C190" s="16"/>
      <c r="D190" s="121"/>
      <c r="E190" s="121"/>
      <c r="F190" s="121"/>
      <c r="G190" s="121"/>
      <c r="H190" s="121"/>
      <c r="I190" s="121"/>
      <c r="J190" s="121"/>
      <c r="K190" s="121"/>
      <c r="L190" s="121"/>
      <c r="M190" s="121"/>
      <c r="N190" s="121"/>
      <c r="O190" s="121"/>
      <c r="P190" s="12"/>
    </row>
    <row r="191" spans="1:16">
      <c r="A191" s="9"/>
      <c r="B191" s="36" t="str">
        <f>IF(EXACT('Page Titre'!LANGUE_FR_ENG,"Fr"),MatchTrad!A239,MatchTrad!B239)</f>
        <v>Échéance résiduelle des actifs grevés &lt; 6 mois</v>
      </c>
      <c r="C191" s="10">
        <f>C189+10</f>
        <v>2750</v>
      </c>
      <c r="D191" s="121"/>
      <c r="E191" s="82"/>
      <c r="F191" s="81"/>
      <c r="G191" s="121"/>
      <c r="H191" s="121"/>
      <c r="I191" s="80">
        <v>0.5</v>
      </c>
      <c r="J191" s="79">
        <v>0.5</v>
      </c>
      <c r="K191" s="121"/>
      <c r="L191" s="121"/>
      <c r="M191" s="56" t="str">
        <f t="shared" ref="M191:M193" si="157">IF(AND(ISNUMBER(E191),ISNUMBER(I191)),E191*I191,"")</f>
        <v/>
      </c>
      <c r="N191" s="55" t="str">
        <f t="shared" ref="N191:N192" si="158">IF(AND(ISNUMBER(F191),ISNUMBER(J191)),F191*J191,"")</f>
        <v/>
      </c>
      <c r="O191" s="121"/>
      <c r="P191" s="55" t="str">
        <f>IF(AND(ISNUMBER(M191),ISNUMBER(N191)),SUM(M191:N191),"")</f>
        <v/>
      </c>
    </row>
    <row r="192" spans="1:16">
      <c r="A192" s="9"/>
      <c r="B192" s="36" t="str">
        <f>IF(EXACT('Page Titre'!LANGUE_FR_ENG,"Fr"),MatchTrad!A240,MatchTrad!B240)</f>
        <v>Échéance résiduelle des actifs grevés ≥ 6 mois à &lt; 1 an</v>
      </c>
      <c r="C192" s="10">
        <f t="shared" ref="C192:C194" si="159">C191+10</f>
        <v>2760</v>
      </c>
      <c r="D192" s="121"/>
      <c r="E192" s="82"/>
      <c r="F192" s="81"/>
      <c r="G192" s="121"/>
      <c r="H192" s="121"/>
      <c r="I192" s="80">
        <v>0.5</v>
      </c>
      <c r="J192" s="79">
        <v>0.5</v>
      </c>
      <c r="K192" s="121"/>
      <c r="L192" s="121"/>
      <c r="M192" s="56" t="str">
        <f t="shared" si="157"/>
        <v/>
      </c>
      <c r="N192" s="55" t="str">
        <f t="shared" si="158"/>
        <v/>
      </c>
      <c r="O192" s="121"/>
      <c r="P192" s="55" t="str">
        <f t="shared" ref="P192:P193" si="160">IF(AND(ISNUMBER(M192),ISNUMBER(N192)),SUM(M192:N192),"")</f>
        <v/>
      </c>
    </row>
    <row r="193" spans="1:16">
      <c r="A193" s="9"/>
      <c r="B193" s="36" t="str">
        <f>IF(EXACT('Page Titre'!LANGUE_FR_ENG,"Fr"),MatchTrad!A241,MatchTrad!B241)</f>
        <v>Échéance résiduelle des actifs grevés ≥ 1 an</v>
      </c>
      <c r="C193" s="10">
        <f t="shared" si="159"/>
        <v>2770</v>
      </c>
      <c r="D193" s="121"/>
      <c r="E193" s="82"/>
      <c r="F193" s="81"/>
      <c r="G193" s="121"/>
      <c r="H193" s="121"/>
      <c r="I193" s="80">
        <v>1</v>
      </c>
      <c r="J193" s="79">
        <v>1</v>
      </c>
      <c r="K193" s="121"/>
      <c r="L193" s="121"/>
      <c r="M193" s="56" t="str">
        <f t="shared" si="157"/>
        <v/>
      </c>
      <c r="N193" s="55" t="str">
        <f>IF(AND(ISNUMBER(F193),ISNUMBER(J193)),F193*J193,"")</f>
        <v/>
      </c>
      <c r="O193" s="121"/>
      <c r="P193" s="55" t="str">
        <f t="shared" si="160"/>
        <v/>
      </c>
    </row>
    <row r="194" spans="1:16">
      <c r="A194" s="9"/>
      <c r="B194" s="31" t="str">
        <f>IF(EXACT('Page Titre'!LANGUE_FR_ENG,"Fr"),MatchTrad!A242,MatchTrad!B242)</f>
        <v>Titres en défaut et prêts improductifs</v>
      </c>
      <c r="C194" s="10">
        <f t="shared" si="159"/>
        <v>2780</v>
      </c>
      <c r="D194" s="121"/>
      <c r="E194" s="83"/>
      <c r="F194" s="83"/>
      <c r="G194" s="84"/>
      <c r="H194" s="121"/>
      <c r="I194" s="54">
        <v>1</v>
      </c>
      <c r="J194" s="54">
        <v>1</v>
      </c>
      <c r="K194" s="53">
        <v>1</v>
      </c>
      <c r="L194" s="121"/>
      <c r="M194" s="57" t="str">
        <f>IF(AND(ISNUMBER(E194),ISNUMBER(I194)),E194*I194,"")</f>
        <v/>
      </c>
      <c r="N194" s="57" t="str">
        <f t="shared" ref="N194" si="161">IF(AND(ISNUMBER(F194),ISNUMBER(J194)),F194*J194,"")</f>
        <v/>
      </c>
      <c r="O194" s="57" t="str">
        <f>IF(AND(ISNUMBER(G194),ISNUMBER(K194)),G194*K194,"")</f>
        <v/>
      </c>
      <c r="P194" s="33" t="str">
        <f>IF(AND(ISNUMBER(M194),ISNUMBER(N194),ISNUMBER(O194)),SUM(M194:O194),"")</f>
        <v/>
      </c>
    </row>
    <row r="195" spans="1:16">
      <c r="A195" s="9"/>
      <c r="B195" s="31" t="str">
        <f>IF(EXACT('Page Titre'!LANGUE_FR_ENG,"Fr"),MatchTrad!A243,MatchTrad!B243)</f>
        <v>Instruments dérivés :</v>
      </c>
      <c r="C195" s="18"/>
      <c r="D195" s="121"/>
      <c r="E195" s="121"/>
      <c r="F195" s="121"/>
      <c r="G195" s="121"/>
      <c r="H195" s="121"/>
      <c r="I195" s="121"/>
      <c r="J195" s="121"/>
      <c r="K195" s="121"/>
      <c r="L195" s="121"/>
      <c r="M195" s="121"/>
      <c r="N195" s="121"/>
      <c r="O195" s="121"/>
      <c r="P195" s="12"/>
    </row>
    <row r="196" spans="1:16">
      <c r="A196" s="9"/>
      <c r="B196" s="32" t="str">
        <f>IF(EXACT('Page Titre'!LANGUE_FR_ENG,"Fr"),MatchTrad!A244,MatchTrad!B244)</f>
        <v>Actifs dérivés, sans la marge de variation reçue</v>
      </c>
      <c r="C196" s="10">
        <f>C194+10</f>
        <v>2790</v>
      </c>
      <c r="D196" s="121"/>
      <c r="E196" s="121"/>
      <c r="F196" s="121"/>
      <c r="G196" s="84"/>
      <c r="H196" s="121"/>
      <c r="I196" s="121"/>
      <c r="J196" s="121"/>
      <c r="K196" s="121"/>
      <c r="L196" s="121"/>
      <c r="M196" s="121"/>
      <c r="N196" s="121"/>
      <c r="O196" s="121"/>
      <c r="P196" s="12"/>
    </row>
    <row r="197" spans="1:16">
      <c r="A197" s="9"/>
      <c r="B197" s="32" t="str">
        <f>IF(EXACT('Page Titre'!LANGUE_FR_ENG,"Fr"),MatchTrad!A245,MatchTrad!B245)</f>
        <v>Marge de variation reçue, dont :</v>
      </c>
      <c r="C197" s="18"/>
      <c r="D197" s="121"/>
      <c r="E197" s="121"/>
      <c r="F197" s="121"/>
      <c r="G197" s="121"/>
      <c r="H197" s="121"/>
      <c r="I197" s="121"/>
      <c r="J197" s="121"/>
      <c r="K197" s="121"/>
      <c r="L197" s="121"/>
      <c r="M197" s="121"/>
      <c r="N197" s="121"/>
      <c r="O197" s="121"/>
      <c r="P197" s="12"/>
    </row>
    <row r="198" spans="1:16" ht="37.950000000000003" customHeight="1">
      <c r="A198" s="9"/>
      <c r="B198" s="39" t="str">
        <f>IF(EXACT('Page Titre'!LANGUE_FR_ENG,"Fr"),MatchTrad!A246,MatchTrad!B246)</f>
        <v>Marge de variation en espèces reçue, en conformité avec les conditions précisées au paragraphe 35 du chapitre 6 de la Ligne directrice</v>
      </c>
      <c r="C198" s="10">
        <f>C196+10</f>
        <v>2800</v>
      </c>
      <c r="D198" s="121"/>
      <c r="E198" s="121"/>
      <c r="F198" s="121"/>
      <c r="G198" s="81"/>
      <c r="H198" s="121"/>
      <c r="I198" s="121"/>
      <c r="J198" s="121"/>
      <c r="K198" s="121"/>
      <c r="L198" s="121"/>
      <c r="M198" s="121"/>
      <c r="N198" s="121"/>
      <c r="O198" s="121"/>
      <c r="P198" s="12"/>
    </row>
    <row r="199" spans="1:16" ht="42" customHeight="1">
      <c r="A199" s="9"/>
      <c r="B199" s="39" t="str">
        <f>IF(EXACT('Page Titre'!LANGUE_FR_ENG,"Fr"),MatchTrad!A247,MatchTrad!B247)</f>
        <v>Marge de variation en ALHQ de niveau 1 reçue, en conformité avec les conditions précisées au paragraphe 35 du chapitre 6 de la Ligne directrice</v>
      </c>
      <c r="C199" s="10">
        <f>C198+10</f>
        <v>2810</v>
      </c>
      <c r="D199" s="121"/>
      <c r="E199" s="121"/>
      <c r="F199" s="121"/>
      <c r="G199" s="81"/>
      <c r="H199" s="121"/>
      <c r="I199" s="121"/>
      <c r="J199" s="121"/>
      <c r="K199" s="121"/>
      <c r="L199" s="121"/>
      <c r="M199" s="121"/>
      <c r="N199" s="121"/>
      <c r="O199" s="121"/>
      <c r="P199" s="12"/>
    </row>
    <row r="200" spans="1:16">
      <c r="A200" s="9"/>
      <c r="B200" s="36" t="str">
        <f>IF(EXACT('Page Titre'!LANGUE_FR_ENG,"Fr"),MatchTrad!A248,MatchTrad!B248)</f>
        <v>Autre marge de variation reçue</v>
      </c>
      <c r="C200" s="10">
        <f>C199+10</f>
        <v>2820</v>
      </c>
      <c r="D200" s="121"/>
      <c r="E200" s="121"/>
      <c r="F200" s="121"/>
      <c r="G200" s="81"/>
      <c r="H200" s="121"/>
      <c r="I200" s="121"/>
      <c r="J200" s="121"/>
      <c r="K200" s="121"/>
      <c r="L200" s="121"/>
      <c r="M200" s="121"/>
      <c r="N200" s="121"/>
      <c r="O200" s="121"/>
      <c r="P200" s="12"/>
    </row>
    <row r="201" spans="1:16" ht="44.4" customHeight="1">
      <c r="A201" s="9"/>
      <c r="B201" s="77" t="str">
        <f>IF(EXACT('Page Titre'!LANGUE_FR_ENG,"Fr"),MatchTrad!A249,MatchTrad!B249)</f>
        <v>Actifs dérivés NSFR (moins les sûretés en espèces et en AHLQ de niveau 1 reçues à titre de marge de variation sur les actifs dérivés)</v>
      </c>
      <c r="C201" s="10">
        <f>C200+10</f>
        <v>2830</v>
      </c>
      <c r="D201" s="121"/>
      <c r="E201" s="121"/>
      <c r="F201" s="121"/>
      <c r="G201" s="55" t="str">
        <f>IF(AND(ISNUMBER(G196),ISNUMBER(G198),ISNUMBER(G199)),G196-G198-G199,"")</f>
        <v/>
      </c>
      <c r="H201" s="121"/>
      <c r="I201" s="121"/>
      <c r="J201" s="121"/>
      <c r="K201" s="79">
        <v>1</v>
      </c>
      <c r="L201" s="121"/>
      <c r="M201" s="121"/>
      <c r="N201" s="121"/>
      <c r="O201" s="56" t="str">
        <f>IF(AND(ISNUMBER(G201),ISNUMBER(G52),ISNUMBER(K201)),MAX((G201-G52)*K201,0),"")</f>
        <v/>
      </c>
      <c r="P201" s="55" t="str">
        <f>IF(ISNUMBER(O201),O201,"")</f>
        <v/>
      </c>
    </row>
    <row r="202" spans="1:16">
      <c r="A202" s="9"/>
      <c r="B202" s="32" t="str">
        <f>IF(EXACT('Page Titre'!LANGUE_FR_ENG,"Fr"),MatchTrad!A250,MatchTrad!B250)</f>
        <v>Financement stable requis associé aux passifs dérivés</v>
      </c>
      <c r="C202" s="10">
        <f t="shared" ref="C202:C203" si="162">C201+10</f>
        <v>2840</v>
      </c>
      <c r="D202" s="121"/>
      <c r="E202" s="121"/>
      <c r="F202" s="121"/>
      <c r="G202" s="55" t="str">
        <f>IF(ISNUMBER(G50),0.05*G50,"")</f>
        <v/>
      </c>
      <c r="H202" s="121"/>
      <c r="I202" s="121"/>
      <c r="J202" s="121"/>
      <c r="K202" s="53">
        <v>1</v>
      </c>
      <c r="L202" s="121"/>
      <c r="M202" s="121"/>
      <c r="N202" s="121"/>
      <c r="O202" s="57" t="str">
        <f>IF(AND(ISNUMBER(G202),ISNUMBER(K202)),G202*K202,"")</f>
        <v/>
      </c>
      <c r="P202" s="33" t="str">
        <f t="shared" ref="P202" si="163">IF(ISNUMBER(O202),O202,"")</f>
        <v/>
      </c>
    </row>
    <row r="203" spans="1:16">
      <c r="A203" s="9"/>
      <c r="B203" s="32" t="str">
        <f>IF(EXACT('Page Titre'!LANGUE_FR_ENG,"Fr"),MatchTrad!A251,MatchTrad!B251)</f>
        <v>Marge initiale totale donnée, dont :</v>
      </c>
      <c r="C203" s="10">
        <f t="shared" si="162"/>
        <v>2850</v>
      </c>
      <c r="D203" s="121"/>
      <c r="E203" s="121"/>
      <c r="F203" s="121"/>
      <c r="G203" s="84"/>
      <c r="H203" s="121"/>
      <c r="I203" s="121"/>
      <c r="J203" s="121"/>
      <c r="K203" s="121"/>
      <c r="L203" s="121"/>
      <c r="M203" s="121"/>
      <c r="N203" s="121"/>
      <c r="O203" s="121"/>
      <c r="P203" s="12"/>
    </row>
    <row r="204" spans="1:16" ht="26.4">
      <c r="A204" s="9"/>
      <c r="B204" s="36" t="str">
        <f>IF(EXACT('Page Titre'!LANGUE_FR_ENG,"Fr"),MatchTrad!A252,MatchTrad!B252)</f>
        <v>Marge initiale donnée sur les positions de l'institution, dont :</v>
      </c>
      <c r="C204" s="18"/>
      <c r="D204" s="121"/>
      <c r="E204" s="121"/>
      <c r="F204" s="121"/>
      <c r="G204" s="121"/>
      <c r="H204" s="121"/>
      <c r="I204" s="121"/>
      <c r="J204" s="121"/>
      <c r="K204" s="121"/>
      <c r="L204" s="121"/>
      <c r="M204" s="121"/>
      <c r="N204" s="121"/>
      <c r="O204" s="121"/>
      <c r="P204" s="12"/>
    </row>
    <row r="205" spans="1:16">
      <c r="A205" s="9"/>
      <c r="B205" s="37" t="str">
        <f>IF(EXACT('Page Titre'!LANGUE_FR_ENG,"Fr"),MatchTrad!A253,MatchTrad!B253)</f>
        <v>Marge initiale donnée sous forme d'espèces</v>
      </c>
      <c r="C205" s="10">
        <f>C203+10</f>
        <v>2860</v>
      </c>
      <c r="D205" s="121"/>
      <c r="E205" s="121"/>
      <c r="F205" s="121"/>
      <c r="G205" s="81"/>
      <c r="H205" s="121"/>
      <c r="I205" s="121"/>
      <c r="J205" s="121"/>
      <c r="K205" s="121"/>
      <c r="L205" s="121"/>
      <c r="M205" s="121"/>
      <c r="N205" s="121"/>
      <c r="O205" s="121"/>
      <c r="P205" s="12"/>
    </row>
    <row r="206" spans="1:16">
      <c r="A206" s="9"/>
      <c r="B206" s="37" t="str">
        <f>IF(EXACT('Page Titre'!LANGUE_FR_ENG,"Fr"),MatchTrad!A254,MatchTrad!B254)</f>
        <v>Marge initiale donnée sous forme de titres de niveau 1</v>
      </c>
      <c r="C206" s="10">
        <f t="shared" ref="C206:C209" si="164">C205+10</f>
        <v>2870</v>
      </c>
      <c r="D206" s="121"/>
      <c r="E206" s="121"/>
      <c r="F206" s="121"/>
      <c r="G206" s="81"/>
      <c r="H206" s="121"/>
      <c r="I206" s="121"/>
      <c r="J206" s="121"/>
      <c r="K206" s="121"/>
      <c r="L206" s="121"/>
      <c r="M206" s="121"/>
      <c r="N206" s="121"/>
      <c r="O206" s="121"/>
      <c r="P206" s="12"/>
    </row>
    <row r="207" spans="1:16">
      <c r="A207" s="9"/>
      <c r="B207" s="37" t="str">
        <f>IF(EXACT('Page Titre'!LANGUE_FR_ENG,"Fr"),MatchTrad!A255,MatchTrad!B255)</f>
        <v>Marge initiale donnée sous forme d'autres sûretés</v>
      </c>
      <c r="C207" s="10">
        <f t="shared" si="164"/>
        <v>2880</v>
      </c>
      <c r="D207" s="121"/>
      <c r="E207" s="121"/>
      <c r="F207" s="121"/>
      <c r="G207" s="81"/>
      <c r="H207" s="121"/>
      <c r="I207" s="121"/>
      <c r="J207" s="121"/>
      <c r="K207" s="121"/>
      <c r="L207" s="121"/>
      <c r="M207" s="121"/>
      <c r="N207" s="121"/>
      <c r="O207" s="121"/>
      <c r="P207" s="12"/>
    </row>
    <row r="208" spans="1:16">
      <c r="A208" s="9"/>
      <c r="B208" s="36" t="str">
        <f>IF(EXACT('Page Titre'!LANGUE_FR_ENG,"Fr"),MatchTrad!A256,MatchTrad!B256)</f>
        <v>Marge initiale donnée au nom d'un client</v>
      </c>
      <c r="C208" s="10">
        <f t="shared" si="164"/>
        <v>2890</v>
      </c>
      <c r="D208" s="121"/>
      <c r="E208" s="121"/>
      <c r="F208" s="121"/>
      <c r="G208" s="81"/>
      <c r="H208" s="121"/>
      <c r="I208" s="121"/>
      <c r="J208" s="121"/>
      <c r="K208" s="121"/>
      <c r="L208" s="121"/>
      <c r="M208" s="121"/>
      <c r="N208" s="121"/>
      <c r="O208" s="121"/>
      <c r="P208" s="12"/>
    </row>
    <row r="209" spans="1:16" ht="39.6">
      <c r="A209" s="9"/>
      <c r="B209" s="36" t="str">
        <f>IF(EXACT('Page Titre'!LANGUE_FR_ENG,"Fr"),MatchTrad!A257,MatchTrad!B257)</f>
        <v>Marge initiale donnée au nom de l'institution, sous forme de toute sûreté, selon l'échéance résiduelle des contrats d'instruments dérivés associés</v>
      </c>
      <c r="C209" s="48">
        <f t="shared" si="164"/>
        <v>2900</v>
      </c>
      <c r="D209" s="83"/>
      <c r="E209" s="83"/>
      <c r="F209" s="83"/>
      <c r="G209" s="81"/>
      <c r="H209" s="121"/>
      <c r="I209" s="121"/>
      <c r="J209" s="121"/>
      <c r="K209" s="121"/>
      <c r="L209" s="121"/>
      <c r="M209" s="121"/>
      <c r="N209" s="121"/>
      <c r="O209" s="121"/>
      <c r="P209" s="12"/>
    </row>
    <row r="210" spans="1:16" ht="26.4">
      <c r="A210" s="9"/>
      <c r="B210" s="32" t="str">
        <f>IF(EXACT('Page Titre'!LANGUE_FR_ENG,"Fr"),MatchTrad!A258,MatchTrad!B258)</f>
        <v>Espèces et autres actifs donnés pour contribuer au fonds de défaut d'une CC</v>
      </c>
      <c r="C210" s="10">
        <f>C209+10</f>
        <v>2910</v>
      </c>
      <c r="D210" s="121"/>
      <c r="E210" s="121"/>
      <c r="F210" s="121"/>
      <c r="G210" s="81"/>
      <c r="H210" s="121"/>
      <c r="I210" s="121"/>
      <c r="J210" s="121"/>
      <c r="K210" s="121"/>
      <c r="L210" s="121"/>
      <c r="M210" s="121"/>
      <c r="N210" s="121"/>
      <c r="O210" s="121"/>
      <c r="P210" s="12"/>
    </row>
    <row r="211" spans="1:16" ht="39.6">
      <c r="A211" s="9"/>
      <c r="B211" s="32" t="str">
        <f>IF(EXACT('Page Titre'!LANGUE_FR_ENG,"Fr"),MatchTrad!A259,MatchTrad!B259)</f>
        <v>Financement stable requis associé à la marge initiale donnée et aux espèces et autres actifs donnés pour contribuer au fonds de défaut d'une CC</v>
      </c>
      <c r="C211" s="10">
        <f t="shared" ref="C211:C217" si="165">C210+10</f>
        <v>2920</v>
      </c>
      <c r="D211" s="121"/>
      <c r="E211" s="121"/>
      <c r="F211" s="121"/>
      <c r="G211" s="55" t="str">
        <f>IF(AND(ISNUMBER(G203),ISNUMBER(G210),ISNUMBER(G208)),G203-G208+G210,"")</f>
        <v/>
      </c>
      <c r="H211" s="121"/>
      <c r="I211" s="121"/>
      <c r="J211" s="121"/>
      <c r="K211" s="79">
        <v>0.85</v>
      </c>
      <c r="L211" s="121"/>
      <c r="M211" s="121"/>
      <c r="N211" s="121"/>
      <c r="O211" s="56" t="str">
        <f>IF(AND(ISNUMBER(G211),ISNUMBER(K211)),G211*K211,"")</f>
        <v/>
      </c>
      <c r="P211" s="55" t="str">
        <f>IF(ISNUMBER(O211),O211,"")</f>
        <v/>
      </c>
    </row>
    <row r="212" spans="1:16">
      <c r="A212" s="9"/>
      <c r="B212" s="31" t="str">
        <f>IF(EXACT('Page Titre'!LANGUE_FR_ENG,"Fr"),MatchTrad!A260,MatchTrad!B260)</f>
        <v>Éléments déduits des fonds propres réglementaires</v>
      </c>
      <c r="C212" s="48">
        <f t="shared" si="165"/>
        <v>2930</v>
      </c>
      <c r="D212" s="82"/>
      <c r="E212" s="82"/>
      <c r="F212" s="83"/>
      <c r="G212" s="83"/>
      <c r="H212" s="80">
        <v>1</v>
      </c>
      <c r="I212" s="80">
        <v>1</v>
      </c>
      <c r="J212" s="54">
        <v>1</v>
      </c>
      <c r="K212" s="54">
        <v>1</v>
      </c>
      <c r="L212" s="56" t="str">
        <f>IF(AND(ISNUMBER(D212),ISNUMBER(H212)),D212*H212,"")</f>
        <v/>
      </c>
      <c r="M212" s="56" t="str">
        <f>IF(AND(ISNUMBER(E212),ISNUMBER(I212)),E212*I212,"")</f>
        <v/>
      </c>
      <c r="N212" s="57" t="str">
        <f t="shared" ref="N212" si="166">IF(AND(ISNUMBER(F212),ISNUMBER(J212)),F212*J212,"")</f>
        <v/>
      </c>
      <c r="O212" s="57" t="str">
        <f t="shared" ref="O212" si="167">IF(AND(ISNUMBER(G212),ISNUMBER(K212)),G212*K212,"")</f>
        <v/>
      </c>
      <c r="P212" s="55" t="str">
        <f t="shared" ref="P212" si="168">IF(AND(ISNUMBER(L212),ISNUMBER(M212),ISNUMBER(N212),ISNUMBER(O212)),SUM(L212:O212),"")</f>
        <v/>
      </c>
    </row>
    <row r="213" spans="1:16">
      <c r="A213" s="9"/>
      <c r="B213" s="31" t="str">
        <f>IF(EXACT('Page Titre'!LANGUE_FR_ENG,"Fr"),MatchTrad!A261,MatchTrad!B261)</f>
        <v>Débiteurs à la date de transaction</v>
      </c>
      <c r="C213" s="48">
        <f t="shared" si="165"/>
        <v>2940</v>
      </c>
      <c r="D213" s="82"/>
      <c r="E213" s="81"/>
      <c r="F213" s="121"/>
      <c r="G213" s="121"/>
      <c r="H213" s="80">
        <v>0</v>
      </c>
      <c r="I213" s="79">
        <v>0</v>
      </c>
      <c r="J213" s="121"/>
      <c r="K213" s="121"/>
      <c r="L213" s="56" t="str">
        <f>IF(AND(ISNUMBER(D213),ISNUMBER(H213)),D213*H213,"")</f>
        <v/>
      </c>
      <c r="M213" s="55" t="str">
        <f>IF(AND(ISNUMBER(E213),ISNUMBER(I213)),E213*I213,"")</f>
        <v/>
      </c>
      <c r="N213" s="121"/>
      <c r="O213" s="121"/>
      <c r="P213" s="55" t="str">
        <f>IF(AND(ISNUMBER(L213),ISNUMBER(M213)),L213+M213,"")</f>
        <v/>
      </c>
    </row>
    <row r="214" spans="1:16">
      <c r="A214" s="9"/>
      <c r="B214" s="31" t="str">
        <f>IF(EXACT('Page Titre'!LANGUE_FR_ENG,"Fr"),MatchTrad!A262,MatchTrad!B262)</f>
        <v>Actifs interdépendants, dont :</v>
      </c>
      <c r="C214" s="48">
        <f t="shared" si="165"/>
        <v>2950</v>
      </c>
      <c r="D214" s="83"/>
      <c r="E214" s="82"/>
      <c r="F214" s="82"/>
      <c r="G214" s="82"/>
      <c r="H214" s="54">
        <v>0</v>
      </c>
      <c r="I214" s="80">
        <v>0</v>
      </c>
      <c r="J214" s="80">
        <v>0</v>
      </c>
      <c r="K214" s="80">
        <v>0</v>
      </c>
      <c r="L214" s="57" t="str">
        <f t="shared" ref="L214:M218" si="169">IF(AND(ISNUMBER(D214),ISNUMBER(H214)),D214*H214,"")</f>
        <v/>
      </c>
      <c r="M214" s="56" t="str">
        <f t="shared" si="169"/>
        <v/>
      </c>
      <c r="N214" s="56" t="str">
        <f t="shared" ref="N214:N218" si="170">IF(AND(ISNUMBER(F214),ISNUMBER(J214)),F214*J214,"")</f>
        <v/>
      </c>
      <c r="O214" s="56" t="str">
        <f t="shared" ref="O214:O218" si="171">IF(AND(ISNUMBER(G214),ISNUMBER(K214)),G214*K214,"")</f>
        <v/>
      </c>
      <c r="P214" s="55" t="str">
        <f t="shared" ref="P214:P218" si="172">IF(AND(ISNUMBER(L214),ISNUMBER(M214),ISNUMBER(N214),ISNUMBER(O214)),SUM(L214:O214),"")</f>
        <v/>
      </c>
    </row>
    <row r="215" spans="1:16">
      <c r="A215" s="9"/>
      <c r="B215" s="36" t="str">
        <f>IF(EXACT('Page Titre'!LANGUE_FR_ENG,"Fr"),MatchTrad!A263,MatchTrad!B263)</f>
        <v>Prêts hypothécaires sous-tendant des opérations sur TH LNH</v>
      </c>
      <c r="C215" s="10">
        <f t="shared" si="165"/>
        <v>2960</v>
      </c>
      <c r="D215" s="15"/>
      <c r="E215" s="82"/>
      <c r="F215" s="82"/>
      <c r="G215" s="81"/>
      <c r="H215" s="121"/>
      <c r="I215" s="80">
        <v>0</v>
      </c>
      <c r="J215" s="80">
        <v>0</v>
      </c>
      <c r="K215" s="79">
        <v>0</v>
      </c>
      <c r="L215" s="121"/>
      <c r="M215" s="56" t="str">
        <f t="shared" si="169"/>
        <v/>
      </c>
      <c r="N215" s="56" t="str">
        <f t="shared" si="170"/>
        <v/>
      </c>
      <c r="O215" s="56" t="str">
        <f t="shared" si="171"/>
        <v/>
      </c>
      <c r="P215" s="55" t="str">
        <f>IF(AND(ISNUMBER(M215),ISNUMBER(N215),ISNUMBER(O215)),SUM(M215:O215),"")</f>
        <v/>
      </c>
    </row>
    <row r="216" spans="1:16">
      <c r="A216" s="9"/>
      <c r="B216" s="36" t="str">
        <f>IF(EXACT('Page Titre'!LANGUE_FR_ENG,"Fr"),MatchTrad!A264,MatchTrad!B264)</f>
        <v>Prêts hypothécaires sous-tendant des opérations sur OHC</v>
      </c>
      <c r="C216" s="10">
        <f t="shared" si="165"/>
        <v>2970</v>
      </c>
      <c r="D216" s="15"/>
      <c r="E216" s="82"/>
      <c r="F216" s="82"/>
      <c r="G216" s="81"/>
      <c r="H216" s="121"/>
      <c r="I216" s="80">
        <v>0</v>
      </c>
      <c r="J216" s="80">
        <v>0</v>
      </c>
      <c r="K216" s="79">
        <v>0</v>
      </c>
      <c r="L216" s="121"/>
      <c r="M216" s="56" t="str">
        <f t="shared" si="169"/>
        <v/>
      </c>
      <c r="N216" s="56" t="str">
        <f t="shared" si="170"/>
        <v/>
      </c>
      <c r="O216" s="56" t="str">
        <f t="shared" si="171"/>
        <v/>
      </c>
      <c r="P216" s="55" t="str">
        <f>IF(AND(ISNUMBER(M216),ISNUMBER(N216),ISNUMBER(O216)),SUM(M216:O216),"")</f>
        <v/>
      </c>
    </row>
    <row r="217" spans="1:16">
      <c r="A217" s="9"/>
      <c r="B217" s="36" t="str">
        <f>IF(EXACT('Page Titre'!LANGUE_FR_ENG,"Fr"),MatchTrad!A265,MatchTrad!B265)</f>
        <v>Marge de variation appliquée au nom du client à une CC</v>
      </c>
      <c r="C217" s="48">
        <f t="shared" si="165"/>
        <v>2980</v>
      </c>
      <c r="D217" s="82"/>
      <c r="E217" s="82"/>
      <c r="F217" s="82"/>
      <c r="G217" s="82"/>
      <c r="H217" s="80">
        <v>0</v>
      </c>
      <c r="I217" s="80">
        <v>0</v>
      </c>
      <c r="J217" s="80">
        <v>0</v>
      </c>
      <c r="K217" s="80">
        <v>0</v>
      </c>
      <c r="L217" s="56" t="str">
        <f>IF(AND(ISNUMBER(D217),ISNUMBER(H217)),D217*H217,"")</f>
        <v/>
      </c>
      <c r="M217" s="56" t="str">
        <f>IF(AND(ISNUMBER(E217),ISNUMBER(I217)),E217*I217,"")</f>
        <v/>
      </c>
      <c r="N217" s="56" t="str">
        <f t="shared" si="170"/>
        <v/>
      </c>
      <c r="O217" s="56" t="str">
        <f t="shared" si="171"/>
        <v/>
      </c>
      <c r="P217" s="55" t="str">
        <f>IF(AND(ISNUMBER(L217),ISNUMBER(M217),ISNUMBER(N217),ISNUMBER(O217)),SUM(L217:O217),"")</f>
        <v/>
      </c>
    </row>
    <row r="218" spans="1:16" ht="26.4">
      <c r="A218" s="9"/>
      <c r="B218" s="31" t="str">
        <f>IF(EXACT('Page Titre'!LANGUE_FR_ENG,"Fr"),MatchTrad!A266,MatchTrad!B266)</f>
        <v>Tous les autres actifs non inclus dans les catégories susmentionnées admissibles au coefficient de 100 %</v>
      </c>
      <c r="C218" s="48">
        <f>C217+10</f>
        <v>2990</v>
      </c>
      <c r="D218" s="83"/>
      <c r="E218" s="83"/>
      <c r="F218" s="83"/>
      <c r="G218" s="83"/>
      <c r="H218" s="54">
        <v>1</v>
      </c>
      <c r="I218" s="54">
        <v>1</v>
      </c>
      <c r="J218" s="54">
        <v>1</v>
      </c>
      <c r="K218" s="54">
        <v>1</v>
      </c>
      <c r="L218" s="57" t="str">
        <f t="shared" si="169"/>
        <v/>
      </c>
      <c r="M218" s="57" t="str">
        <f t="shared" si="169"/>
        <v/>
      </c>
      <c r="N218" s="57" t="str">
        <f t="shared" si="170"/>
        <v/>
      </c>
      <c r="O218" s="57" t="str">
        <f t="shared" si="171"/>
        <v/>
      </c>
      <c r="P218" s="33" t="str">
        <f t="shared" si="172"/>
        <v/>
      </c>
    </row>
    <row r="219" spans="1:16" ht="29.25" customHeight="1">
      <c r="A219" s="188" t="str">
        <f>IF(EXACT('Page Titre'!LANGUE_FR_ENG,"Fr"),MatchTrad!A267,MatchTrad!B267)</f>
        <v>2.2 Postes hors-bilan</v>
      </c>
      <c r="B219" s="188"/>
      <c r="C219" s="110"/>
      <c r="D219" s="189" t="str">
        <f>IF(EXACT('Page Titre'!LANGUE_FR_ENG,"Fr"),MatchTrad!A268,MatchTrad!B268)</f>
        <v>Montant</v>
      </c>
      <c r="E219" s="190"/>
      <c r="F219" s="189"/>
      <c r="G219" s="191"/>
      <c r="H219" s="189" t="str">
        <f>IF(EXACT('Page Titre'!LANGUE_FR_ENG,"Fr"),MatchTrad!A269,MatchTrad!B269)</f>
        <v>Coefficient RSF</v>
      </c>
      <c r="I219" s="190"/>
      <c r="J219" s="189"/>
      <c r="K219" s="191"/>
      <c r="L219" s="191" t="str">
        <f>IF(EXACT('Page Titre'!LANGUE_FR_ENG,"Fr"),MatchTrad!A270,MatchTrad!B270)</f>
        <v>RSF calculé</v>
      </c>
      <c r="M219" s="192"/>
      <c r="N219" s="193"/>
      <c r="O219" s="193"/>
      <c r="P219" s="190"/>
    </row>
    <row r="220" spans="1:16">
      <c r="A220" s="9"/>
      <c r="B220" s="31" t="str">
        <f>IF(EXACT('Page Titre'!LANGUE_FR_ENG,"Fr"),MatchTrad!A271,MatchTrad!B271)</f>
        <v>Facilités de liquidité irrévocables ou révocables à certaines conditions</v>
      </c>
      <c r="C220" s="10">
        <v>3010</v>
      </c>
      <c r="D220" s="121"/>
      <c r="E220" s="81"/>
      <c r="F220" s="121"/>
      <c r="G220" s="14"/>
      <c r="H220" s="121"/>
      <c r="I220" s="79">
        <v>0.05</v>
      </c>
      <c r="J220" s="121"/>
      <c r="K220" s="14"/>
      <c r="L220" s="121"/>
      <c r="M220" s="55" t="str">
        <f>IF(AND(ISNUMBER(E220),ISNUMBER(I220)),E220*I220,"")</f>
        <v/>
      </c>
      <c r="N220" s="121"/>
      <c r="O220" s="121"/>
      <c r="P220" s="55" t="str">
        <f>IF(ISNUMBER(M220),M220,"")</f>
        <v/>
      </c>
    </row>
    <row r="221" spans="1:16">
      <c r="A221" s="9"/>
      <c r="B221" s="31" t="str">
        <f>IF(EXACT('Page Titre'!LANGUE_FR_ENG,"Fr"),MatchTrad!A272,MatchTrad!B272)</f>
        <v>Facilités de crédit irrévocables ou révocables à certaines conditions</v>
      </c>
      <c r="C221" s="10">
        <f t="shared" ref="C221:C231" si="173">C220+10</f>
        <v>3020</v>
      </c>
      <c r="D221" s="121"/>
      <c r="E221" s="81"/>
      <c r="F221" s="121"/>
      <c r="G221" s="121"/>
      <c r="H221" s="121"/>
      <c r="I221" s="79">
        <v>0.05</v>
      </c>
      <c r="J221" s="121"/>
      <c r="K221" s="121"/>
      <c r="L221" s="121"/>
      <c r="M221" s="55" t="str">
        <f t="shared" ref="M221:M225" si="174">IF(AND(ISNUMBER(E221),ISNUMBER(I221)),E221*I221,"")</f>
        <v/>
      </c>
      <c r="N221" s="121"/>
      <c r="O221" s="121"/>
      <c r="P221" s="55" t="str">
        <f t="shared" ref="P221:P225" si="175">IF(ISNUMBER(M221),M221,"")</f>
        <v/>
      </c>
    </row>
    <row r="222" spans="1:16" ht="26.4">
      <c r="A222" s="9"/>
      <c r="B222" s="31" t="str">
        <f>IF(EXACT('Page Titre'!LANGUE_FR_ENG,"Fr"),MatchTrad!A273,MatchTrad!B273)</f>
        <v>Facilités de crédit et de liquidité révocables sans condition offertes à la clientèle de détail et aux petites entreprises</v>
      </c>
      <c r="C222" s="10">
        <f t="shared" si="173"/>
        <v>3030</v>
      </c>
      <c r="D222" s="121"/>
      <c r="E222" s="81"/>
      <c r="F222" s="121"/>
      <c r="G222" s="121"/>
      <c r="H222" s="121"/>
      <c r="I222" s="79">
        <v>0.02</v>
      </c>
      <c r="J222" s="121"/>
      <c r="K222" s="121"/>
      <c r="L222" s="121"/>
      <c r="M222" s="55" t="str">
        <f t="shared" si="174"/>
        <v/>
      </c>
      <c r="N222" s="121"/>
      <c r="O222" s="121"/>
      <c r="P222" s="55" t="str">
        <f t="shared" si="175"/>
        <v/>
      </c>
    </row>
    <row r="223" spans="1:16" ht="26.4">
      <c r="A223" s="9"/>
      <c r="B223" s="31" t="str">
        <f>IF(EXACT('Page Titre'!LANGUE_FR_ENG,"Fr"),MatchTrad!A274,MatchTrad!B274)</f>
        <v>Facilités de crédit et de liquidité révocables sans condition offertes à tous les autres clients</v>
      </c>
      <c r="C223" s="10">
        <f t="shared" si="173"/>
        <v>3040</v>
      </c>
      <c r="D223" s="121"/>
      <c r="E223" s="81"/>
      <c r="F223" s="121"/>
      <c r="G223" s="121"/>
      <c r="H223" s="121"/>
      <c r="I223" s="79">
        <v>0.05</v>
      </c>
      <c r="J223" s="121"/>
      <c r="K223" s="121"/>
      <c r="L223" s="121"/>
      <c r="M223" s="55" t="str">
        <f t="shared" si="174"/>
        <v/>
      </c>
      <c r="N223" s="121"/>
      <c r="O223" s="121"/>
      <c r="P223" s="55" t="str">
        <f t="shared" si="175"/>
        <v/>
      </c>
    </row>
    <row r="224" spans="1:16" ht="26.4">
      <c r="A224" s="9"/>
      <c r="B224" s="31" t="str">
        <f>IF(EXACT('Page Titre'!LANGUE_FR_ENG,"Fr"),MatchTrad!A275,MatchTrad!B275)</f>
        <v>Obligations de crédit commercial (dont les garanties et les lettres de crédit)</v>
      </c>
      <c r="C224" s="10">
        <f t="shared" si="173"/>
        <v>3050</v>
      </c>
      <c r="D224" s="121"/>
      <c r="E224" s="81"/>
      <c r="F224" s="121"/>
      <c r="G224" s="121"/>
      <c r="H224" s="121"/>
      <c r="I224" s="79">
        <v>0.03</v>
      </c>
      <c r="J224" s="121"/>
      <c r="K224" s="121"/>
      <c r="L224" s="121"/>
      <c r="M224" s="55" t="str">
        <f t="shared" si="174"/>
        <v/>
      </c>
      <c r="N224" s="121"/>
      <c r="O224" s="121"/>
      <c r="P224" s="55" t="str">
        <f t="shared" si="175"/>
        <v/>
      </c>
    </row>
    <row r="225" spans="1:16">
      <c r="A225" s="9"/>
      <c r="B225" s="31" t="str">
        <f>IF(EXACT('Page Titre'!LANGUE_FR_ENG,"Fr"),MatchTrad!A276,MatchTrad!B276)</f>
        <v>Garanties et lettres de crédit sans rapport avec des obligations de crédit commercial</v>
      </c>
      <c r="C225" s="10">
        <f t="shared" si="173"/>
        <v>3060</v>
      </c>
      <c r="D225" s="121"/>
      <c r="E225" s="84"/>
      <c r="F225" s="121"/>
      <c r="G225" s="121"/>
      <c r="H225" s="121"/>
      <c r="I225" s="53">
        <v>0.05</v>
      </c>
      <c r="J225" s="121"/>
      <c r="K225" s="121"/>
      <c r="L225" s="121"/>
      <c r="M225" s="33" t="str">
        <f t="shared" si="174"/>
        <v/>
      </c>
      <c r="N225" s="121"/>
      <c r="O225" s="121"/>
      <c r="P225" s="33" t="str">
        <f t="shared" si="175"/>
        <v/>
      </c>
    </row>
    <row r="226" spans="1:16">
      <c r="A226" s="9"/>
      <c r="B226" s="31" t="str">
        <f>IF(EXACT('Page Titre'!LANGUE_FR_ENG,"Fr"),MatchTrad!A277,MatchTrad!B277)</f>
        <v xml:space="preserve">Obligations non contractuelles, dont : </v>
      </c>
      <c r="C226" s="16"/>
      <c r="D226" s="121"/>
      <c r="E226" s="121"/>
      <c r="F226" s="121"/>
      <c r="G226" s="121"/>
      <c r="H226" s="121"/>
      <c r="I226" s="121"/>
      <c r="J226" s="121"/>
      <c r="K226" s="121"/>
      <c r="L226" s="121"/>
      <c r="M226" s="121"/>
      <c r="N226" s="121"/>
      <c r="O226" s="121"/>
      <c r="P226" s="12"/>
    </row>
    <row r="227" spans="1:16">
      <c r="A227" s="9"/>
      <c r="B227" s="32" t="str">
        <f>IF(EXACT('Page Titre'!LANGUE_FR_ENG,"Fr"),MatchTrad!A278,MatchTrad!B278)</f>
        <v>Demandes de rachat de titres de dette (y compris les structures connexes)</v>
      </c>
      <c r="C227" s="10">
        <f>C225+10</f>
        <v>3070</v>
      </c>
      <c r="D227" s="121"/>
      <c r="E227" s="81"/>
      <c r="F227" s="121"/>
      <c r="G227" s="121"/>
      <c r="H227" s="121"/>
      <c r="I227" s="79">
        <v>0</v>
      </c>
      <c r="J227" s="121"/>
      <c r="K227" s="121"/>
      <c r="L227" s="121"/>
      <c r="M227" s="55" t="str">
        <f>IF(AND(ISNUMBER(E227),ISNUMBER(I227)),E227*I227,"")</f>
        <v/>
      </c>
      <c r="N227" s="121"/>
      <c r="O227" s="121"/>
      <c r="P227" s="55" t="str">
        <f>IF(ISNUMBER(M227),M227,"")</f>
        <v/>
      </c>
    </row>
    <row r="228" spans="1:16">
      <c r="A228" s="9"/>
      <c r="B228" s="32" t="str">
        <f>IF(EXACT('Page Titre'!LANGUE_FR_ENG,"Fr"),MatchTrad!A279,MatchTrad!B279)</f>
        <v>Produits structurés</v>
      </c>
      <c r="C228" s="10">
        <f t="shared" si="173"/>
        <v>3080</v>
      </c>
      <c r="D228" s="121"/>
      <c r="E228" s="81"/>
      <c r="F228" s="121"/>
      <c r="G228" s="121"/>
      <c r="H228" s="121"/>
      <c r="I228" s="79">
        <v>0.05</v>
      </c>
      <c r="J228" s="121"/>
      <c r="K228" s="121"/>
      <c r="L228" s="121"/>
      <c r="M228" s="55" t="str">
        <f t="shared" ref="M228:M230" si="176">IF(AND(ISNUMBER(E228),ISNUMBER(I228)),E228*I228,"")</f>
        <v/>
      </c>
      <c r="N228" s="121"/>
      <c r="O228" s="121"/>
      <c r="P228" s="55" t="str">
        <f t="shared" ref="P228:P230" si="177">IF(ISNUMBER(M228),M228,"")</f>
        <v/>
      </c>
    </row>
    <row r="229" spans="1:16">
      <c r="A229" s="9"/>
      <c r="B229" s="32" t="str">
        <f>IF(EXACT('Page Titre'!LANGUE_FR_ENG,"Fr"),MatchTrad!A280,MatchTrad!B280)</f>
        <v>Fonds gérés</v>
      </c>
      <c r="C229" s="10">
        <f t="shared" si="173"/>
        <v>3090</v>
      </c>
      <c r="D229" s="121"/>
      <c r="E229" s="81"/>
      <c r="F229" s="121"/>
      <c r="G229" s="121"/>
      <c r="H229" s="121"/>
      <c r="I229" s="79">
        <v>0</v>
      </c>
      <c r="J229" s="121"/>
      <c r="K229" s="121"/>
      <c r="L229" s="121"/>
      <c r="M229" s="55" t="str">
        <f t="shared" si="176"/>
        <v/>
      </c>
      <c r="N229" s="121"/>
      <c r="O229" s="121"/>
      <c r="P229" s="55" t="str">
        <f t="shared" si="177"/>
        <v/>
      </c>
    </row>
    <row r="230" spans="1:16">
      <c r="A230" s="9"/>
      <c r="B230" s="32" t="str">
        <f>IF(EXACT('Page Titre'!LANGUE_FR_ENG,"Fr"),MatchTrad!A281,MatchTrad!B281)</f>
        <v>Autres obligations non contractuelles</v>
      </c>
      <c r="C230" s="10">
        <f t="shared" si="173"/>
        <v>3100</v>
      </c>
      <c r="D230" s="121"/>
      <c r="E230" s="81"/>
      <c r="F230" s="121"/>
      <c r="G230" s="121"/>
      <c r="H230" s="121"/>
      <c r="I230" s="79">
        <v>0.05</v>
      </c>
      <c r="J230" s="121"/>
      <c r="K230" s="121"/>
      <c r="L230" s="121"/>
      <c r="M230" s="55" t="str">
        <f t="shared" si="176"/>
        <v/>
      </c>
      <c r="N230" s="121"/>
      <c r="O230" s="121"/>
      <c r="P230" s="55" t="str">
        <f t="shared" si="177"/>
        <v/>
      </c>
    </row>
    <row r="231" spans="1:16" ht="26.4">
      <c r="A231" s="9"/>
      <c r="B231" s="31" t="str">
        <f>IF(EXACT('Page Titre'!LANGUE_FR_ENG,"Fr"),MatchTrad!A282,MatchTrad!B282)</f>
        <v>Toutes les autres obligations hors bilan non incluses dans les catégories susmentionnées</v>
      </c>
      <c r="C231" s="10">
        <f t="shared" si="173"/>
        <v>3110</v>
      </c>
      <c r="D231" s="13"/>
      <c r="E231" s="84"/>
      <c r="F231" s="13"/>
      <c r="G231" s="13"/>
      <c r="H231" s="13"/>
      <c r="I231" s="53">
        <v>0.05</v>
      </c>
      <c r="J231" s="13"/>
      <c r="K231" s="13"/>
      <c r="L231" s="13"/>
      <c r="M231" s="33" t="str">
        <f>IF(AND(ISNUMBER(E231),ISNUMBER(I231)),E231*I231,"")</f>
        <v/>
      </c>
      <c r="N231" s="121"/>
      <c r="O231" s="121"/>
      <c r="P231" s="33" t="str">
        <f>IF(ISNUMBER(M231),M231,"")</f>
        <v/>
      </c>
    </row>
    <row r="232" spans="1:16">
      <c r="A232" s="4"/>
      <c r="B232" s="14"/>
      <c r="C232" s="14"/>
      <c r="D232" s="121"/>
      <c r="E232" s="121"/>
      <c r="F232" s="121"/>
      <c r="G232" s="121"/>
      <c r="H232" s="121"/>
      <c r="I232" s="121"/>
      <c r="J232" s="121"/>
      <c r="K232" s="121"/>
      <c r="L232" s="121"/>
      <c r="M232" s="121"/>
      <c r="N232" s="121"/>
      <c r="O232" s="121"/>
      <c r="P232" s="121"/>
    </row>
    <row r="233" spans="1:16">
      <c r="A233" s="4"/>
      <c r="B233" s="183" t="str">
        <f>IF(EXACT('Page Titre'!LANGUE_FR_ENG,"Fr"),MatchTrad!A284,MatchTrad!B284)</f>
        <v>Autres RSF</v>
      </c>
      <c r="C233" s="3"/>
      <c r="D233" s="185" t="str">
        <f>IF(EXACT('Page Titre'!LANGUE_FR_ENG,"Fr"),MatchTrad!A285,MatchTrad!B285)</f>
        <v>Montant</v>
      </c>
      <c r="E233" s="186"/>
      <c r="F233" s="186"/>
      <c r="G233" s="186"/>
      <c r="H233" s="185" t="str">
        <f>IF(EXACT('Page Titre'!LANGUE_FR_ENG,"Fr"),MatchTrad!A286,MatchTrad!B286)</f>
        <v>Coefficient RSF</v>
      </c>
      <c r="I233" s="186"/>
      <c r="J233" s="186"/>
      <c r="K233" s="186"/>
      <c r="L233" s="185" t="str">
        <f>IF(EXACT('Page Titre'!LANGUE_FR_ENG,"Fr"),MatchTrad!A287,MatchTrad!B287)</f>
        <v>RSF calculé</v>
      </c>
      <c r="M233" s="186"/>
      <c r="N233" s="186"/>
      <c r="O233" s="186"/>
      <c r="P233" s="187"/>
    </row>
    <row r="234" spans="1:16">
      <c r="A234" s="4"/>
      <c r="B234" s="184"/>
      <c r="C234" s="3"/>
      <c r="D234" s="128" t="str">
        <f>IF(EXACT('Page Titre'!LANGUE_FR_ENG,"Fr"),MatchTrad!A288,MatchTrad!B288)</f>
        <v>Sans terme</v>
      </c>
      <c r="E234" s="129" t="str">
        <f>IF(EXACT('Page Titre'!LANGUE_FR_ENG,"Fr"),MatchTrad!A289,MatchTrad!B289)</f>
        <v>&lt; 6 mois</v>
      </c>
      <c r="F234" s="129" t="str">
        <f>IF(EXACT('Page Titre'!LANGUE_FR_ENG,"Fr"),MatchTrad!A290,MatchTrad!B290)</f>
        <v>≥ 6 mois et  &lt; 1 an</v>
      </c>
      <c r="G234" s="128" t="str">
        <f>IF(EXACT('Page Titre'!LANGUE_FR_ENG,"Fr"),MatchTrad!A291,MatchTrad!B291)</f>
        <v>≥ 1 an</v>
      </c>
      <c r="H234" s="128" t="str">
        <f>IF(EXACT('Page Titre'!LANGUE_FR_ENG,"Fr"),MatchTrad!A292,MatchTrad!B292)</f>
        <v>Sans terme</v>
      </c>
      <c r="I234" s="129" t="str">
        <f>IF(EXACT('Page Titre'!LANGUE_FR_ENG,"Fr"),MatchTrad!A293,MatchTrad!B293)</f>
        <v>&lt; 6 mois</v>
      </c>
      <c r="J234" s="129" t="str">
        <f>IF(EXACT('Page Titre'!LANGUE_FR_ENG,"Fr"),MatchTrad!A294,MatchTrad!B294)</f>
        <v>≥ 6 mois et  &lt; 1 an</v>
      </c>
      <c r="K234" s="128" t="str">
        <f>IF(EXACT('Page Titre'!LANGUE_FR_ENG,"Fr"),MatchTrad!A295,MatchTrad!B295)</f>
        <v>≥ 1 an</v>
      </c>
      <c r="L234" s="128" t="str">
        <f>IF(EXACT('Page Titre'!LANGUE_FR_ENG,"Fr"),MatchTrad!A296,MatchTrad!B296)</f>
        <v>Sans terme</v>
      </c>
      <c r="M234" s="129" t="str">
        <f>IF(EXACT('Page Titre'!LANGUE_FR_ENG,"Fr"),MatchTrad!A297,MatchTrad!B297)</f>
        <v>&lt; 6 mois</v>
      </c>
      <c r="N234" s="129" t="str">
        <f>IF(EXACT('Page Titre'!LANGUE_FR_ENG,"Fr"),MatchTrad!A298,MatchTrad!B298)</f>
        <v>≥ 6 mois et  &lt; 1 an</v>
      </c>
      <c r="O234" s="128" t="str">
        <f>IF(EXACT('Page Titre'!LANGUE_FR_ENG,"Fr"),MatchTrad!A299,MatchTrad!B299)</f>
        <v>≥ 1 an</v>
      </c>
      <c r="P234" s="52" t="str">
        <f>IF(EXACT('Page Titre'!LANGUE_FR_ENG,"Fr"),MatchTrad!A300,MatchTrad!B300)</f>
        <v>Total RSF</v>
      </c>
    </row>
    <row r="235" spans="1:16">
      <c r="A235" s="4"/>
      <c r="B235" s="31" t="str">
        <f>IF(EXACT('Page Titre'!LANGUE_FR_ENG,"Fr"),MatchTrad!A301,MatchTrad!B301)</f>
        <v>Espace réservé RSF 1</v>
      </c>
      <c r="C235" s="3">
        <v>3600</v>
      </c>
      <c r="D235" s="82"/>
      <c r="E235" s="82"/>
      <c r="F235" s="82"/>
      <c r="G235" s="82"/>
      <c r="H235" s="80">
        <v>1</v>
      </c>
      <c r="I235" s="80">
        <v>1</v>
      </c>
      <c r="J235" s="80">
        <v>1</v>
      </c>
      <c r="K235" s="80">
        <v>1</v>
      </c>
      <c r="L235" s="56" t="str">
        <f>IF(AND(ISNUMBER(D235),ISNUMBER(H235)),D235*H235,"")</f>
        <v/>
      </c>
      <c r="M235" s="56" t="str">
        <f t="shared" ref="M235:O237" si="178">IF(AND(ISNUMBER(E235),ISNUMBER(I235)),E235*I235,"")</f>
        <v/>
      </c>
      <c r="N235" s="56" t="str">
        <f t="shared" si="178"/>
        <v/>
      </c>
      <c r="O235" s="56" t="str">
        <f t="shared" si="178"/>
        <v/>
      </c>
      <c r="P235" s="55" t="str">
        <f>IF(AND(ISNUMBER(L235),ISNUMBER(M235),ISNUMBER(N235),ISNUMBER(O235)),SUM(L235:O235),"")</f>
        <v/>
      </c>
    </row>
    <row r="236" spans="1:16">
      <c r="A236" s="4"/>
      <c r="B236" s="31" t="str">
        <f>IF(EXACT('Page Titre'!LANGUE_FR_ENG,"Fr"),MatchTrad!A302,MatchTrad!B302)</f>
        <v>Espace réservé RSF 2</v>
      </c>
      <c r="C236" s="3">
        <v>3610</v>
      </c>
      <c r="D236" s="82"/>
      <c r="E236" s="82"/>
      <c r="F236" s="82"/>
      <c r="G236" s="82"/>
      <c r="H236" s="80">
        <v>1</v>
      </c>
      <c r="I236" s="80">
        <v>1</v>
      </c>
      <c r="J236" s="80">
        <v>1</v>
      </c>
      <c r="K236" s="80">
        <v>1</v>
      </c>
      <c r="L236" s="56" t="str">
        <f t="shared" ref="L236:L237" si="179">IF(AND(ISNUMBER(D236),ISNUMBER(H236)),D236*H236,"")</f>
        <v/>
      </c>
      <c r="M236" s="56" t="str">
        <f t="shared" si="178"/>
        <v/>
      </c>
      <c r="N236" s="56" t="str">
        <f t="shared" si="178"/>
        <v/>
      </c>
      <c r="O236" s="56" t="str">
        <f t="shared" si="178"/>
        <v/>
      </c>
      <c r="P236" s="55" t="str">
        <f t="shared" ref="P236:P237" si="180">IF(AND(ISNUMBER(L236),ISNUMBER(M236),ISNUMBER(N236),ISNUMBER(O236)),SUM(L236:O236),"")</f>
        <v/>
      </c>
    </row>
    <row r="237" spans="1:16">
      <c r="A237" s="4"/>
      <c r="B237" s="31" t="str">
        <f>IF(EXACT('Page Titre'!LANGUE_FR_ENG,"Fr"),MatchTrad!A303,MatchTrad!B303)</f>
        <v>Espace réservé RSF 3</v>
      </c>
      <c r="C237" s="48">
        <v>3620</v>
      </c>
      <c r="D237" s="83"/>
      <c r="E237" s="83"/>
      <c r="F237" s="83"/>
      <c r="G237" s="83"/>
      <c r="H237" s="54">
        <v>1</v>
      </c>
      <c r="I237" s="54">
        <v>1</v>
      </c>
      <c r="J237" s="54">
        <v>1</v>
      </c>
      <c r="K237" s="54">
        <v>1</v>
      </c>
      <c r="L237" s="57" t="str">
        <f t="shared" si="179"/>
        <v/>
      </c>
      <c r="M237" s="57" t="str">
        <f t="shared" si="178"/>
        <v/>
      </c>
      <c r="N237" s="57" t="str">
        <f t="shared" si="178"/>
        <v/>
      </c>
      <c r="O237" s="57" t="str">
        <f t="shared" si="178"/>
        <v/>
      </c>
      <c r="P237" s="33" t="str">
        <f t="shared" si="180"/>
        <v/>
      </c>
    </row>
    <row r="238" spans="1:16">
      <c r="A238" s="4"/>
      <c r="B238" s="121"/>
      <c r="C238" s="121"/>
      <c r="D238" s="121"/>
      <c r="E238" s="121"/>
      <c r="F238" s="121"/>
      <c r="G238" s="121"/>
      <c r="H238" s="121"/>
      <c r="I238" s="121"/>
      <c r="J238" s="121"/>
      <c r="K238" s="121"/>
      <c r="L238" s="121"/>
      <c r="M238" s="121"/>
      <c r="N238" s="121"/>
      <c r="O238" s="121"/>
      <c r="P238" s="121"/>
    </row>
    <row r="239" spans="1:16" ht="22.95" customHeight="1">
      <c r="A239" s="4"/>
      <c r="B239" s="35" t="str">
        <f>IF(EXACT('Page Titre'!LANGUE_FR_ENG,"Fr"),MatchTrad!A283,MatchTrad!B283)</f>
        <v>Total RSF</v>
      </c>
      <c r="C239" s="76">
        <f>C231+10</f>
        <v>3120</v>
      </c>
      <c r="D239" s="121"/>
      <c r="E239" s="121"/>
      <c r="F239" s="121"/>
      <c r="G239" s="121"/>
      <c r="H239" s="121"/>
      <c r="I239" s="121"/>
      <c r="J239" s="121"/>
      <c r="K239" s="121"/>
      <c r="L239" s="121"/>
      <c r="M239" s="121"/>
      <c r="N239" s="121"/>
      <c r="O239" s="121"/>
      <c r="P239" s="100">
        <f>SUM(P78:P218,P220:P225,P227:P231,P235:P237)</f>
        <v>0</v>
      </c>
    </row>
    <row r="240" spans="1:16">
      <c r="A240" s="4"/>
      <c r="B240" s="14"/>
      <c r="C240" s="14"/>
      <c r="D240" s="121"/>
      <c r="E240" s="121"/>
      <c r="F240" s="121"/>
      <c r="G240" s="121"/>
      <c r="H240" s="121"/>
      <c r="I240" s="121"/>
      <c r="J240" s="121"/>
      <c r="K240" s="121"/>
      <c r="L240" s="121"/>
      <c r="M240" s="121"/>
      <c r="N240" s="121"/>
      <c r="O240" s="121"/>
      <c r="P240" s="121"/>
    </row>
    <row r="241" spans="1:16" ht="25.95" customHeight="1">
      <c r="A241" s="4"/>
      <c r="B241" s="35" t="str">
        <f>IF(EXACT('Page Titre'!LANGUE_FR_ENG,"Fr"),MatchTrad!A304,MatchTrad!B304)</f>
        <v>NSFR</v>
      </c>
      <c r="C241" s="101">
        <v>3130</v>
      </c>
      <c r="D241" s="121"/>
      <c r="E241" s="121"/>
      <c r="F241" s="121"/>
      <c r="G241" s="121"/>
      <c r="H241" s="121"/>
      <c r="I241" s="121"/>
      <c r="J241" s="121"/>
      <c r="K241" s="121"/>
      <c r="L241" s="121"/>
      <c r="M241" s="121"/>
      <c r="N241" s="121"/>
      <c r="O241" s="121"/>
      <c r="P241" s="102" t="str">
        <f>IF(P239&gt;0,P74/P239,"")</f>
        <v/>
      </c>
    </row>
    <row r="242" spans="1:16">
      <c r="A242" s="97"/>
      <c r="B242" s="13"/>
      <c r="C242" s="13"/>
      <c r="D242" s="13"/>
      <c r="E242" s="13"/>
      <c r="F242" s="13"/>
      <c r="G242" s="13"/>
      <c r="H242" s="13"/>
      <c r="I242" s="13"/>
      <c r="J242" s="13"/>
      <c r="K242" s="13"/>
      <c r="L242" s="13"/>
      <c r="M242" s="13"/>
      <c r="N242" s="13"/>
      <c r="O242" s="13"/>
      <c r="P242" s="13"/>
    </row>
  </sheetData>
  <sheetProtection algorithmName="SHA-512" hashValue="qzFHDQ7EmUSJWzlljSJx0sxwhncJ5E7dke/ydON2xJjJ5RiHonttFBcTsz3UU87nm52aDqY8Ob0V04VKHn+Z/Q==" saltValue="WM6jVgiqfOCyhWl0v0Z4gA==" spinCount="100000" sheet="1" objects="1" scenarios="1" formatColumns="0" formatRows="0" selectLockedCells="1"/>
  <mergeCells count="27">
    <mergeCell ref="A8:C8"/>
    <mergeCell ref="D68:G68"/>
    <mergeCell ref="H68:K68"/>
    <mergeCell ref="L68:P68"/>
    <mergeCell ref="B68:B69"/>
    <mergeCell ref="B233:B234"/>
    <mergeCell ref="D233:G233"/>
    <mergeCell ref="H233:K233"/>
    <mergeCell ref="L233:P233"/>
    <mergeCell ref="H76:K76"/>
    <mergeCell ref="L76:P76"/>
    <mergeCell ref="D76:G76"/>
    <mergeCell ref="A219:B219"/>
    <mergeCell ref="D219:G219"/>
    <mergeCell ref="H219:K219"/>
    <mergeCell ref="L219:P219"/>
    <mergeCell ref="A76:C76"/>
    <mergeCell ref="A77:C77"/>
    <mergeCell ref="A2:P2"/>
    <mergeCell ref="A3:P3"/>
    <mergeCell ref="A6:P6"/>
    <mergeCell ref="D7:G7"/>
    <mergeCell ref="L7:P7"/>
    <mergeCell ref="H7:K7"/>
    <mergeCell ref="M4:P4"/>
    <mergeCell ref="C4:D4"/>
    <mergeCell ref="A7:C7"/>
  </mergeCells>
  <pageMargins left="0.23622047244094499" right="0" top="0.59055118110236204" bottom="0.74803149606299202" header="0" footer="0.31496062992126"/>
  <pageSetup paperSize="5" scale="61" orientation="portrait" r:id="rId1"/>
  <headerFooter>
    <oddFooter>&amp;LExigences de divulgation du ratio de levier
Autorité des marchés financiers&amp;C
&amp;RPage &amp;P de &amp;N</oddFooter>
  </headerFooter>
  <colBreaks count="1" manualBreakCount="1">
    <brk id="1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Instructions"/>
  <dimension ref="A1:F128"/>
  <sheetViews>
    <sheetView view="pageBreakPreview" zoomScale="85" zoomScaleNormal="100" zoomScaleSheetLayoutView="85" workbookViewId="0">
      <selection sqref="A1:XFD1048576"/>
    </sheetView>
  </sheetViews>
  <sheetFormatPr baseColWidth="10" defaultColWidth="12" defaultRowHeight="13.2" outlineLevelRow="1"/>
  <cols>
    <col min="1" max="1" width="16.42578125" style="127" customWidth="1"/>
    <col min="2" max="2" width="39.140625" style="127" customWidth="1"/>
    <col min="3" max="3" width="102.42578125" style="127" customWidth="1"/>
    <col min="4" max="4" width="22.7109375" style="126" customWidth="1"/>
    <col min="5" max="6" width="33.7109375" style="126" customWidth="1"/>
    <col min="7" max="16384" width="12" style="127"/>
  </cols>
  <sheetData>
    <row r="1" spans="1:4" ht="232.5" customHeight="1">
      <c r="A1" s="200" t="str">
        <f>IF(EXACT('Page Titre'!LANGUE_FR_ENG,"Fr"),MatchTrad!A305,MatchTrad!B305)</f>
        <v>INSTRUCTIONS GÉNÉRALES
Ces instructions portent sur le ratio structurel de liquidité à long terme (NFSR) tel qu'il est défini au chapitre 6 de la Ligne directrice sur les normes relatives à la suffisance des liquidités (LDSL). Ce chapitre, pour fin de rappel, correspond au document  « Bâle III : Ratio structurel de liquidité à long terme ». L'ensemble des  spécificités et des critères figurant dans les chapitres 2 et 6 de la LDSL s'appliquent. Les instructions indiquent le paragraphe de la LDSL auquel les données demandées font référence. Si les instructions contredisent la LDSL, les dispositions de la LDSL prédominent. Lorsque les instructions introduisent des spécificités supplémentaires sur les données demandées, celles-ci doivent toutefois être suivies.
Il faut remplir le formulaire sur une base consolidée en se conformant au champ d'application précisé dans la LDSL.
Le NSFR vise à assurer que les institutions financières maintiennent un profil de financement stable au regard de la composition de leurs actifs et de leurs activités hors bilan. Une structure de financement viable est censée réduire la probabilité que des difficultés qui perturberaient les sources de financement régulières d’une institution érodent sa position de liquidité au point d’accroître le risque d’une défaillance et, potentiellement, d'engendrer des tensions susceptibles de s’étendre à tout le système. Ce ratio établit l'exigence minimale en matière de financement stable en fonction des caractéristiques de liquidité des éléments au bilan et hors bilan d'une institution sur une période d'un an.</v>
      </c>
      <c r="B1" s="201"/>
      <c r="C1" s="201"/>
      <c r="D1" s="201"/>
    </row>
    <row r="2" spans="1:4" ht="233.25" customHeight="1">
      <c r="A2" s="207" t="str">
        <f>IF(EXACT('Page Titre'!LANGUE_FR_ENG,"Fr"),MatchTrad!A306,MatchTrad!B306)</f>
        <v xml:space="preserve">Le NSFR correspond au montant du financement stable disponible rapporté au montant du financement stable exigé. Le « financement stable disponible » désigne la part des fonds propres et des passifs censée être fiable à l’horizon temporel pris en compte aux fins du NSFR, à savoir jusqu’à un an. Le montant du « financement stable exigé » d’une institution est fonction des caractéristiques de liquidité ainsi que de l'échéance résiduelle des divers actifs qu’elle détient et de celles de ses positions hors bilan.
Les institutions devraient déclarer leur NSFR selon le même champ d'application que pour le ratio de liquidité à court terme (LCR). Toutes les mentions des définitions du LCR dans le NSFR correspondent aux définitions présentées au chapitre 2 de la LDSL. Les autorités de contrôle qui ont décidé de mettre en œuvre dans leurs règles internes sur le LCR une définition plus stricte que celle énoncée dans la norme LCR du Comité de Bâle ont toute latitude pour décider s’il convient d’appliquer cette définition plus stricte aux fins de la mise en œuvre des exigences de NSFR dans leur territoire. 
Dans le NSFR, il est demandé aux institutions d'assigner aux passifs et aux fonds propres figurant à leur bilan les catégories de financement stable disponible (ASF) exposées ci-après. Les actifs inscrits au bilan devraient être affectés aux catégories de financement stable requis (RSF) en fonction de ce qui suit :
i) leur échéance résiduelle;
ii) s'ils sont grevés ou non;
iii) s'ils sont grevés, la période de grèvement. </v>
      </c>
      <c r="B2" s="208"/>
      <c r="C2" s="208"/>
      <c r="D2" s="208"/>
    </row>
    <row r="3" spans="1:4" ht="236.4" customHeight="1">
      <c r="A3" s="207" t="str">
        <f>IF(EXACT('Page Titre'!LANGUE_FR_ENG,"Fr"),MatchTrad!A307,MatchTrad!B307)</f>
        <v>TRAITEMENT DES OPÉRATIONS DE FINANCEMENT AVEC CESSION TEMPORAIRE DE TITRES
Si une institution utilise le bilan et les traitements comptables, elle exclura généralement de ses actifs les titres qu’elle a empruntés dans le cadre d’opérations de financement avec cession temporaire de titres (comme les mises en pension et les swaps de sûretés) et dont elle n’a pas la propriété effective. En revanche, elle devrait inclure les titres prêtés dans le cadre de telles opérations dont elle conserve la propriété effective. Elle devrait aussi exclure les titres reçus dans le cadre de swaps de sûretés si ces titres n’apparaissent pas à son bilan.
Lorsqu’elle a cédé des titres dans le cadre de mises en pension ou d’autres cessions temporaires de titres, mais qu’elle en a conservé la propriété effective et que ces actifs restent inscrits à son bilan, elle devrait leur assigner la catégorie RSF appropriée. 
Les cessions temporaires de titres avec une seule contrepartie peuvent être mesurées nettes pour les besoins du NSFR, sous réserve que les conditions de compensation énoncées dans l'Annexe 1-II de la Ligne directrice sur les normes relatives à la suffisance du capital ("LDCID") de l'Autorité soient remplies. Les montants à recevoir et à payer dans le cadre de ces opérations devraient généralement être déclarés bruts, ce qui signifie que leur montant brut devrait se retrouver sous le RSF et l'ASF, respectivement. 
La seule exception, selon le paragraphe 33 de la norme NSFR, est que les « cessions temporaires de titres avec une seule contrepartie peuvent être mesurées nettes pour les besoins du NSFR, sous réserve que les conditions de compensation énoncées dans l'Annexe 1-II de la LDCID et dans les exigences de publicité soient remplies ».</v>
      </c>
      <c r="B3" s="208"/>
      <c r="C3" s="208"/>
      <c r="D3" s="208"/>
    </row>
    <row r="4" spans="1:4" ht="103.2" customHeight="1">
      <c r="A4" s="207" t="str">
        <f>IF(EXACT('Page Titre'!LANGUE_FR_ENG,"Fr"),MatchTrad!A308,MatchTrad!B308)</f>
        <v xml:space="preserve">TRAITEMENT DES GRÈVEMENTS
Conformément au principe voulant qu'elles ne puissent tirer un avantage de liquidité des actifs qu'elles ont grevés, les institutions sont tenues d'indiquer si des actifs sont grevés et, le cas échéant, durant quelle période. Pour chaque catégorie d'actifs, elles devraient présenter sur des lignes distinctes les soldes des actifs grevés et non grevés dans la colonne appropriée, selon leur échéance résiduelle. Lorsque des actifs sont grevés pour des activités de liquidité exceptionnelles des banques centrales et que les autorités de contrôle nationales ont convenu avec les banques centrales d'un coefficient RSF réduit (lequel ne doit pas être inférieur à celui appliqué à l'actif équivalent qui n'est pas grevé), ces valeurs devraient être présentées séparément comme il est indiqué ci-après. </v>
      </c>
      <c r="B4" s="208"/>
      <c r="C4" s="208"/>
      <c r="D4" s="208"/>
    </row>
    <row r="5" spans="1:4" ht="289.95" customHeight="1">
      <c r="A5" s="207" t="str">
        <f>IF(EXACT('Page Titre'!LANGUE_FR_ENG,"Fr"),MatchTrad!A309,MatchTrad!B309)</f>
        <v xml:space="preserve">TRAITEMENT DES MONTANTS À PAYER ET À RECEVOIR SUR LES DÉRIVÉS
Une institution aura habituellement au bilan des dérivés au passif (c'est-à-dire des montants à payer) et des dérivés à l'actif (c'est-à-dire des montants à recevoir). Les dérivés au passif sont calculés d’abord sur la base du coût de remplacement des contrats dérivés (obtenu par une évaluation au prix du marché) dont la valeur est négative. Lorsqu’il existe un contrat de compensation bilatérale admissible qui remplit les conditions énoncées dans l’Annexe 1-II de la LDCID, le coût de remplacement des expositions sur dérivés couvertes par le contrat sera le coût de remplacement net. Dans le calcul des dérivés au passif aux fins du NSFR, les sûretés constituant la marge de variation de contrats dérivés, indépendamment du type d’actif, doivent être déduites du montant négatif du coût de remplacement. Les dérivés à l’actif sont calculés d’abord sur la base du coût de remplacement des contrats dérivés (obtenu par une évaluation au prix du marché) lorsque le contrat a une valeur positive. S'il existe un contrat de compensation bilatérale admissible qui répond aux conditions énoncéesdans l’Annexe 1-II de la LDCID, le coût de remplacement des expositions sur dérivés couvertes par le contrat sera le coût de remplacement net.                                                                    
Pour le calcul des dérivés à l’actif aux fins du NSFR, les sûretés reçues dans le cadre de contrats dérivés ne peuvent compenser le montant du coût de remplacement positif, que la compensation soit ou non autorisée par le référentiel comptable ou le dispositif fondé sur les risques en vigueur dans l’institution, sauf si elles sont reçues sous forme de marge de variation en espèces et qu'elles remplissent les conditions énoncées  dans l’Annexe 1-II de la LDCID ou sont précisées dans toute foire aux questions connexe. Les autres passifs figurant au bilan associés a) à une marge de variation reçue qui ne remplit pas les critères ci-dessus ou b) à une marge initiale reçue ne peuvent compenser les dérivés à l’actif et devraient se voir appliquer un coefficient ASF de 0 %.
Certaines opérations des banques centrales peuvent impliquer le recours à des opérations sur instruments dérivés comme des swaps de devises. Un degré d'appréciation limité accordé aux autorités de contrôle nationales permet aux opérations sur instruments dérivés avec les banques centrales découlant de la politique monétaire à court terme et des activités de liquidité de ces dernières d'être exclues du calcul du NSFR de l’institution déclarante et de compenser les gains et pertes en capital non réalisés liés à ces opérations sur dérivés de l'ASF. Ces opérations comprennent les instruments dérivés sur devises, comme les swaps de devises, et devraient avoir une échéance de moins de six mois à l'origine. Par conséquent, le NSFR de l’institution ne changerait pas en raison d’une transaction sur instruments dérivés à court terme avec la banque centrale aux fins de la politique monétaire et des opérations de liquidité à court terme. </v>
      </c>
      <c r="B5" s="208"/>
      <c r="C5" s="208"/>
      <c r="D5" s="208"/>
    </row>
    <row r="6" spans="1:4">
      <c r="A6" s="206" t="str">
        <f>IF(EXACT('Page Titre'!LANGUE_FR_ENG,"Fr"),MatchTrad!A310,MatchTrad!B310)</f>
        <v>EXIGENCES RELATIVES AU LEVIER FINANCIER</v>
      </c>
      <c r="B6" s="206"/>
      <c r="C6" s="206"/>
      <c r="D6" s="206"/>
    </row>
    <row r="7" spans="1:4">
      <c r="A7" s="202" t="str">
        <f>IF(EXACT('Page Titre'!LANGUE_FR_ENG,"Fr"),MatchTrad!A311,MatchTrad!B311)</f>
        <v>Partie 1 - Financement stable disponible (ASF)</v>
      </c>
      <c r="B7" s="202"/>
      <c r="C7" s="202"/>
      <c r="D7" s="202"/>
    </row>
    <row r="8" spans="1:4">
      <c r="A8" s="197" t="str">
        <f>IF(EXACT('Page Titre'!LANGUE_FR_ENG,"Fr"),MatchTrad!A312,MatchTrad!B312)</f>
        <v>1.1 Financement stable disponible (ASF)</v>
      </c>
      <c r="B8" s="198"/>
      <c r="C8" s="198"/>
      <c r="D8" s="199"/>
    </row>
    <row r="9" spans="1:4" ht="312.75" customHeight="1">
      <c r="A9" s="203" t="str">
        <f>IF(EXACT('Page Titre'!LANGUE_FR_ENG,"Fr"),MatchTrad!A313,MatchTrad!B313)</f>
        <v>Pour calculer le montant du financement stable disponible (Available stable funding ou ASF), on associe, dans un premier temps, la valeur comptable des fonds propres et passifs d’une institution à l’une des catégories indiquées ci-après, qui sont également reproduites au paragraphe 26 du chapitre 6 de la LDSL. La valeur comptable représente le montant auquel un instrument de dette ou de fonds propres est enregistré avant l’application d’éventuels ajustements réglementaires (déductions et filtres) et des coefficients ASF. 
Des modifications ont été apportées aux définitions figurant dans les normes NSFR de Bâle III pour tenir compte de la collecte de données par tranches d'échéance.
• Les institutions devraient présenter l'ensemble des fonds propres et des passifs dans les colonnes appropriées d'après l'échéance.
• Pour déterminer l’échéance d’un instrument de fonds propres ou de dette, il convient de prendre pour hypothèse que les investisseurs exercent l’option d’achat à la première date possible. Pour les financements assortis d’options exerçables à la discrétion de l’institution financière, elle devrait présumer que ces options seront exercées à la première date possible à moins qu’elle puisse démontrer de façon convaincante à l’Autorité qu’elle n’exercerait l’option en aucune circonstance. Également, lorsque le marché anticipe en particulier que certains passifs seront remboursés avant la date d’échéance légale, ce comportement doit être pris en compte aux fins du NSFR et ces passifs doivent être inclus dans la catégorie de l’ASF correspondante. Concernant les passifs à long terme, seuls les flux de trésorerie assortis d’horizons de 6 mois et d’un an ou plus devraient être considérés comme ayant, respectivement, un temps à l’échéance résiduel effectif égal ou supérieur à 6 mois et égal ou supérieur à un an.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le LCR, devraient, aux fins du NSFR, être classés selon leurs caractéristiques (c'est-à-dire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 Dans le cas des dépôts de la clientèle de détail et de petites et moyennes entreprises (PME), la même méthode de détermination de l'échéance devrait être suivie aux fins du NSFR qu'aux fins du LCR.
• Les dépôts à terme fixe devraient être répartis par tranche d'échéance; les dépôts à vue (sans échéance) devraient être déclarés dans la colonne &lt; 6 mois.</v>
      </c>
      <c r="B9" s="204"/>
      <c r="C9" s="204"/>
      <c r="D9" s="205"/>
    </row>
    <row r="10" spans="1:4" ht="39.6" outlineLevel="1">
      <c r="A10" s="21" t="str">
        <f>IF(EXACT('Page Titre'!LANGUE_FR_ENG,"Fr"),MatchTrad!A314,MatchTrad!B314)</f>
        <v>ADP</v>
      </c>
      <c r="B10" s="21" t="str">
        <f>IF(EXACT('Page Titre'!LANGUE_FR_ENG,"Fr"),MatchTrad!A315,MatchTrad!B315)</f>
        <v>Description</v>
      </c>
      <c r="C10" s="21" t="str">
        <f>IF(EXACT('Page Titre'!LANGUE_FR_ENG,"Fr"),MatchTrad!A316,MatchTrad!B316)</f>
        <v>Instructions</v>
      </c>
      <c r="D10" s="22" t="str">
        <f>IF(EXACT('Page Titre'!LANGUE_FR_ENG,"Fr"),MatchTrad!A317,MatchTrad!B317)</f>
        <v>Renvoi à la LDSL (chapitre 6, sauf indication contraire)</v>
      </c>
    </row>
    <row r="11" spans="1:4" ht="97.2" customHeight="1" outlineLevel="1">
      <c r="A11" s="23">
        <f>NSFR!C10</f>
        <v>1010</v>
      </c>
      <c r="B11" s="27" t="str">
        <f>IF(EXACT('Page Titre'!LANGUE_FR_ENG,"Fr"),MatchTrad!A318,MatchTrad!B318)</f>
        <v>Fonds propres de catégorie 1 et de catégorie 2 (Bâle III), avant l'application de déductions de fonds propres, à l'exception du pourcentage d'instruments de catégorie 2 à échéance résiduelle de moins d'un an</v>
      </c>
      <c r="C11" s="27" t="str">
        <f>IF(EXACT('Page Titre'!LANGUE_FR_ENG,"Fr"),MatchTrad!A319,MatchTrad!B319)</f>
        <v xml:space="preserve">Le montant total de fonds propres réglementaires, avant l’application de déductions, telles qu'elles sont définies au chapitre 2 de la LDCID, exception faite des instruments de fonds propres de catégorie 2 ayant un temps à échéance résiduel inférieur à un an.  Les normes régissant les fonds propres de catégorie 1 et de catégorie 2 sont exposées au chapitre 2 de la LDCID.  </v>
      </c>
      <c r="D11" s="24" t="str">
        <f>IF(EXACT('Page Titre'!LANGUE_FR_ENG,"Fr"),MatchTrad!A320,MatchTrad!B320)</f>
        <v>21 a)</v>
      </c>
    </row>
    <row r="12" spans="1:4" ht="59.4" customHeight="1" outlineLevel="1">
      <c r="A12" s="23">
        <f>NSFR!C11</f>
        <v>1020</v>
      </c>
      <c r="B12" s="27" t="str">
        <f>IF(EXACT('Page Titre'!LANGUE_FR_ENG,"Fr"),MatchTrad!A321,MatchTrad!B321)</f>
        <v>Instruments de fonds propres non pris en compte ci-dessus, à échéance résiduelle réelle d'au moins un an</v>
      </c>
      <c r="C12" s="27" t="str">
        <f>IF(EXACT('Page Titre'!LANGUE_FR_ENG,"Fr"),MatchTrad!A322,MatchTrad!B322)</f>
        <v>Le montant total de tous les instruments de fonds propres non couverts à la ligne 1010 ci-dessus qui ont un temps à échéance résiduel effectif égal ou supérieur à un an, exception faite de tout instrument assorti d’une option explicite ou implicite qui, si elle est exercée, ramènerait à moins d'un an l’échéance prévue.</v>
      </c>
      <c r="D12" s="24" t="str">
        <f>IF(EXACT('Page Titre'!LANGUE_FR_ENG,"Fr"),MatchTrad!A323,MatchTrad!B323)</f>
        <v>21 b)</v>
      </c>
    </row>
    <row r="13" spans="1:4" ht="204" customHeight="1" outlineLevel="1">
      <c r="A13" s="23">
        <f>NSFR!C12</f>
        <v>1030</v>
      </c>
      <c r="B13" s="27" t="str">
        <f>IF(EXACT('Page Titre'!LANGUE_FR_ENG,"Fr"),MatchTrad!A324,MatchTrad!B324)</f>
        <v>Dépôts à vue et/ou à terme « stables » (définis dans le LCR) des particuliers et des petites entreprises</v>
      </c>
      <c r="C13" s="27" t="str">
        <f>IF(EXACT('Page Titre'!LANGUE_FR_ENG,"Fr"),MatchTrad!A325,MatchTrad!B325)</f>
        <v xml:space="preserve">Les dépôts à vue (sans échéance) et/ou à terme « stables » (tels qu’ils sont définis aux paragraphes 75 à 78 de la norme LCR) placés par la clientèle de détail (particuliers et petites entreprises).
Les dépôts à terme, peu importe leur temps à échéance résiduel, qui peuvent être retirés prématurément sans pénalité significativement supérieure à la perte d'intérêt devraient être déclarés dans la colonne &lt; 6 mois.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la norme LCR, devraient, aux fins du NSFR, être classés selon leurs caractéristiques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v>
      </c>
      <c r="D13" s="25" t="str">
        <f>IF(EXACT('Page Titre'!LANGUE_FR_ENG,"Fr"),MatchTrad!A326,MatchTrad!B326)</f>
        <v>21 c), 22</v>
      </c>
    </row>
    <row r="14" spans="1:4" ht="201.6" customHeight="1" outlineLevel="1">
      <c r="A14" s="23" t="str">
        <f>IF(EXACT('Page Titre'!LANGUE_FR_ENG,"Fr"),MatchTrad!A327,MatchTrad!B327)</f>
        <v>1040 to 1130</v>
      </c>
      <c r="B14" s="27" t="str">
        <f>IF(EXACT('Page Titre'!LANGUE_FR_ENG,"Fr"),MatchTrad!A328,MatchTrad!B328)</f>
        <v>Dépôts à vue et/ou à terme « moins stables » (définis dans le LCR) des particuliers et des petites entreprises, dont :</v>
      </c>
      <c r="C14" s="27" t="str">
        <f>IF(EXACT('Page Titre'!LANGUE_FR_ENG,"Fr"),MatchTrad!A329,MatchTrad!B329)</f>
        <v xml:space="preserve">Les dépôts « moins stables » (tels qu’ils sont définis aux paragraphes 79 à 81 de la norme LCR) à vue (sans échéance) et/ou à terme, placés par la clientèle de détail (particuliers et petites entreprises).
Les dépôts à terme, peu importe leur temps à échéance résiduel, qui peuvent être retirés prématurément sans pénalité significativement supérieure à la perte d'intérêt devraient être déclarés dans la colonne &lt; 6 mois.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le LCR, devraient, aux fins du NSFR, être classés selon leurs caractéristiques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v>
      </c>
      <c r="D14" s="25" t="str">
        <f>IF(EXACT('Page Titre'!LANGUE_FR_ENG,"Fr"),MatchTrad!A330,MatchTrad!B330)</f>
        <v>21 c), 23, 22</v>
      </c>
    </row>
    <row r="15" spans="1:4" ht="105" customHeight="1" outlineLevel="1">
      <c r="A15" s="23">
        <f>NSFR!C14</f>
        <v>1050</v>
      </c>
      <c r="B15" s="27" t="str">
        <f>IF(EXACT('Page Titre'!LANGUE_FR_ENG,"Fr"),MatchTrad!A331,MatchTrad!B331)</f>
        <v>Assurés – sans relation durable et compte qui n’est pas un compte transactionnel</v>
      </c>
      <c r="C15" s="26" t="str">
        <f>IF(EXACT('Page Titre'!LANGUE_FR_ENG,"Fr"),MatchTrad!A332,MatchTrad!B332)</f>
        <v>Les passifs dans cette catégorie sont les dépôts « moins stables » (tels qu’ils sont définis au paragraphe 74 du chapitre 2 de la LDSL) à vue (sans échéance) et/ou à terme, assortis d’un temps à échéance résiduel inférieur à un an, placés par la clientèle de détail (particuliers et petites entreprises). Le coefficient ASF est de 90 % dans le cas des dépôts assurés qui satisfont à l'une des conditions suivantes : 
i. le déposant n'a pas de relation durable avec l'institution;
ii. les dépôts ne sont pas dans un compte transactionnel.</v>
      </c>
      <c r="D15" s="25">
        <v>23</v>
      </c>
    </row>
    <row r="16" spans="1:4" ht="118.95" customHeight="1" outlineLevel="1">
      <c r="A16" s="23">
        <f>NSFR!C15</f>
        <v>1060</v>
      </c>
      <c r="B16" s="27" t="str">
        <f>IF(EXACT('Page Titre'!LANGUE_FR_ENG,"Fr"),MatchTrad!A333,MatchTrad!B333)</f>
        <v>Assurés – dépôts provenant de fonds et de fiducies contrôlés par le client de détail</v>
      </c>
      <c r="C16" s="26" t="str">
        <f>IF(EXACT('Page Titre'!LANGUE_FR_ENG,"Fr"),MatchTrad!A334,MatchTrad!B334)</f>
        <v>Les passifs dans cette catégorie sont les dépôts « moins stables » (tels qu’ils sont définis au paragraphe 74 du chapitre 2 de la LDSL) à vue (sans échéance) et/ou à terme, assortis d’un temps à échéance résiduel inférieur à un an, placés par la clientèle de détail (particuliers et petites entreprises). Le coefficient ASF est de 90 % dans le cas des dépôts assurés provenant de fonds et de fiducies dont le solde est contrôlé uniquement par le client et qui satisfont à l'une des conditions suivantes : 
i. le déposant a une relation durable avec l'institution;
ii. les dépôts sont dans un compte transactionnel.</v>
      </c>
      <c r="D16" s="25">
        <v>23</v>
      </c>
    </row>
    <row r="17" spans="1:4" ht="85.2" customHeight="1" outlineLevel="1">
      <c r="A17" s="23">
        <f>NSFR!C16</f>
        <v>1070</v>
      </c>
      <c r="B17" s="27" t="str">
        <f>IF(EXACT('Page Titre'!LANGUE_FR_ENG,"Fr"),MatchTrad!A335,MatchTrad!B335)</f>
        <v>Dépôts provenant du pays d’attache mais libellés en devises</v>
      </c>
      <c r="C17" s="27" t="str">
        <f>IF(EXACT('Page Titre'!LANGUE_FR_ENG,"Fr"),MatchTrad!A336,MatchTrad!B336)</f>
        <v>Les passifs dans cette catégorie sont les dépôts « moins stables » (tels qu’ils sont définis au chapitre 2) à vue (sans échéance) et/ou à terme, assortis d’un temps à échéance résiduel inférieur à un an, fournis par la clientèle de détail (particuliers et petites entreprises) provenant du Canada mais libellés en devises étrangères. Le coefficient ASF est de 90 % dans le cas des dépôts libellés en devises étrangères. Dans le cas des institutions transfrontalières, cela ne comprend pas les dépôts assujettis aux exigences de la juridiction du pays hôte (voir l’identifiant 1130)</v>
      </c>
      <c r="D17" s="25">
        <v>23</v>
      </c>
    </row>
    <row r="18" spans="1:4" ht="125.4" customHeight="1" outlineLevel="1">
      <c r="A18" s="23">
        <f>NSFR!C17</f>
        <v>1080</v>
      </c>
      <c r="B18" s="27" t="str">
        <f>IF(EXACT('Page Titre'!LANGUE_FR_ENG,"Fr"),MatchTrad!A337,MatchTrad!B337)</f>
        <v>Dépôts non assurés</v>
      </c>
      <c r="C18" s="27" t="str">
        <f>IF(EXACT('Page Titre'!LANGUE_FR_ENG,"Fr"),MatchTrad!A338,MatchTrad!B338)</f>
        <v>Dépôts sans échéance (à vue) « moins stables » et/ou dépôts à terme fournis par la clientèle de détail et de petites entreprises qui ne sont pas assurés soit parce que les montants excèdent la limite de couverture d'assurance-dépôts ou si les dépôts ne satisfont pas aux critères de couverture d'assurance-dépôts et ne sont pas saisis par les identifiants 1070, 1090, 1100, 1110 ou 1120. 
Les passifs dans cette catégorie sont les dépôts « moins stables » (tels qu’ils sont définis au chapitre 2) à vue (sans échéance) et/ou à terme, assortis d’un temps à échéance résiduel inférieur à un an, placés par la clientèle de détail et de PME. Le coefficient ASF est de 90 % dans le cas des dépôts non assurés.</v>
      </c>
      <c r="D18" s="25">
        <v>23</v>
      </c>
    </row>
    <row r="19" spans="1:4" ht="175.95" customHeight="1" outlineLevel="1">
      <c r="A19" s="23">
        <f>NSFR!C18</f>
        <v>1090</v>
      </c>
      <c r="B19" s="27" t="str">
        <f>IF(EXACT('Page Titre'!LANGUE_FR_ENG,"Fr"),MatchTrad!A339,MatchTrad!B339)</f>
        <v>Dépôts sensibles aux taux d'intérêt directement gérés par le client – relation durable ou dépôt dans un compte transactionnel</v>
      </c>
      <c r="C19" s="27" t="str">
        <f>IF(EXACT('Page Titre'!LANGUE_FR_ENG,"Fr"),MatchTrad!A340,MatchTrad!B340)</f>
        <v>Les dépôts sensibles aux taux (tels que définis au paragraphe 74 du chapitre 2 de la LDSL) fournis par la clientèle de détail et de petites entreprises lorsque le client gère directement les fonds et que le client entretient une relation durable (telle que définie dau paragraphe 74 du chapitre 2 de la LDSL) avec l’institution ou que le dépôt est dans un compte transactionnel.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 coefficient ASF est de 90 % dans le cas des dépôts sensibles aux taux d'intérêt dont le client gère directement les fonds et qui satisfont à l'une des conditions suivantes :  
i. le client a une relation durable avec l'institution;
ii. le dépôt est dans un compte transactionnel.</v>
      </c>
      <c r="D19" s="25">
        <v>23</v>
      </c>
    </row>
    <row r="20" spans="1:4" ht="172.2" customHeight="1" outlineLevel="1">
      <c r="A20" s="23">
        <f>NSFR!C19</f>
        <v>1100</v>
      </c>
      <c r="B20" s="27" t="str">
        <f>IF(EXACT('Page Titre'!LANGUE_FR_ENG,"Fr"),MatchTrad!A341,MatchTrad!B341)</f>
        <v>Dépôts sensibles aux taux d'intérêt directement gérés par le client – sans relation durable et dépôt dans un compte autre que transactionnel</v>
      </c>
      <c r="C20" s="27" t="str">
        <f>IF(EXACT('Page Titre'!LANGUE_FR_ENG,"Fr"),MatchTrad!A342,MatchTrad!B342)</f>
        <v>Les dépôts sensibles aux taux (tels que définis au paragraphe 74 du chapitre 2 de la LDSL) fournis par la clientèle de détail et de petites entreprises lorsque le client gère directement les fonds, mais que le client n’a pas de relation durable (telle que définie au paragraphe 74 du chapitre 2 de la LDSL) avec l’institution et que le dépôt n’est pas dans un compte transactionnel.
Les passifs dans cette catégorie sont les dépôts « moins stables » (tels qu’ils sont définis au chapitre 2 de la LDSL) à vue (sans échéance) et/ou à terme, assortis d’un temps à échéance résiduel inférieur à un an, placés par la clientèle de détail (particuliers et petites entreprises). Le coefficient ASF est de 80 % dans le cas des dépôts sensibles aux taux d'intérêt dont le client gère directement les fonds et qui satisfont à l'une des conditions suivantes :  
i. le client n'a pas de relation durable avec l'institution; 
ii. le dépôt n'est pas dans un compte transactionnel.</v>
      </c>
      <c r="D20" s="28" t="str">
        <f>IF(EXACT('Page Titre'!LANGUE_FR_ENG,"Fr"),MatchTrad!A343,MatchTrad!B343)</f>
        <v>23  e)</v>
      </c>
    </row>
    <row r="21" spans="1:4" ht="169.2" customHeight="1" outlineLevel="1">
      <c r="A21" s="23">
        <f>NSFR!C20</f>
        <v>1110</v>
      </c>
      <c r="B21" s="27" t="str">
        <f>IF(EXACT('Page Titre'!LANGUE_FR_ENG,"Fr"),MatchTrad!A344,MatchTrad!B344)</f>
        <v>Dépôts à terme gérés par un tiers non affilié venant à échéance ou encaissables dans les 30 prochains jours</v>
      </c>
      <c r="C21" s="27" t="str">
        <f>IF(EXACT('Page Titre'!LANGUE_FR_ENG,"Fr"),MatchTrad!A345,MatchTrad!B345)</f>
        <v>Dépôts à terme de la clientèle de détail (particuliers et petites entreprises) directement gérés par un tiers non affilié (au sens du paragraphe 74 du chapitre 2 de la LDSL) qui arrivent à échéance ou qui sont encaissables dans les 30 prochains jours. Les dépôts à terme gérés directement par un tiers non affilié qui n’arrivent pas à échéance ou qui ne sont pas encaissables au cours des 30 prochains jours doivent être affectés à la catégorie appropriée selon les caractéristiques sous-jacentes du dépôt. 
Les passifs dans cette catégorie sont les dépôts « moins stables » (tels qu’il sont définis au chapitre 2) à vue (sans échéance) et/ou à terme, assortis d’un temps à échéance résiduel inférieur à un an, placés par la clientèle de détail et de petites entreprises. Le coefficient ASF est de 70 % dans le cas des dépôts à terme gérés directement par un tiers non affilié qui arrivent à échéance ou qui sont encaissables dans les 30 prochains jours.</v>
      </c>
      <c r="D21" s="25" t="str">
        <f>IF(EXACT('Page Titre'!LANGUE_FR_ENG,"Fr"),MatchTrad!A346,MatchTrad!B346)</f>
        <v>23  f)</v>
      </c>
    </row>
    <row r="22" spans="1:4" ht="140.4" customHeight="1" outlineLevel="1">
      <c r="A22" s="23">
        <f>NSFR!C21</f>
        <v>1120</v>
      </c>
      <c r="B22" s="27" t="str">
        <f>IF(EXACT('Page Titre'!LANGUE_FR_ENG,"Fr"),MatchTrad!A347,MatchTrad!B347)</f>
        <v>Dépôts à vue gérés par un tiers non affilié</v>
      </c>
      <c r="C22" s="27" t="str">
        <f>IF(EXACT('Page Titre'!LANGUE_FR_ENG,"Fr"),MatchTrad!A348,MatchTrad!B348)</f>
        <v xml:space="preserve">Les dépôts à vue fournis par la clientèle de détail (particuliers et petites entreprises) où un tiers non affilié (tel que défini au paragraphe 74 du chapitre 2 de la LDSL) gère directement les fonds. 
Cette catégorie doit également inclure, de manière temporaire, les billets négociables en bourse et les dépôts issus de partenariats classés comme étant moins stables.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 coefficient ASF est de 60 % dans le cas des dépôts à vue dont un tiers non affilié gère directement les fonds. </v>
      </c>
      <c r="D22" s="25" t="str">
        <f>IF(EXACT('Page Titre'!LANGUE_FR_ENG,"Fr"),MatchTrad!A349,MatchTrad!B349)</f>
        <v>23  g)</v>
      </c>
    </row>
    <row r="23" spans="1:4" ht="250.2" customHeight="1" outlineLevel="1">
      <c r="A23" s="23">
        <f>NSFR!C22</f>
        <v>1130</v>
      </c>
      <c r="B23" s="27" t="str">
        <f>IF(EXACT('Page Titre'!LANGUE_FR_ENG,"Fr"),MatchTrad!A350,MatchTrad!B350)</f>
        <v>Dépôts soumis aux exigences de l'administration d'accueil</v>
      </c>
      <c r="C23" s="27" t="str">
        <f>IF(EXACT('Page Titre'!LANGUE_FR_ENG,"Fr"),MatchTrad!A351,MatchTrad!B351)</f>
        <v>Pour calculer le LCR consolidé, les institutions doivent généralement appliquer les paramètres de liquidité énoncés dans la LDSL à toutes les entités consolidées. Toutefois, pour les dépôts de détail et de petites entreprises, comme indiqué au paragraphe 169 du LCR, les institutions doivent suivre les paramètres pertinents adoptés dans la juridiction d'accueil où elles sont présentes. Les dépôts de détail et de petites entreprises assujettis au régime de la juridiction d'accueil sont déclarés dans le LCR selon le coefficient de pondération applicable dans la juridiction d'accueil. Ces dépôts moins stables assujettis aux exigences du système hôte doivent être déclarés sous l’identifiant 1130. Les montants prépondérés doivent être déclarés aux colonnes appropriées selon la durée des dépôts. Le coefficent ASF calculé pour chaque terme doit correspondre au coefficient ASF moyen pondéré applicable à chaque terme de dépôt. Par exemple, si une institution a des dépôts sans échéance de 10 $ qui sont assujettis à un ASF de 15 % dans la juridiction d'accueil et de 25 $ à un ASF de 40 %, 35 $ doivent être déclarés à la colonne  "Sans-terme (colonne D)" et 11,5 $ à la colonne "Sans-terme (colonne L)". Un coefficient ASF de 100 % devrait être attribué aux dépôts dont l’échéance résiduelle est supérieure à un an, quel que soit le taux en vigueur dans la juridiction d’accueil.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Les coefficients ASF alors appliqués sont soumis aux exigences du territoire d'accueil.</v>
      </c>
      <c r="D23" s="25"/>
    </row>
    <row r="24" spans="1:4" ht="26.4" outlineLevel="1">
      <c r="A24" s="23">
        <v>1140</v>
      </c>
      <c r="B24" s="27" t="str">
        <f>IF(EXACT('Page Titre'!LANGUE_FR_ENG,"Fr"),MatchTrad!A352,MatchTrad!B352)</f>
        <v>Financement non garanti provenant d’entreprises non financières</v>
      </c>
      <c r="C24" s="29" t="str">
        <f>IF(EXACT('Page Titre'!LANGUE_FR_ENG,"Fr"),MatchTrad!A353,MatchTrad!B353)</f>
        <v>Les financements non garantis, les dépôts sans échéance et/ou les dépôts à terme provenant d'entreprises non financières (sauf la clientèle de petites entreprises).</v>
      </c>
      <c r="D24" s="25" t="str">
        <f>IF(EXACT('Page Titre'!LANGUE_FR_ENG,"Fr"),MatchTrad!A354,MatchTrad!B354)</f>
        <v>21 c), 24 a)</v>
      </c>
    </row>
    <row r="25" spans="1:4" ht="26.4" outlineLevel="1">
      <c r="A25" s="23">
        <f t="shared" ref="A25:A60" si="0">A24+10</f>
        <v>1150</v>
      </c>
      <c r="B25" s="27" t="str">
        <f>IF(EXACT('Page Titre'!LANGUE_FR_ENG,"Fr"),MatchTrad!A355,MatchTrad!B355)</f>
        <v>Dépôt opérationnel (défini dans le périmètre du LCR)</v>
      </c>
      <c r="C25" s="29" t="str">
        <f>IF(EXACT('Page Titre'!LANGUE_FR_ENG,"Fr"),MatchTrad!A356,MatchTrad!B356)</f>
        <v>Les institutions devraient déclarer la portion des dépôts non garantis provenant d'entreprises non financières ayant des relations opérationnelles, telles qu'elles sont définies dans la norme LCR.</v>
      </c>
      <c r="D25" s="25" t="str">
        <f>IF(EXACT('Page Titre'!LANGUE_FR_ENG,"Fr"),MatchTrad!A357,MatchTrad!B357)</f>
        <v xml:space="preserve">Chapitre 2, par. 93-104 </v>
      </c>
    </row>
    <row r="26" spans="1:4" ht="26.4" outlineLevel="1">
      <c r="A26" s="23">
        <f t="shared" si="0"/>
        <v>1160</v>
      </c>
      <c r="B26" s="27" t="str">
        <f>IF(EXACT('Page Titre'!LANGUE_FR_ENG,"Fr"),MatchTrad!A358,MatchTrad!B358)</f>
        <v>Dépôt non opérationnel (défini dans le périmètre du LCR)</v>
      </c>
      <c r="C26" s="29" t="str">
        <f>IF(EXACT('Page Titre'!LANGUE_FR_ENG,"Fr"),MatchTrad!A359,MatchTrad!B359)</f>
        <v>Les institutions devraient déclarer la portion des dépôts non garantis provenant d'entreprises non financières sans relations opérationnelles, telles qu'elles sont définies dans la norme LCR.</v>
      </c>
      <c r="D26" s="25" t="str">
        <f>IF(EXACT('Page Titre'!LANGUE_FR_ENG,"Fr"),MatchTrad!A360,MatchTrad!B360)</f>
        <v xml:space="preserve">Chapitre 2, par. 107-108 </v>
      </c>
    </row>
    <row r="27" spans="1:4" ht="26.4" outlineLevel="1">
      <c r="A27" s="23">
        <f t="shared" si="0"/>
        <v>1170</v>
      </c>
      <c r="B27" s="27" t="str">
        <f>IF(EXACT('Page Titre'!LANGUE_FR_ENG,"Fr"),MatchTrad!A361,MatchTrad!B361)</f>
        <v>Fonds non garantis autres que des dépôts</v>
      </c>
      <c r="C27" s="27" t="str">
        <f>IF(EXACT('Page Titre'!LANGUE_FR_ENG,"Fr"),MatchTrad!A362,MatchTrad!B362)</f>
        <v xml:space="preserve">Les institutions devraient déclarer les financements non garantis autres que des dépôts fournis par des entreprises non financières. </v>
      </c>
      <c r="D27" s="25" t="str">
        <f>IF(EXACT('Page Titre'!LANGUE_FR_ENG,"Fr"),MatchTrad!A363,MatchTrad!B363)</f>
        <v>24  c and d)</v>
      </c>
    </row>
    <row r="28" spans="1:4" ht="26.4" outlineLevel="1">
      <c r="A28" s="23">
        <f t="shared" si="0"/>
        <v>1180</v>
      </c>
      <c r="B28" s="27" t="str">
        <f>IF(EXACT('Page Titre'!LANGUE_FR_ENG,"Fr"),MatchTrad!A364,MatchTrad!B364)</f>
        <v>Financement non garanti provenant de banques centrales</v>
      </c>
      <c r="C28" s="27" t="str">
        <f>IF(EXACT('Page Titre'!LANGUE_FR_ENG,"Fr"),MatchTrad!A365,MatchTrad!B365)</f>
        <v>Les institutions devraient déclarer les financements non garantis, les dépôts sans échéance et/ou les dépôts à terme provenant de banques centrales.</v>
      </c>
      <c r="D28" s="25" t="str">
        <f>IF(EXACT('Page Titre'!LANGUE_FR_ENG,"Fr"),MatchTrad!A366,MatchTrad!B366)</f>
        <v>21 c), 24 b),
24 d), 25 a)</v>
      </c>
    </row>
    <row r="29" spans="1:4" ht="26.4" outlineLevel="1">
      <c r="A29" s="23">
        <f t="shared" si="0"/>
        <v>1190</v>
      </c>
      <c r="B29" s="27" t="str">
        <f>IF(EXACT('Page Titre'!LANGUE_FR_ENG,"Fr"),MatchTrad!A367,MatchTrad!B367)</f>
        <v>Dépôt opérationnel (défini dans le périmètre du LCR)</v>
      </c>
      <c r="C29" s="27" t="str">
        <f>IF(EXACT('Page Titre'!LANGUE_FR_ENG,"Fr"),MatchTrad!A368,MatchTrad!B368)</f>
        <v>Les institutions devraient déclarer la portion des dépôts non garantis provenant de banques centrales ayant des relations opérationnelles, telles qu'elles sont définies dans la norme LCR.</v>
      </c>
      <c r="D29" s="25" t="str">
        <f>IF(EXACT('Page Titre'!LANGUE_FR_ENG,"Fr"),MatchTrad!A369,MatchTrad!B369)</f>
        <v xml:space="preserve">Chapitre 2, par. 93-104 </v>
      </c>
    </row>
    <row r="30" spans="1:4" ht="26.4" outlineLevel="1">
      <c r="A30" s="23">
        <f t="shared" si="0"/>
        <v>1200</v>
      </c>
      <c r="B30" s="27" t="str">
        <f>IF(EXACT('Page Titre'!LANGUE_FR_ENG,"Fr"),MatchTrad!A370,MatchTrad!B370)</f>
        <v>Dépôt non opérationnel (défini dans le périmètre du LCR)</v>
      </c>
      <c r="C30" s="27" t="str">
        <f>IF(EXACT('Page Titre'!LANGUE_FR_ENG,"Fr"),MatchTrad!A371,MatchTrad!B371)</f>
        <v>Les institutions devraient déclarer la portion des dépôts non garantis fournis par des banques centrales sans relations opérationnelles, telles qu'elles sont définies dans la norme LCR.</v>
      </c>
      <c r="D30" s="25" t="str">
        <f>IF(EXACT('Page Titre'!LANGUE_FR_ENG,"Fr"),MatchTrad!A372,MatchTrad!B372)</f>
        <v xml:space="preserve">Chapitre 2, par. 107-108 </v>
      </c>
    </row>
    <row r="31" spans="1:4" ht="26.4" outlineLevel="1">
      <c r="A31" s="23">
        <f t="shared" si="0"/>
        <v>1210</v>
      </c>
      <c r="B31" s="27" t="str">
        <f>IF(EXACT('Page Titre'!LANGUE_FR_ENG,"Fr"),MatchTrad!A373,MatchTrad!B373)</f>
        <v>Fonds non garantis autres que des dépôts</v>
      </c>
      <c r="C31" s="27" t="str">
        <f>IF(EXACT('Page Titre'!LANGUE_FR_ENG,"Fr"),MatchTrad!A374,MatchTrad!B374)</f>
        <v>Les institutions devraient déclarer les financements non garantis autres que des dépôts fournis par des banques centrales.</v>
      </c>
      <c r="D31" s="25" t="str">
        <f>IF(EXACT('Page Titre'!LANGUE_FR_ENG,"Fr"),MatchTrad!A375,MatchTrad!B375)</f>
        <v>24  c and d)</v>
      </c>
    </row>
    <row r="32" spans="1:4" ht="92.4" outlineLevel="1">
      <c r="A32" s="23">
        <f t="shared" si="0"/>
        <v>1220</v>
      </c>
      <c r="B32" s="27" t="str">
        <f>IF(EXACT('Page Titre'!LANGUE_FR_ENG,"Fr"),MatchTrad!A376,MatchTrad!B376)</f>
        <v>Financement non garanti provenant d'États souverains/OP/BMD/BND</v>
      </c>
      <c r="C32" s="27" t="str">
        <f>IF(EXACT('Page Titre'!LANGUE_FR_ENG,"Fr"),MatchTrad!A377,MatchTrad!B377)</f>
        <v xml:space="preserve">Les institutions devraient déclarer les financements non garantis, les dépôts sans échéance et/ou les dépôts à terme provenant d'entités souveraines, d'organismes publics, de banques
multilatérales de développement et des banques nationales de développement (BND).
Elles devraient inclure sur cette ligne les fonds non garantis reçus de la Banque des règlements internationaux, du Fonds monétaire international et de la Commission européenne.  </v>
      </c>
      <c r="D32" s="25" t="str">
        <f>IF(EXACT('Page Titre'!LANGUE_FR_ENG,"Fr"),MatchTrad!A378,MatchTrad!B378)</f>
        <v>21 c), 24 c )</v>
      </c>
    </row>
    <row r="33" spans="1:4" ht="39.6" outlineLevel="1">
      <c r="A33" s="23">
        <f t="shared" si="0"/>
        <v>1230</v>
      </c>
      <c r="B33" s="27" t="str">
        <f>IF(EXACT('Page Titre'!LANGUE_FR_ENG,"Fr"),MatchTrad!A379,MatchTrad!B379)</f>
        <v>Dépôt opérationnel (défini dans le périmètre du LCR)</v>
      </c>
      <c r="C33" s="27" t="str">
        <f>IF(EXACT('Page Titre'!LANGUE_FR_ENG,"Fr"),MatchTrad!A380,MatchTrad!B380)</f>
        <v>Les institutions devraient déclarer la portion des dépôts non garantis provenant d'entités souveraines, d'organismes publics et de banques multilatérales de développements ayant des relations opérationnelles, telles qu'elles sont définies dans la norme LCR.</v>
      </c>
      <c r="D33" s="25" t="str">
        <f>IF(EXACT('Page Titre'!LANGUE_FR_ENG,"Fr"),MatchTrad!A381,MatchTrad!B381)</f>
        <v xml:space="preserve">Chapitre 2, par. 93-104 </v>
      </c>
    </row>
    <row r="34" spans="1:4" ht="39.6" outlineLevel="1">
      <c r="A34" s="23">
        <f t="shared" si="0"/>
        <v>1240</v>
      </c>
      <c r="B34" s="27" t="str">
        <f>IF(EXACT('Page Titre'!LANGUE_FR_ENG,"Fr"),MatchTrad!A382,MatchTrad!B382)</f>
        <v>Dépôt non opérationnel (défini dans le périmètre du LCR)</v>
      </c>
      <c r="C34" s="27" t="str">
        <f>IF(EXACT('Page Titre'!LANGUE_FR_ENG,"Fr"),MatchTrad!A383,MatchTrad!B383)</f>
        <v xml:space="preserve">Les institutions devraient déclarer la portion des dépôts non garantis fournis par des entités souveraines, des organismes publics et des banques multilatérales de développement sans relations opérationnelles, telles qu'elles sont définies dans la norme LCR. </v>
      </c>
      <c r="D34" s="25" t="str">
        <f>IF(EXACT('Page Titre'!LANGUE_FR_ENG,"Fr"),MatchTrad!A384,MatchTrad!B384)</f>
        <v xml:space="preserve">Chapitre 2, par. 107-108 </v>
      </c>
    </row>
    <row r="35" spans="1:4" ht="30.6" customHeight="1" outlineLevel="1">
      <c r="A35" s="23">
        <f t="shared" si="0"/>
        <v>1250</v>
      </c>
      <c r="B35" s="27" t="str">
        <f>IF(EXACT('Page Titre'!LANGUE_FR_ENG,"Fr"),MatchTrad!A385,MatchTrad!B385)</f>
        <v>Fonds non garantis autres que des dépôts</v>
      </c>
      <c r="C35" s="27" t="str">
        <f>IF(EXACT('Page Titre'!LANGUE_FR_ENG,"Fr"),MatchTrad!A386,MatchTrad!B386)</f>
        <v>Les institutions devraient déclarer les financements non garantis autres que les dépôts fournis par des entités souveraines, des organismes publics et des banques multilatérales de développement.</v>
      </c>
      <c r="D35" s="25" t="str">
        <f>IF(EXACT('Page Titre'!LANGUE_FR_ENG,"Fr"),MatchTrad!A387,MatchTrad!B387)</f>
        <v>24  c and d)</v>
      </c>
    </row>
    <row r="36" spans="1:4" ht="164.4" customHeight="1" outlineLevel="1">
      <c r="A36" s="23">
        <f t="shared" si="0"/>
        <v>1260</v>
      </c>
      <c r="B36" s="27" t="str">
        <f>IF(EXACT('Page Titre'!LANGUE_FR_ENG,"Fr"),MatchTrad!A388,MatchTrad!B388)</f>
        <v>Financement non garanti provenant d'autres entités juridiques (y compris des sociétés financières et des institutions financières)</v>
      </c>
      <c r="C36" s="26" t="str">
        <f>IF(EXACT('Page Titre'!LANGUE_FR_ENG,"Fr"),MatchTrad!A389,MatchTrad!B389)</f>
        <v>Le montant total des emprunts et autres passifs non garantis (dont les dépôts à terme) ne figurant pas aux identifiants 1140 à 1250, qui constituent le financement provenant d'autres entités juridiques (y compris des sociétés financières et des institutions financières (sauf les institutions membres du même réseau coopératif). Conformément aux paragraphes 131 d) et e) de la norme LCR ainsi qu'au paragraphe 16 de la norme NSFR, les institutions, les entreprises d'investissement, les sociétés d'assurance, les fiduciaires (dans ce contexte, un « fiduciaire » est une entité juridique autorisée à gérer des actifs pour le compte d’un tiers, y compris les structures de gestion d’actifs telles que les caisses de retraite et les autres véhicules d’investissement collectif) et les bénéficiaires (dans ce contexte, un « bénéficiaire » est une entité juridique qui bénéficie de prestations, ou qui peut être habilitée à en bénéficier, au titre d’un testament, d’une police d’assurance, d’un régime de retraite, d’un contrat de rente, d’une fiducie, ou d’un autre contrat) sont considérés comme des institutions financières pour l'application de la norme NSFR.</v>
      </c>
      <c r="D36" s="25" t="str">
        <f>IF(EXACT('Page Titre'!LANGUE_FR_ENG,"Fr"),MatchTrad!A390,MatchTrad!B390)</f>
        <v>21 c), 24 b),
24 d), 25 a)</v>
      </c>
    </row>
    <row r="37" spans="1:4" ht="46.95" customHeight="1" outlineLevel="1">
      <c r="A37" s="23">
        <f t="shared" si="0"/>
        <v>1270</v>
      </c>
      <c r="B37" s="27" t="str">
        <f>IF(EXACT('Page Titre'!LANGUE_FR_ENG,"Fr"),MatchTrad!A391,MatchTrad!B391)</f>
        <v>Dépôt opérationnel (défini dans le périmètre du LCR)</v>
      </c>
      <c r="C37" s="27" t="str">
        <f>IF(EXACT('Page Titre'!LANGUE_FR_ENG,"Fr"),MatchTrad!A392,MatchTrad!B392)</f>
        <v>Les institutions devraient déclarer le montant total des dépôts non garantis provenant d'autres  entités juridiques ayant des relations opérationnelles, telles qu'elles sont définies dans la norme LCR.</v>
      </c>
      <c r="D37" s="25" t="str">
        <f>IF(EXACT('Page Titre'!LANGUE_FR_ENG,"Fr"),MatchTrad!A393,MatchTrad!B393)</f>
        <v xml:space="preserve">Chapitre 2, par. 93-104 </v>
      </c>
    </row>
    <row r="38" spans="1:4" ht="26.4" outlineLevel="1">
      <c r="A38" s="23">
        <f t="shared" si="0"/>
        <v>1280</v>
      </c>
      <c r="B38" s="27" t="str">
        <f>IF(EXACT('Page Titre'!LANGUE_FR_ENG,"Fr"),MatchTrad!A394,MatchTrad!B394)</f>
        <v>Dépôt non opérationnel (défini dans le périmètre du LCR)</v>
      </c>
      <c r="C38" s="27" t="str">
        <f>IF(EXACT('Page Titre'!LANGUE_FR_ENG,"Fr"),MatchTrad!A395,MatchTrad!B395)</f>
        <v>Les institutions devraient déclarer le montant total des dépôts non garantis fournis par d'autres entités juridiques sans relations opérationnelles, telles qu'elles sont définies dans la norme LCR.</v>
      </c>
      <c r="D38" s="25" t="str">
        <f>IF(EXACT('Page Titre'!LANGUE_FR_ENG,"Fr"),MatchTrad!A396,MatchTrad!B396)</f>
        <v xml:space="preserve">Chapitre 2, par. 107-108 </v>
      </c>
    </row>
    <row r="39" spans="1:4" ht="81" customHeight="1" outlineLevel="1">
      <c r="A39" s="23">
        <f t="shared" si="0"/>
        <v>1290</v>
      </c>
      <c r="B39" s="27" t="str">
        <f>IF(EXACT('Page Titre'!LANGUE_FR_ENG,"Fr"),MatchTrad!A397,MatchTrad!B397)</f>
        <v>Fonds non garantis autres que des dépôts</v>
      </c>
      <c r="C39" s="26" t="str">
        <f>IF(EXACT('Page Titre'!LANGUE_FR_ENG,"Fr"),MatchTrad!A398,MatchTrad!B398)</f>
        <v>Les institutions devraient déclarer les financements non garantis autres que les dépôts fournis par d'autres entités juridiques (y compris des sociétés financières et des institutions financières).
Les institutions devraient déclarer ici tous les financements non garantis autres que les dépôts pour lesquels une contrepartie ne peut être déterminée (et qui ne sont donc pas déclarés aux identifiants 1170, 1210 ou 1250), comme les émissions de titres de créance non garantis.</v>
      </c>
      <c r="D39" s="25" t="str">
        <f>IF(EXACT('Page Titre'!LANGUE_FR_ENG,"Fr"),MatchTrad!A399,MatchTrad!B399)</f>
        <v>24  c and d)</v>
      </c>
    </row>
    <row r="40" spans="1:4" ht="75.599999999999994" customHeight="1" outlineLevel="1">
      <c r="A40" s="23">
        <f t="shared" si="0"/>
        <v>1300</v>
      </c>
      <c r="B40" s="27" t="str">
        <f>IF(EXACT('Page Titre'!LANGUE_FR_ENG,"Fr"),MatchTrad!A400,MatchTrad!B400)</f>
        <v>Dépôts provenant de membres d'une même coopératives à l'intérieur d'une fédération sousmise à la discrétion nationale énoncée au paragraphe 25 (a)</v>
      </c>
      <c r="C40" s="26" t="str">
        <f>IF(EXACT('Page Titre'!LANGUE_FR_ENG,"Fr"),MatchTrad!A401,MatchTrad!B401)</f>
        <v>Cette ligne devrait uniquement servir à déclarer les dépôts entre les institutions d'un même réseau coopératif.
Les dépôts qui sont des dépôts opérationnels selon les paragraphes 93 à 104 du chapitre 2 de la LDSL, ou les autres dépôts de membres de leur réseau coopératif devraient être déclarés à l'identifiant 1310.</v>
      </c>
      <c r="D40" s="25" t="str">
        <f>IF(EXACT('Page Titre'!LANGUE_FR_ENG,"Fr"),MatchTrad!A402,MatchTrad!B402)</f>
        <v>25  a), 21 c)</v>
      </c>
    </row>
    <row r="41" spans="1:4" ht="52.8" outlineLevel="1">
      <c r="A41" s="23">
        <f t="shared" si="0"/>
        <v>1310</v>
      </c>
      <c r="B41" s="27" t="str">
        <f>IF(EXACT('Page Titre'!LANGUE_FR_ENG,"Fr"),MatchTrad!A403,MatchTrad!B403)</f>
        <v>Autres dépôts provenant de membres d'une coopératives à l'intérieur d'une fédération</v>
      </c>
      <c r="C41" s="26" t="str">
        <f>IF(EXACT('Page Titre'!LANGUE_FR_ENG,"Fr"),MatchTrad!A404,MatchTrad!B404)</f>
        <v>Les institutions devraient déclarer les dépôts d'institutions qui sont membres du même réseau coopératif et les dépôts opérationnels selon les paragraphes 93 à 104 du chapitre 2 de la LDSL, ou les autres dépôts de membres de leur réseau coopératif qui n'apparaissent pas à l'identifiant 1300.</v>
      </c>
      <c r="D41" s="25" t="str">
        <f>IF(EXACT('Page Titre'!LANGUE_FR_ENG,"Fr"),MatchTrad!A405,MatchTrad!B405)</f>
        <v>25  a), 21 c)</v>
      </c>
    </row>
    <row r="42" spans="1:4" ht="39.6" outlineLevel="1">
      <c r="A42" s="23">
        <f t="shared" si="0"/>
        <v>1320</v>
      </c>
      <c r="B42" s="27" t="str">
        <f>IF(EXACT('Page Titre'!LANGUE_FR_ENG,"Fr"),MatchTrad!A406,MatchTrad!B406)</f>
        <v>Acceptations bancaires estampillées</v>
      </c>
      <c r="C42" s="27" t="str">
        <f>IF(EXACT('Page Titre'!LANGUE_FR_ENG,"Fr"),MatchTrad!A407,MatchTrad!B407)</f>
        <v>Les passifs des acceptations bancaires estampillées émis par une institution. Les passifs des acceptations bancaires dont l’échéance résiduelle est inférieure à six mois recevront un coefficient ASF de 0 %, sans égard à la contrepartie détenant l’acceptation.</v>
      </c>
      <c r="D42" s="25">
        <v>25</v>
      </c>
    </row>
    <row r="43" spans="1:4" ht="58.95" customHeight="1" outlineLevel="1">
      <c r="A43" s="23" t="str">
        <f>IF(EXACT('Page Titre'!LANGUE_FR_ENG,"Fr"),MatchTrad!A408,MatchTrad!B408)</f>
        <v>1330 à 1370</v>
      </c>
      <c r="B43" s="27" t="str">
        <f>IF(EXACT('Page Titre'!LANGUE_FR_ENG,"Fr"),MatchTrad!A409,MatchTrad!B409)</f>
        <v>Emprunts garantis et passifs (y compris les dépôts à terme garantis), provenant de :</v>
      </c>
      <c r="C43" s="27" t="str">
        <f>IF(EXACT('Page Titre'!LANGUE_FR_ENG,"Fr"),MatchTrad!A410,MatchTrad!B410)</f>
        <v>Le montant total des emprunts et autres passifs garantis (dont les dépôts à terme).
Les « financements garantis » désignent les passifs et obligations générales qui sont garantis par des droits juridiquement reconnus sur des actifs spécifiquement désignés détenus par l'institution  emprunteuse, en cas de faillite, d’insolvabilité, de liquidation ou de résolution.</v>
      </c>
      <c r="D43" s="25" t="str">
        <f>IF(EXACT('Page Titre'!LANGUE_FR_ENG,"Fr"),MatchTrad!A411,MatchTrad!B411)</f>
        <v>21 c), 24,  c), and  d) and 25 a)</v>
      </c>
    </row>
    <row r="44" spans="1:4" ht="47.25" customHeight="1" outlineLevel="1">
      <c r="A44" s="23">
        <v>1330</v>
      </c>
      <c r="B44" s="27" t="str">
        <f>IF(EXACT('Page Titre'!LANGUE_FR_ENG,"Fr"),MatchTrad!A412,MatchTrad!B412)</f>
        <v>Particuliers et petites entreprises</v>
      </c>
      <c r="C44" s="27" t="str">
        <f>IF(EXACT('Page Titre'!LANGUE_FR_ENG,"Fr"),MatchTrad!A413,MatchTrad!B413)</f>
        <v xml:space="preserve">Le montant total des emprunts garantis et des passifs (y compris les dépôts à terme) de la clientèle de détail et de petites entreprises.
</v>
      </c>
      <c r="D44" s="25" t="str">
        <f>IF(EXACT('Page Titre'!LANGUE_FR_ENG,"Fr"),MatchTrad!A414,MatchTrad!B414)</f>
        <v>21 c), 24 a),  c), and  d) and 25 a)</v>
      </c>
    </row>
    <row r="45" spans="1:4" ht="26.4" outlineLevel="1">
      <c r="A45" s="23">
        <f t="shared" si="0"/>
        <v>1340</v>
      </c>
      <c r="B45" s="27" t="str">
        <f>IF(EXACT('Page Titre'!LANGUE_FR_ENG,"Fr"),MatchTrad!A415,MatchTrad!B415)</f>
        <v>Entreprises non financières</v>
      </c>
      <c r="C45" s="27" t="str">
        <f>IF(EXACT('Page Titre'!LANGUE_FR_ENG,"Fr"),MatchTrad!A416,MatchTrad!B416)</f>
        <v xml:space="preserve">Le montant total des emprunts garantis et des passifs (y compris les dépôts à terme) d'entreprises non financières.
</v>
      </c>
      <c r="D45" s="25" t="str">
        <f>IF(EXACT('Page Titre'!LANGUE_FR_ENG,"Fr"),MatchTrad!A417,MatchTrad!B417)</f>
        <v>21 c), 24 a),  c), and  d) and 25 a)</v>
      </c>
    </row>
    <row r="46" spans="1:4" ht="26.4" outlineLevel="1">
      <c r="A46" s="23">
        <f t="shared" si="0"/>
        <v>1350</v>
      </c>
      <c r="B46" s="27" t="str">
        <f>IF(EXACT('Page Titre'!LANGUE_FR_ENG,"Fr"),MatchTrad!A418,MatchTrad!B418)</f>
        <v>Banques centrales</v>
      </c>
      <c r="C46" s="27" t="str">
        <f>IF(EXACT('Page Titre'!LANGUE_FR_ENG,"Fr"),MatchTrad!A419,MatchTrad!B419)</f>
        <v xml:space="preserve">Le montant total des emprunts garantis et des passifs (y compris les dépôts à terme) des banques centrales.
</v>
      </c>
      <c r="D46" s="25" t="str">
        <f>IF(EXACT('Page Titre'!LANGUE_FR_ENG,"Fr"),MatchTrad!A420,MatchTrad!B420)</f>
        <v>21 c), 24 a),  c), and  d) and 25 a)</v>
      </c>
    </row>
    <row r="47" spans="1:4" ht="42" customHeight="1" outlineLevel="1">
      <c r="A47" s="23">
        <f t="shared" si="0"/>
        <v>1360</v>
      </c>
      <c r="B47" s="27" t="str">
        <f>IF(EXACT('Page Titre'!LANGUE_FR_ENG,"Fr"),MatchTrad!A421,MatchTrad!B421)</f>
        <v>États souverains/OP/BMD/BND</v>
      </c>
      <c r="C47" s="27" t="str">
        <f>IF(EXACT('Page Titre'!LANGUE_FR_ENG,"Fr"),MatchTrad!A422,MatchTrad!B422)</f>
        <v>Le montant total des emprunts garantis et des passifs (y compris les dépôts à terme) auprès d’entités souveraines, d’entités du secteur public, de banques multilatérales de développement et de banques nationales de développement.</v>
      </c>
      <c r="D47" s="25" t="str">
        <f>IF(EXACT('Page Titre'!LANGUE_FR_ENG,"Fr"),MatchTrad!A423,MatchTrad!B423)</f>
        <v>21 c), 24 a),  c), and  d) and 25 a)</v>
      </c>
    </row>
    <row r="48" spans="1:4" ht="137.4" customHeight="1" outlineLevel="1">
      <c r="A48" s="23">
        <f t="shared" si="0"/>
        <v>1370</v>
      </c>
      <c r="B48" s="27" t="str">
        <f>IF(EXACT('Page Titre'!LANGUE_FR_ENG,"Fr"),MatchTrad!A424,MatchTrad!B424)</f>
        <v>Autres entités juridiques (y compris des sociétés financières et des institutions financières)</v>
      </c>
      <c r="C48" s="27" t="str">
        <f>IF(EXACT('Page Titre'!LANGUE_FR_ENG,"Fr"),MatchTrad!A425,MatchTrad!B425)</f>
        <v>Le montant total des emprunts et autres passifs garantis (dont les dépôts à terme) provenant d'autres entités juridiques (y compris des sociétés financières et des institutions financières).
Conformément aux paragraphes 131 d) et e) de la norme LCR ainsi qu'au paragraphe 16 de la norme NSFR, les institutions, les entreprises d'investissement, les sociétés d'assurance, les fiduciaires (dans ce contexte, un « fiduciaire » est une entité juridique autorisée à gérer des actifs pour le compte d’un tiers, y compris les structures de gestion d’actifs telles que les caisses de retraite et autres véhicules d’investissement collectif) et les bénéficiaires (dans ce contexte, un  « bénéficiaire » est une entité juridique qui bénéficie de prestations, ou qui peut être habilitée à en bénéficier, au titre d’un testament, d’une police d’assurance, d’un régime de retraite, d’un contrat de rente, d’une fiducie, ou d’un autre contrat) sont considérés comme des institutions financières pour l'application de la norme NSFR.</v>
      </c>
      <c r="D48" s="25" t="str">
        <f>IF(EXACT('Page Titre'!LANGUE_FR_ENG,"Fr"),MatchTrad!A426,MatchTrad!B426)</f>
        <v>21 c), 24 a),  c), and  d) and 25 a)</v>
      </c>
    </row>
    <row r="49" spans="1:4" ht="71.400000000000006" customHeight="1" outlineLevel="1">
      <c r="A49" s="23">
        <f t="shared" si="0"/>
        <v>1380</v>
      </c>
      <c r="B49" s="27" t="str">
        <f>IF(EXACT('Page Titre'!LANGUE_FR_ENG,"Fr"),MatchTrad!A427,MatchTrad!B427)</f>
        <v>Passifs des OFT admissibles au traitement de « portefeuille équilibré »</v>
      </c>
      <c r="C49" s="27" t="str">
        <f>IF(EXACT('Page Titre'!LANGUE_FR_ENG,"Fr"),MatchTrad!A428,MatchTrad!B428)</f>
        <v>Passifs liés aux opérations de financement garanties (p. ex., prises en pension) qui satisfont aux exigences du paragraphe 33 pour le traitement des portefeuilles appariés. Le montant du passif doit correspondre au montant de l’actif des opérations de financement garanties  appariées. Les institutions devraient déclarer les mises en pension figurant au bilan en tant que prêts en espèces garantis et dépôts placés.</v>
      </c>
      <c r="D49" s="25" t="s">
        <v>8</v>
      </c>
    </row>
    <row r="50" spans="1:4" ht="175.2" customHeight="1" outlineLevel="1">
      <c r="A50" s="23">
        <f t="shared" si="0"/>
        <v>1390</v>
      </c>
      <c r="B50" s="27" t="str">
        <f>IF(EXACT('Page Titre'!LANGUE_FR_ENG,"Fr"),MatchTrad!A429,MatchTrad!B429)</f>
        <v>Passifs dérivés, sans la marge de variation donnée</v>
      </c>
      <c r="C50" s="27" t="str">
        <f>IF(EXACT('Page Titre'!LANGUE_FR_ENG,"Fr"),MatchTrad!A430,MatchTrad!B430)</f>
        <v>Les dérivés au passif sont déclarés d’abord sur la base du coût de remplacement des contrats dérivés (obtenu par une évaluation au prix du marché) dont la valeur est négative. Lorsqu’il existe un contrat de compensation bilatérale admissible qui répond aux conditions énoncées dans l’Annexe 1-II de la LDCID, le coût de remplacement des expositions sur dérivés couvertes par le contrat sera le coût de remplacement net. La valeur déclarée ici devrait être un montant brut. Autrement dit, elle devrait représenter les dérivés au passif avant déduction de la marge de variation constituée.
Les opérations sur instruments dérivés avec les banques centrales découlant de la politique monétaire à court terme et des activités de liquidité de ces dernières peuvent être exclues du calcul du NSFR de l’institution déclarante et peuvent compenser les gains et pertes en capital non réalisés liés à ces opérations sur dérivés du financement stable disponible. Ces opérations comprennent les instruments dérivés sur devises, comme les swaps de devises, et doivent avoir une échéance de moins de six mois à l’origine.</v>
      </c>
      <c r="D50" s="25" t="str">
        <f>IF(EXACT('Page Titre'!LANGUE_FR_ENG,"Fr"),MatchTrad!A431,MatchTrad!B431)</f>
        <v>19, 25 a)</v>
      </c>
    </row>
    <row r="51" spans="1:4" ht="79.2" outlineLevel="1">
      <c r="A51" s="23">
        <f>A50+10</f>
        <v>1400</v>
      </c>
      <c r="B51" s="27" t="str">
        <f>IF(EXACT('Page Titre'!LANGUE_FR_ENG,"Fr"),MatchTrad!A432,MatchTrad!B432)</f>
        <v>Marge de variation totale fournie</v>
      </c>
      <c r="C51" s="27" t="str">
        <f>IF(EXACT('Page Titre'!LANGUE_FR_ENG,"Fr"),MatchTrad!A433,MatchTrad!B433)</f>
        <v>Les sûretés constituant la marge de variation de contrats dérivés, indépendamment du type d’actif.
Dans la mesure où le référentiel comptable de l’institution reflète au bilan, concernant un contrat dérivé, un actif associé à une sûreté constitutive d’une marge de variation qui est déduite du montant du coût de remplacement aux fins du NSFR, cet actif ne doit pas être compris dans le calcul du RSF afin d’éviter un double comptage.</v>
      </c>
      <c r="D51" s="25"/>
    </row>
    <row r="52" spans="1:4" ht="75" customHeight="1" outlineLevel="1">
      <c r="A52" s="23">
        <f>A51+10</f>
        <v>1410</v>
      </c>
      <c r="B52" s="27" t="str">
        <f>IF(EXACT('Page Titre'!LANGUE_FR_ENG,"Fr"),MatchTrad!A434,MatchTrad!B434)</f>
        <v xml:space="preserve">Passifs dérivés du NSFR (passifs dérivés moins sûretés totales données à titre de marge de variation sur les passifs dérivés) </v>
      </c>
      <c r="C52" s="27" t="str">
        <f>IF(EXACT('Page Titre'!LANGUE_FR_ENG,"Fr"),MatchTrad!A435,MatchTrad!B435)</f>
        <v xml:space="preserve">Dans le calcul des dérivés au passif aux fins du NSFR, les sûretés constituant la marge de variation de contrats dérivés, indépendamment du type d’actif, doivent être déduites du montant négatif du coût de remplacement ou du coût de remplacement net négatif, le cas échéant. Le calcul doit aussi déduire les actifs d’instruments dérivés du NSFR calculés conformément aux paragraphes 34 et 35, s'ils sont supérieurs. </v>
      </c>
      <c r="D52" s="25" t="str">
        <f>IF(EXACT('Page Titre'!LANGUE_FR_ENG,"Fr"),MatchTrad!A436,MatchTrad!B436)</f>
        <v>19, 20, 25 d)</v>
      </c>
    </row>
    <row r="53" spans="1:4" ht="34.200000000000003" customHeight="1" outlineLevel="1">
      <c r="A53" s="23">
        <f t="shared" si="0"/>
        <v>1420</v>
      </c>
      <c r="B53" s="27" t="str">
        <f>IF(EXACT('Page Titre'!LANGUE_FR_ENG,"Fr"),MatchTrad!A437,MatchTrad!B437)</f>
        <v>Marge initiale totale reçue</v>
      </c>
      <c r="C53" s="27" t="str">
        <f>IF(EXACT('Page Titre'!LANGUE_FR_ENG,"Fr"),MatchTrad!A438,MatchTrad!B438)</f>
        <v xml:space="preserve">La totalité des espèces, des titres ou des autres actifs reçus comme marge initiale de tous les contrats dérivés (par exemple, tout montant indépendant reçu relativement aux contrats hors cote). </v>
      </c>
      <c r="D53" s="25"/>
    </row>
    <row r="54" spans="1:4" ht="26.4" outlineLevel="1">
      <c r="A54" s="23">
        <f t="shared" si="0"/>
        <v>1430</v>
      </c>
      <c r="B54" s="27" t="str">
        <f>IF(EXACT('Page Titre'!LANGUE_FR_ENG,"Fr"),MatchTrad!A439,MatchTrad!B439)</f>
        <v>Marge initiale reçue sous forme d'espèces</v>
      </c>
      <c r="C54" s="27" t="str">
        <f>IF(EXACT('Page Titre'!LANGUE_FR_ENG,"Fr"),MatchTrad!A440,MatchTrad!B440)</f>
        <v xml:space="preserve">Les espèces reçues comme marge initiale des contrats dérivés. </v>
      </c>
      <c r="D54" s="25"/>
    </row>
    <row r="55" spans="1:4" ht="26.4" outlineLevel="1">
      <c r="A55" s="23">
        <f t="shared" si="0"/>
        <v>1440</v>
      </c>
      <c r="B55" s="27" t="str">
        <f>IF(EXACT('Page Titre'!LANGUE_FR_ENG,"Fr"),MatchTrad!A441,MatchTrad!B441)</f>
        <v>Marge initiale reçue sous forme de titres de niveau 1</v>
      </c>
      <c r="C55" s="27" t="str">
        <f>IF(EXACT('Page Titre'!LANGUE_FR_ENG,"Fr"),MatchTrad!A442,MatchTrad!B442)</f>
        <v xml:space="preserve">La marge initiale reçue sous forme de titres de niveau 1 pour des contrats dérivés.  </v>
      </c>
      <c r="D55" s="25"/>
    </row>
    <row r="56" spans="1:4" ht="26.4" outlineLevel="1">
      <c r="A56" s="23">
        <f t="shared" si="0"/>
        <v>1450</v>
      </c>
      <c r="B56" s="27" t="str">
        <f>IF(EXACT('Page Titre'!LANGUE_FR_ENG,"Fr"),MatchTrad!A443,MatchTrad!B443)</f>
        <v>Marge initiale reçue sous forme de toutes les autres sûretés</v>
      </c>
      <c r="C56" s="26" t="str">
        <f>IF(EXACT('Page Titre'!LANGUE_FR_ENG,"Fr"),MatchTrad!A444,MatchTrad!B444)</f>
        <v>La marge initiale reçue sous forme de sûretés autres que les espèces ou les titres de niveau 1 déclarés aux identifiants 1430 à 1440.</v>
      </c>
      <c r="D56" s="25"/>
    </row>
    <row r="57" spans="1:4" ht="138.6" customHeight="1" outlineLevel="1">
      <c r="A57" s="23">
        <f t="shared" si="0"/>
        <v>1460</v>
      </c>
      <c r="B57" s="27" t="str">
        <f>IF(EXACT('Page Titre'!LANGUE_FR_ENG,"Fr"),MatchTrad!A445,MatchTrad!B445)</f>
        <v>Marge initiale totale reçue, sous forme de tout type de sûreté, selon l'échéance résiduelle des contrats d'instruments dérivés associés</v>
      </c>
      <c r="C57" s="26" t="str">
        <f>IF(EXACT('Page Titre'!LANGUE_FR_ENG,"Fr"),MatchTrad!A446,MatchTrad!B446)</f>
        <v xml:space="preserve">La totalité des espèces, des titres ou des autres actifs reçus comme marge initiale pour les contrats dérivés. Déclarer les soldes de la marge initiale dans cette catégorie selon l'échéance résiduelle du ou des contrats dérivés directement associés à la marge initiale. Dans le cas des sûretés regroupées, déclarer l’échéance des soldes de marge initiale selon l’échéance du contrat dérivé ayant l’échéance la plus longue dans la tranche de compensation applicable qui contribue à l’exigence de marge initiale. Les contrats qui se compensent entièrement (c’est-à-dire les positions longues et courtes dans des contrats identiques) et qui ne contribuent pas à l’exigence de marge initiale peuvent être exclus de la détermination de l’échéance. 
La somme de cette catégorie devrait correspondre à la marge initiale totale reçue déclarée à l'identifiant 1420 ci-dessus. </v>
      </c>
      <c r="D57" s="25"/>
    </row>
    <row r="58" spans="1:4" ht="26.4" outlineLevel="1">
      <c r="A58" s="23">
        <f t="shared" si="0"/>
        <v>1470</v>
      </c>
      <c r="B58" s="27" t="str">
        <f>IF(EXACT('Page Titre'!LANGUE_FR_ENG,"Fr"),MatchTrad!A447,MatchTrad!B447)</f>
        <v>Passifs d'impôts futurs (PIF)</v>
      </c>
      <c r="C58" s="27" t="str">
        <f>IF(EXACT('Page Titre'!LANGUE_FR_ENG,"Fr"),MatchTrad!A448,MatchTrad!B448)</f>
        <v>Les passifs d’impôt différé, qui devraient être traités selon la première date possible à laquelle un tel passif pourrait être réalisé.</v>
      </c>
      <c r="D58" s="25" t="str">
        <f>IF(EXACT('Page Titre'!LANGUE_FR_ENG,"Fr"),MatchTrad!A449,MatchTrad!B449)</f>
        <v>25 b)</v>
      </c>
    </row>
    <row r="59" spans="1:4" ht="26.4" outlineLevel="1">
      <c r="A59" s="23">
        <f t="shared" si="0"/>
        <v>1480</v>
      </c>
      <c r="B59" s="27" t="str">
        <f>IF(EXACT('Page Titre'!LANGUE_FR_ENG,"Fr"),MatchTrad!A450,MatchTrad!B450)</f>
        <v>Participations minoritaires</v>
      </c>
      <c r="C59" s="27" t="str">
        <f>IF(EXACT('Page Titre'!LANGUE_FR_ENG,"Fr"),MatchTrad!A451,MatchTrad!B451)</f>
        <v>Les participations minoritaires devraient être traitées selon la durée de l’instrument, lequel est généralement perpétuel.</v>
      </c>
      <c r="D59" s="25" t="str">
        <f>IF(EXACT('Page Titre'!LANGUE_FR_ENG,"Fr"),MatchTrad!A452,MatchTrad!B452)</f>
        <v>25 b)</v>
      </c>
    </row>
    <row r="60" spans="1:4" ht="63" customHeight="1" outlineLevel="1">
      <c r="A60" s="23">
        <f t="shared" si="0"/>
        <v>1490</v>
      </c>
      <c r="B60" s="27" t="str">
        <f>IF(EXACT('Page Titre'!LANGUE_FR_ENG,"Fr"),MatchTrad!A453,MatchTrad!B453)</f>
        <v>Créditeurs à la date de transaction</v>
      </c>
      <c r="C60" s="27" t="str">
        <f>IF(EXACT('Page Titre'!LANGUE_FR_ENG,"Fr"),MatchTrad!A454,MatchTrad!B454)</f>
        <v>Les montants à payer à la date de la transaction au titre de l’achat d’instruments financiers, de devises et de produits de base i) dont le règlement est anticipé dans le cycle de règlement ou le délai habituel pour le marché organisé ou le type de transaction concerné, ou ii) qui ont donné lieu à un suspens, mais dont le règlement reste néanmoins attendu.</v>
      </c>
      <c r="D60" s="25" t="str">
        <f>IF(EXACT('Page Titre'!LANGUE_FR_ENG,"Fr"),MatchTrad!A455,MatchTrad!B455)</f>
        <v>25 d)</v>
      </c>
    </row>
    <row r="61" spans="1:4" ht="103.2" customHeight="1" outlineLevel="1">
      <c r="A61" s="23" t="str">
        <f>IF(EXACT('Page Titre'!LANGUE_FR_ENG,"Fr"),MatchTrad!A456,MatchTrad!B456)</f>
        <v>1500 à 1530</v>
      </c>
      <c r="B61" s="27" t="str">
        <f>IF(EXACT('Page Titre'!LANGUE_FR_ENG,"Fr"),MatchTrad!A457,MatchTrad!B457)</f>
        <v>Passifs interdépendants, dont :</v>
      </c>
      <c r="C61" s="27" t="str">
        <f>IF(EXACT('Page Titre'!LANGUE_FR_ENG,"Fr"),MatchTrad!A458,MatchTrad!B458)</f>
        <v>Déclarer ici les éléments de passif interdépendants conformément au paragraphe 45 de la norme sur le NSFR. Les élément de passif déclarés ici doivent correspondre aux éléments d'actif interdépendants correspondants. 
Les actifs et passifs interdépendants ne sont pas censés être appliqués aux transactions sur dérivés, étant donné que les dérivés remplissent rarement l'ensemble des critères énoncés au paragraphe 45.</v>
      </c>
      <c r="D61" s="25">
        <v>45</v>
      </c>
    </row>
    <row r="62" spans="1:4" ht="103.95" customHeight="1" outlineLevel="1">
      <c r="A62" s="23">
        <v>1540</v>
      </c>
      <c r="B62" s="27" t="str">
        <f>IF(EXACT('Page Titre'!LANGUE_FR_ENG,"Fr"),MatchTrad!A459,MatchTrad!B459)</f>
        <v>Toutes les autres catégories de passifs et d'avoirs propres non prises en compte ci-dessus</v>
      </c>
      <c r="C62" s="26" t="str">
        <f>IF(EXACT('Page Titre'!LANGUE_FR_ENG,"Fr"),MatchTrad!A460,MatchTrad!B460)</f>
        <v>Tous les autres passifs de l’institution (non déclarés autrement dans les catégories ci-dessus) devraient être comptabilisés sur cette ligne à leur valeur comptable. La valeur des positions courtes et des positions à échéance ouverte devrait être déclarée dans la colonne "Sans terme".
Note : Les déductions des fonds propres ne devraient pas être incluses dans le montant déclaré à ce poste et devraient plutôt être déclarées conformément aux instructions de l’identifiant 2930 ci-dessous.</v>
      </c>
      <c r="D62" s="25" t="str">
        <f>IF(EXACT('Page Titre'!LANGUE_FR_ENG,"Fr"),MatchTrad!A461,MatchTrad!B461)</f>
        <v>21 c), 24 d), 25 a), 25 b)</v>
      </c>
    </row>
    <row r="63" spans="1:4" ht="90.6" customHeight="1" outlineLevel="1">
      <c r="A63" s="103">
        <v>1600</v>
      </c>
      <c r="B63" s="27" t="str">
        <f>IF(EXACT('Page Titre'!LANGUE_FR_ENG,"Fr"),MatchTrad!A462,MatchTrad!B462)</f>
        <v>Dépôts stables issus de partenariats</v>
      </c>
      <c r="C63" s="26" t="str">
        <f>IF(EXACT('Page Titre'!LANGUE_FR_ENG,"Fr"),MatchTrad!A463,MatchTrad!B463)</f>
        <v>Dépôts provenant d’un accord de partenariat pour lesquels le montant intégral du dépôt est assuré, le client a une relation durable avec le tiers non affilié, et le compte du client est un compte transactionnel.</v>
      </c>
      <c r="D63" s="25">
        <v>23</v>
      </c>
    </row>
    <row r="64" spans="1:4" ht="90.6" customHeight="1" outlineLevel="1">
      <c r="A64" s="103">
        <v>1610</v>
      </c>
      <c r="B64" s="27" t="str">
        <f>IF(EXACT('Page Titre'!LANGUE_FR_ENG,"Fr"),MatchTrad!A464,MatchTrad!B464)</f>
        <v>Billets structurés de détail non négociables en bourse</v>
      </c>
      <c r="C64" s="26" t="str">
        <f>IF(EXACT('Page Titre'!LANGUE_FR_ENG,"Fr"),MatchTrad!A465,MatchTrad!B465)</f>
        <v>Billets structurés de détail qui ne sont pas négociables en bourse.</v>
      </c>
      <c r="D64" s="25">
        <v>23</v>
      </c>
    </row>
    <row r="65" spans="1:4" ht="90.6" customHeight="1" outlineLevel="1">
      <c r="A65" s="103">
        <v>1620</v>
      </c>
      <c r="B65" s="27" t="str">
        <f>IF(EXACT('Page Titre'!LANGUE_FR_ENG,"Fr"),MatchTrad!A466,MatchTrad!B466)</f>
        <v>Dépôts provenant d'intermédiaires financiers non bancaires assortis de caractéristiques de détail sous-jacentes</v>
      </c>
      <c r="C65" s="26" t="str">
        <f>IF(EXACT('Page Titre'!LANGUE_FR_ENG,"Fr"),MatchTrad!A467,MatchTrad!B467)</f>
        <v>Dépôts provenant d’Intermédiaires financiers non bancaires qui sont assortis de caractéristiques de détail sous-jacentes et motivés par des activités de détail, mais ne relèvent pas d’un accord effectif.</v>
      </c>
      <c r="D65" s="25">
        <v>25</v>
      </c>
    </row>
    <row r="66" spans="1:4" outlineLevel="1">
      <c r="A66" s="202" t="str">
        <f>IF(EXACT('Page Titre'!LANGUE_FR_ENG,"Fr"),MatchTrad!A468,MatchTrad!B468)</f>
        <v>Partie 2 - Financement stable exigé (RSF)</v>
      </c>
      <c r="B66" s="202"/>
      <c r="C66" s="202"/>
      <c r="D66" s="202"/>
    </row>
    <row r="67" spans="1:4" outlineLevel="1">
      <c r="A67" s="197" t="str">
        <f>IF(EXACT('Page Titre'!LANGUE_FR_ENG,"Fr"),MatchTrad!A469,MatchTrad!B469)</f>
        <v>2.1 Postes au bilan</v>
      </c>
      <c r="B67" s="198"/>
      <c r="C67" s="198"/>
      <c r="D67" s="199"/>
    </row>
    <row r="68" spans="1:4" ht="229.2" customHeight="1" outlineLevel="1">
      <c r="A68" s="203" t="str">
        <f>IF(EXACT('Page Titre'!LANGUE_FR_ENG,"Fr"),MatchTrad!A470,MatchTrad!B470)</f>
        <v xml:space="preserve">Pour calculer le montant de financement stable exigé (Required stable funding ou RSF), on associe, dans un premier temps, la valeur comptable des actifs de l'institution financière à l'une des catégories indiquées ci-dessous, qui figurent également dans la liste reproduite dans le Tableau 6.2 du chapitre 6 de la LDSL. Le montant associé à chacune des catégories est ensuite multiplié par un coefficient RSF, et le montant total du RSF correspond à la somme des montants ainsi pondérés. La valeur comptable d’un actif devrait généralement être enregistrée nette de provisions particulières.  
On notera que les définitions prévues dans la LDSL correspondent à celles de la norme LCR, sauf indication contraire. De plus, aux fins du calcul du NSFR, un actif liquide de haute qualité (ALHQ, ou HQLA en anglais) est défini comme incluant tous les ALHQ (définis aux paragraphes 24 à 54 de la norme LCR), sans tenir compte des exigences opérationnelles (définies aux paragraphes 28 à 43 de la norme LCR) et des plafonds du LCR applicables aux actifs de niveau 2 et de niveau 2B susceptibles d'empêcher certains ALHQ d'être considérés comme admissibles aux fins du calcul du LCR. 
Les actifs déduits des fonds propres devraient être déclarés dans les catégories d'actifs pertinentes indiquées.
Le traitement de l'échéance est décrit aux paragraphes 29 et 30 du chapitre 6 de la LDSL.
</v>
      </c>
      <c r="B68" s="204"/>
      <c r="C68" s="204"/>
      <c r="D68" s="205"/>
    </row>
    <row r="69" spans="1:4" ht="26.4" outlineLevel="1">
      <c r="A69" s="23">
        <f>NSFR!C78</f>
        <v>2000</v>
      </c>
      <c r="B69" s="27" t="str">
        <f>IF(EXACT('Page Titre'!LANGUE_FR_ENG,"Fr"),MatchTrad!A471,MatchTrad!B471)</f>
        <v>Pièces et billets de banque</v>
      </c>
      <c r="C69" s="27" t="str">
        <f>IF(EXACT('Page Titre'!LANGUE_FR_ENG,"Fr"),MatchTrad!A472,MatchTrad!B472)</f>
        <v>Les pièces et les billets d'institutions actuellement détenus et disponibles pour s'acquitter d'obligations. Cette ligne ne devrait pas servir à indiquer les prêts à des contreparties.</v>
      </c>
      <c r="D69" s="25" t="str">
        <f>IF(EXACT('Page Titre'!LANGUE_FR_ENG,"Fr"),MatchTrad!A473,MatchTrad!B473)</f>
        <v>36 a)</v>
      </c>
    </row>
    <row r="70" spans="1:4" ht="42" customHeight="1" outlineLevel="1">
      <c r="A70" s="23">
        <f>NSFR!C79</f>
        <v>2010</v>
      </c>
      <c r="B70" s="27" t="str">
        <f>IF(EXACT('Page Titre'!LANGUE_FR_ENG,"Fr"),MatchTrad!A474,MatchTrad!B474)</f>
        <v>Réserves totales détenues auprès de la banque centrale</v>
      </c>
      <c r="C70" s="27" t="str">
        <f>IF(EXACT('Page Titre'!LANGUE_FR_ENG,"Fr"),MatchTrad!A475,MatchTrad!B475)</f>
        <v xml:space="preserve">Le montant total des réserves détenues auprès de la banque centrale (y compris les réserves obligatoires et les réserves excédentaires), incluant les dépôts à un jour des institutions financières auprès de la banque centrale. </v>
      </c>
      <c r="D70" s="25" t="str">
        <f>IF(EXACT('Page Titre'!LANGUE_FR_ENG,"Fr"),MatchTrad!A476,MatchTrad!B476)</f>
        <v>36 b)</v>
      </c>
    </row>
    <row r="71" spans="1:4" ht="30" customHeight="1" outlineLevel="1">
      <c r="A71" s="23">
        <f>NSFR!C80</f>
        <v>2020</v>
      </c>
      <c r="B71" s="27" t="str">
        <f>IF(EXACT('Page Titre'!LANGUE_FR_ENG,"Fr"),MatchTrad!A477,MatchTrad!B477)</f>
        <v>Réserves requises auprès de la banque centrale</v>
      </c>
      <c r="C71" s="27" t="str">
        <f>IF(EXACT('Page Titre'!LANGUE_FR_ENG,"Fr"),MatchTrad!A478,MatchTrad!B478)</f>
        <v>Le montant total des réserves détenues auprès de la banque centrale en lien avec les obligations réglementaires de dépôt minimal.</v>
      </c>
      <c r="D71" s="30">
        <v>36</v>
      </c>
    </row>
    <row r="72" spans="1:4" ht="121.95" customHeight="1" outlineLevel="1">
      <c r="A72" s="23" t="str">
        <f>IF(EXACT('Page Titre'!LANGUE_FR_ENG,"Fr"),MatchTrad!A479,MatchTrad!B479)</f>
        <v>2030 to 2040</v>
      </c>
      <c r="B72" s="27" t="str">
        <f>IF(EXACT('Page Titre'!LANGUE_FR_ENG,"Fr"),MatchTrad!A480,MatchTrad!B480)</f>
        <v>Actifs des OFT admissibles au traitement de « portefeuille équilibré »</v>
      </c>
      <c r="C72" s="26" t="str">
        <f>IF(EXACT('Page Titre'!LANGUE_FR_ENG,"Fr"),MatchTrad!A481,MatchTrad!B481)</f>
        <v>Les institutions financières devraient déclarer dans cette catégorie les actifs des opérations de financement garanties (par exemple, les prises en pension) répondant aux exigences du paragraphe 33 du NSFR pour le traitement de  portfeuille équilibré. Le montant de l’actif doit être égal au montant du passif correspondant des opérations de financement garanties.
Les opérations de prise en pension consignées au bilan comme des prêts et des dépôts en espèces garantis ayant été placés ne devraient pas être déclarées dans cette catégorie, mais plutôt avec les prêts aux institutions financières, aux identifiants 2060 à 2170.
Les titres en défaut ne devraient pas être déclarés dans cette catégorie, mais plutôt à l'identifiant 2780.</v>
      </c>
      <c r="D72" s="30" t="s">
        <v>8</v>
      </c>
    </row>
    <row r="73" spans="1:4" ht="88.2" customHeight="1" outlineLevel="1">
      <c r="A73" s="23">
        <f>NSFR!C84</f>
        <v>2050</v>
      </c>
      <c r="B73" s="26" t="str">
        <f>IF(EXACT('Page Titre'!LANGUE_FR_ENG,"Fr"),MatchTrad!A482,MatchTrad!B482)</f>
        <v>Dépots détenus par d'autres coopératives membres d'une même coopératives à l'intérieur d'une fédération</v>
      </c>
      <c r="C73" s="26" t="str">
        <f>IF(EXACT('Page Titre'!LANGUE_FR_ENG,"Fr"),MatchTrad!A483,MatchTrad!B483)</f>
        <v>Conformément au paragraphe 25 a) de la norme NSFR, cette partie ne devrait servir qu'à déclarer les dépôts détenus par des coopératives d'un même réseau, pourvu qu'ils soient reçus au titre du partage des tâches et autres arrangements juridiques, réglementaires ou contractuels, pour autant que la coopérative qui place le dépôt et celle qui le reçoit participent au même système de protection mutuel contre le risque d'illiquidité et d'insolvabilité de leurs membres. Les dépôts déclarés dans cette catégorie ne devraient l'être dans aucune autre catégorie RSF.</v>
      </c>
      <c r="D73" s="25">
        <v>25</v>
      </c>
    </row>
    <row r="74" spans="1:4" ht="175.2" customHeight="1" outlineLevel="1">
      <c r="A74" s="23" t="str">
        <f>IF(EXACT('Page Titre'!LANGUE_FR_ENG,"Fr"),MatchTrad!A484,MatchTrad!B484)</f>
        <v>2060 à 2170</v>
      </c>
      <c r="B74" s="26" t="str">
        <f>IF(EXACT('Page Titre'!LANGUE_FR_ENG,"Fr"),MatchTrad!A485,MatchTrad!B485)</f>
        <v>Prêts à des institutions financières, dont :</v>
      </c>
      <c r="C74" s="26" t="str">
        <f>IF(EXACT('Page Titre'!LANGUE_FR_ENG,"Fr"),MatchTrad!A486,MatchTrad!B486)</f>
        <v>Tous les prêts accordés à des institutions financières. Conformément aux paragraphes 131 d) et e) de la norme LCR et au paragraphe 16 de la norme NSFR, les institutions, les entreprises d'investissement, les sociétés d'assurance, les fiduciaires et les bénéficiaires sont considérés comme des institutions financières pour l'application de la norme NSFR.
Dans le cas de prises en pension sans échéance,  les soldes devraient généralement être déclarés comme ayant une échéance restante supérieure à un an sauf si les institutions financières peuvent démontrer à l'Autorité que ces prises en pension devraient arriver à échéance à une période différente. 
Les prêts improductifs ne devraient pas être inclus dans cette catégorie, mais plutôt à l'identifiant 2780.
Les dépôts détenus auprès d'institutions financières à des fins opérationnelles ne devraient pas être déclarés ici, mais aux identifiants 2300 à 2330.</v>
      </c>
      <c r="D74" s="25" t="str">
        <f>IF(EXACT('Page Titre'!LANGUE_FR_ENG,"Fr"),MatchTrad!A487,MatchTrad!B487)</f>
        <v>31, 38, 39 b), 40 c), 43 a), 43 c)</v>
      </c>
    </row>
    <row r="75" spans="1:4" ht="90" customHeight="1" outlineLevel="1">
      <c r="A75" s="23" t="str">
        <f>IF(EXACT('Page Titre'!LANGUE_FR_ENG,"Fr"),MatchTrad!A488,MatchTrad!B488)</f>
        <v>2060 à 2090</v>
      </c>
      <c r="B75" s="26" t="str">
        <f>IF(EXACT('Page Titre'!LANGUE_FR_ENG,"Fr"),MatchTrad!A489,MatchTrad!B489)</f>
        <v>Prêts à des institutions financières garantis par des sûretés de niveau 1, lorsque l'institution financière peut librement réutiliser la sûreté reçue pour la durée des prêts, dont :</v>
      </c>
      <c r="C75" s="27" t="str">
        <f>IF(EXACT('Page Titre'!LANGUE_FR_ENG,"Fr"),MatchTrad!A490,MatchTrad!B490)</f>
        <v>Tous les prêts accordés à des institutions financières qui sont garantis par des actifs de niveau 1, tels qu'ils sont définis au paragraphe 50 de la norme LCR, lorsque l'institution financière a la capacité de réutiliser librement la sûreté reçue pendant la durée de vie du prêt. Déclarer les prêts aux institutions financières garantis par des actifs de niveau 1 lorsque l'institution n'a pas la capacité de réutiliser librement la sûreté reçue pendant la durée de vie du prêt aux identifiants 2100 à 2130 ci-dessous.</v>
      </c>
      <c r="D75" s="25" t="str">
        <f>IF(EXACT('Page Titre'!LANGUE_FR_ENG,"Fr"),MatchTrad!A491,MatchTrad!B491)</f>
        <v>31, 38, 40 c), 43 a), 43 c )</v>
      </c>
    </row>
    <row r="76" spans="1:4" ht="92.4" outlineLevel="1">
      <c r="A76" s="23" t="str">
        <f>IF(EXACT('Page Titre'!LANGUE_FR_ENG,"Fr"),MatchTrad!A492,MatchTrad!B492)</f>
        <v>2100 à 2130</v>
      </c>
      <c r="B76" s="26" t="str">
        <f>IF(EXACT('Page Titre'!LANGUE_FR_ENG,"Fr"),MatchTrad!A493,MatchTrad!B493)</f>
        <v>Prêts à des institutions financières garantis par des sûretés autres que de niveau 1, lorsque l'institution financière peut librement réutiliser la sûreté reçue pour la durée des prêts, dont :</v>
      </c>
      <c r="C76" s="27" t="str">
        <f>IF(EXACT('Page Titre'!LANGUE_FR_ENG,"Fr"),MatchTrad!A494,MatchTrad!B494)</f>
        <v>Tous les autres prêts garantis accordés à des institutions financières, tant ceux garantis par des sûretés autres que des actifs de niveau 1 que ceux garantis par des actifs de niveau 1 lorsque l'institution n'a pas la capacité de réutiliser librement la sûreté reçue pendant la durée de vie du prêt.</v>
      </c>
      <c r="D76" s="25" t="str">
        <f>IF(EXACT('Page Titre'!LANGUE_FR_ENG,"Fr"),MatchTrad!A495,MatchTrad!B495)</f>
        <v>31, 39 b), 40 c), 43 a), 43 c )</v>
      </c>
    </row>
    <row r="77" spans="1:4" ht="26.4" outlineLevel="1">
      <c r="A77" s="23" t="str">
        <f>IF(EXACT('Page Titre'!LANGUE_FR_ENG,"Fr"),MatchTrad!A496,MatchTrad!B496)</f>
        <v>2140 à 2170</v>
      </c>
      <c r="B77" s="26" t="str">
        <f>IF(EXACT('Page Titre'!LANGUE_FR_ENG,"Fr"),MatchTrad!A497,MatchTrad!B497)</f>
        <v>Prêts non garantis à des institutions financières, dont :</v>
      </c>
      <c r="C77" s="27" t="str">
        <f>IF(EXACT('Page Titre'!LANGUE_FR_ENG,"Fr"),MatchTrad!A498,MatchTrad!B498)</f>
        <v>Tous les prêts accordés à des institutions financières qui ne sont pas garantis.</v>
      </c>
      <c r="D77" s="25" t="str">
        <f>IF(EXACT('Page Titre'!LANGUE_FR_ENG,"Fr"),MatchTrad!A499,MatchTrad!B499)</f>
        <v>31, 39 b), 40 c), 43 a), 43 c )</v>
      </c>
    </row>
    <row r="78" spans="1:4" ht="190.95" customHeight="1" outlineLevel="1">
      <c r="A78" s="23" t="str">
        <f>IF(EXACT('Page Titre'!LANGUE_FR_ENG,"Fr"),MatchTrad!A500,MatchTrad!B500)</f>
        <v>2180 à 2210</v>
      </c>
      <c r="B78" s="26" t="str">
        <f>IF(EXACT('Page Titre'!LANGUE_FR_ENG,"Fr"),MatchTrad!A501,MatchTrad!B501)</f>
        <v>Titres admissibles à titre d'ALHQ de niveau 1 pour le LCR, dont :</v>
      </c>
      <c r="C78" s="26" t="str">
        <f>IF(EXACT('Page Titre'!LANGUE_FR_ENG,"Fr"),MatchTrad!A502,MatchTrad!B502)</f>
        <v>Les titres qui, s'ils n'étaient pas grevés, seraient considérés comme des actifs liquides de niveau 1 selon le paragraphe 50 de la norme LCR. Conformément au paragraphe 36-37 c), les titres d'État émis dans une devise étrangère qui ne sont pas admissibles à titre d'ALHQ selon le paragraphe 50 e) de la norme LCR (applicable aux titres de dette d'entités souveraines ou de  banques centrales émis dans des devises étrangères qui ne sont pas calculables, puisque leur montant excède celui des sorties nettes de trésorerie que l'institution financière devrait effectuer en période de tensions dans cette devise et dans ce pays) peuvent être traités comme des actifs de niveau 1 aux fins du NSFR.   
Les titres qui seraient autrement admissibles, conformément à ce paragraphe, mais sont exclus pour des raisons opérationnelles ou autres, sont déclarés dans cette catégorie. Les pièces et les billets de banque, et les réserves détenues auprès de la banque centrale devraient être déclarés aux identifiants 2000, 2010 et 2020, respectivement, et non dans cette catégorie. 
Les titres en défaut ne devraient pas non plus y être inclus, mais plutôt être déclarés à l'identifiant 2780.</v>
      </c>
      <c r="D78" s="25" t="str">
        <f>IF(EXACT('Page Titre'!LANGUE_FR_ENG,"Fr"),MatchTrad!A503,MatchTrad!B503)</f>
        <v xml:space="preserve">31, 37, 40 b),43 a) </v>
      </c>
    </row>
    <row r="79" spans="1:4" ht="85.95" customHeight="1" outlineLevel="1">
      <c r="A79" s="23" t="str">
        <f>IF(EXACT('Page Titre'!LANGUE_FR_ENG,"Fr"),MatchTrad!A504,MatchTrad!B504)</f>
        <v>2220 à 2250</v>
      </c>
      <c r="B79" s="26" t="str">
        <f>IF(EXACT('Page Titre'!LANGUE_FR_ENG,"Fr"),MatchTrad!A505,MatchTrad!B505)</f>
        <v>Titres admissibles à titre d'ALHQ de niveau 2A pour le LCR, dont :</v>
      </c>
      <c r="C79" s="26" t="str">
        <f>IF(EXACT('Page Titre'!LANGUE_FR_ENG,"Fr"),MatchTrad!A506,MatchTrad!B506)</f>
        <v>Les titres qui, s'ils n'étaient pas grevés, seraient considérés comme des actifs liquides de niveau 2A, conformément au paragraphe 52 de la norme LCR. Les titres qui seraient autrement admissibles conformément à ce paragraphe, mais sont exclus parce qu'ils excèdent le plafond de  40 %, ou pour des raisons opérationnelles ou autres, sont déclarés dans cette catégorie.  
Les titres en défaut ne devraient pas y être inclus, mais devraient plutôt être déclarés à l'identifiant 2780.</v>
      </c>
      <c r="D79" s="25" t="str">
        <f>IF(EXACT('Page Titre'!LANGUE_FR_ENG,"Fr"),MatchTrad!A507,MatchTrad!B507)</f>
        <v>31, 39 a), 40 b), 43 a)</v>
      </c>
    </row>
    <row r="80" spans="1:4" ht="96" customHeight="1" outlineLevel="1">
      <c r="A80" s="23" t="str">
        <f>IF(EXACT('Page Titre'!LANGUE_FR_ENG,"Fr"),MatchTrad!A508,MatchTrad!B508)</f>
        <v>2260 à 2290</v>
      </c>
      <c r="B80" s="26" t="str">
        <f>IF(EXACT('Page Titre'!LANGUE_FR_ENG,"Fr"),MatchTrad!A509,MatchTrad!B509)</f>
        <v xml:space="preserve">Titres admissibles à titre d'ALHQ de niveau 2B pour le LCR, dont : </v>
      </c>
      <c r="C80" s="26" t="str">
        <f>IF(EXACT('Page Titre'!LANGUE_FR_ENG,"Fr"),MatchTrad!A510,MatchTrad!B510)</f>
        <v>Les titres qui, s'ils n'étaient pas grevés, seraient admissibles à titre d'actifs liquides de niveau 2B, conformément au paragraphe 54 de la norme LCR. 
Les titres qui seraient autrement admissibles conformément à ce paragraphe, mais sont exclus parce qu'ils excèdent les plafonds de 15 % ou de 40 %, ou pour des raisons opérationnelles ou autres, sont déclarés dans cette catégorie. 
Les titres en défaut ne devraient pas y être inclus, mais devraient plutôt être déclarés à l'identifiant 2780.</v>
      </c>
      <c r="D80" s="25" t="str">
        <f>IF(EXACT('Page Titre'!LANGUE_FR_ENG,"Fr"),MatchTrad!A511,MatchTrad!B511)</f>
        <v>31, 40 a), 40 b), 43 a)</v>
      </c>
    </row>
    <row r="81" spans="1:4" ht="135.6" customHeight="1" outlineLevel="1">
      <c r="A81" s="23" t="str">
        <f>IF(EXACT('Page Titre'!LANGUE_FR_ENG,"Fr"),MatchTrad!A512,MatchTrad!B512)</f>
        <v>2300 à 2330</v>
      </c>
      <c r="B81" s="26" t="str">
        <f>IF(EXACT('Page Titre'!LANGUE_FR_ENG,"Fr"),MatchTrad!A513,MatchTrad!B513)</f>
        <v>Dépôts détenus par une institution financière à des fins opérationnelles, dont :</v>
      </c>
      <c r="C81" s="26" t="str">
        <f>IF(EXACT('Page Titre'!LANGUE_FR_ENG,"Fr"),MatchTrad!A514,MatchTrad!B514)</f>
        <v>Les dépôts détenus auprès d'institutions financières, y compris celles qui sont soumises à une surveillance prudentielle, à des fins opérationnelles, tels qu'ils sont définis aux paragraphes 93 à 104 de la norme LCR. 
Les dépôts non opérationnels détenus auprès d’autres institutions financières devraient être inclus dans les prêts aux institutions financières (identifiants 2060 à 2090 ci-dessus), compte tenu de la durée de l'opération. C'est-à-dire que les dépôts à vue et les dépôts à terme d'une échéance résiduelle inférieure à six mois se voient assigner un coefficient RSF de 15 %, et que les dépôts à terme dont l'échéance résiduelle est comprise entre six mois et moins d'un an se voient assigner un coefficient de 50 %, ou de 100 % si l'échéance dépasse un an.</v>
      </c>
      <c r="D81" s="25" t="str">
        <f>IF(EXACT('Page Titre'!LANGUE_FR_ENG,"Fr"),MatchTrad!A515,MatchTrad!B515)</f>
        <v>31, 40 d), 43 a)</v>
      </c>
    </row>
    <row r="82" spans="1:4" ht="144" customHeight="1" outlineLevel="1">
      <c r="A82" s="23" t="str">
        <f>IF(EXACT('Page Titre'!LANGUE_FR_ENG,"Fr"),MatchTrad!A516,MatchTrad!B516)</f>
        <v>2340 à 2370</v>
      </c>
      <c r="B82" s="26" t="str">
        <f>IF(EXACT('Page Titre'!LANGUE_FR_ENG,"Fr"),MatchTrad!A517,MatchTrad!B517)</f>
        <v>Prêts à des entreprises non financières à échéance résiduelle de moins d'un an, dont :</v>
      </c>
      <c r="C82" s="26" t="str">
        <f>IF(EXACT('Page Titre'!LANGUE_FR_ENG,"Fr"),MatchTrad!A518,MatchTrad!B518)</f>
        <v xml:space="preserve">Les prêts à des entreprises non financières à échéance résiduelle de moins d'un an. 
Les prêts improductifs ne devraient pas être inclus dans cette catégorie, mais plutôt être déclarés à l'identifiant 2780.
Les prêts productifs à des entreprises non financières dont l'échéance résiduelle est inférieure à un an et qui sont assortis d'une pondération des risques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v>
      </c>
      <c r="D82" s="25" t="str">
        <f>IF(EXACT('Page Titre'!LANGUE_FR_ENG,"Fr"),MatchTrad!A519,MatchTrad!B519)</f>
        <v>31, 40 e), 43 a)</v>
      </c>
    </row>
    <row r="83" spans="1:4" ht="289.2" customHeight="1" outlineLevel="1">
      <c r="A83" s="23" t="str">
        <f>IF(EXACT('Page Titre'!LANGUE_FR_ENG,"Fr"),MatchTrad!A520,MatchTrad!B520)</f>
        <v>2380 à 2410</v>
      </c>
      <c r="B83" s="26" t="str">
        <f>IF(EXACT('Page Titre'!LANGUE_FR_ENG,"Fr"),MatchTrad!A521,MatchTrad!B521)</f>
        <v>Prêts à des banques centrales à échéance résiduelle de moins d'un an, dont :</v>
      </c>
      <c r="C83" s="26" t="str">
        <f>IF(EXACT('Page Titre'!LANGUE_FR_ENG,"Fr"),MatchTrad!A522,MatchTrad!B522)</f>
        <v xml:space="preserve">Les prêts accordés à des banques centrales dont l'échéance résiduelle est inférieure à un an et qui ne répondent pas aux exigences locales en matière de réserves. Les soldes (y compris les placements à terme) admissibles aux fins de ces exigences devraient être considérés comme des « réserves totales détenues auprès de la banque centrale » et déclarés à l'identifiant 2010, même s'ils excèdent le niveau de réserves exigé.
Les prêts improductifs ne devraient pas être inclus dans cette catégorie, mais devraient plutôt être déclarés à l'identifiant 2780.
Les prêts productifs accordés à des banques centrales dont l'échéance résiduelle est inférieure à un an et qui sont assortis d'une pondération des risques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Conformément aux paragraphes 36 c) et d), toutes les créances sur les banques centrales dont la durée résiduelle est inférieure à six mois se voient appliquer un coefficient RSF de 0 %. En ce qui concerne les soldes déclarés dans cette ligne dont la durée résiduelle est inférieure à six mois, prendre note que le terme « créances » est plus large que celui de « prêts ». Dans le paragraphe 36 c), les créances comprennent aussi les titres émis par les banques centrales et le compte d'actif créé au bilan des institutions financières dans le cadre des opérations de prise en pension réalisées avec les banques centrales.  </v>
      </c>
      <c r="D83" s="25" t="str">
        <f>IF(EXACT('Page Titre'!LANGUE_FR_ENG,"Fr"),MatchTrad!A523,MatchTrad!B523)</f>
        <v>31, 36 c), 40 c), 43 a)</v>
      </c>
    </row>
    <row r="84" spans="1:4" ht="189" customHeight="1" outlineLevel="1">
      <c r="A84" s="23" t="str">
        <f>IF(EXACT('Page Titre'!LANGUE_FR_ENG,"Fr"),MatchTrad!A524,MatchTrad!B524)</f>
        <v>2420 à 2450</v>
      </c>
      <c r="B84" s="26" t="str">
        <f>IF(EXACT('Page Titre'!LANGUE_FR_ENG,"Fr"),MatchTrad!A525,MatchTrad!B525)</f>
        <v>Prêts à des États, à des OP, à des BMD et à des BND, à échéance résiduelle de moins d'un an, dont :</v>
      </c>
      <c r="C84" s="26" t="str">
        <f>IF(EXACT('Page Titre'!LANGUE_FR_ENG,"Fr"),MatchTrad!A526,MatchTrad!B526)</f>
        <v xml:space="preserve">Les prêts accordés à des entités souveraines, à des organismes publics (OP) et à des banques multilatérales de développement (BMD) dont l'échéance résiduelle est inférieure à un an. 
Les prêts accordés à la Banque des règlements internationaux, au Fonds monétaire international et à la Commission européenne devraient être déclarés dans cette catégorie. 
Les prêts improductifs ne devraient pas être inclus dans cette catégorie, mais plutôt être déclarés à l'identifiant 2780.
Les prêts productifs à des entités souveraines, à des OP et à des BMD dont l'échéance résiduelle est inférieure à un an et la pondération des risques est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v>
      </c>
      <c r="D84" s="25" t="str">
        <f>IF(EXACT('Page Titre'!LANGUE_FR_ENG,"Fr"),MatchTrad!A527,MatchTrad!B527)</f>
        <v>31, 40 e), 41, 43 a)</v>
      </c>
    </row>
    <row r="85" spans="1:4" ht="300" customHeight="1" outlineLevel="1">
      <c r="A85" s="23" t="str">
        <f>IF(EXACT('Page Titre'!LANGUE_FR_ENG,"Fr"),MatchTrad!A528,MatchTrad!B528)</f>
        <v>2460 à 2490</v>
      </c>
      <c r="B85" s="26" t="str">
        <f>IF(EXACT('Page Titre'!LANGUE_FR_ENG,"Fr"),MatchTrad!A529,MatchTrad!B529)</f>
        <v>Prêts hypothécaires résidentiels, de toute échéance, qui seraient admissibles à la pondération des risques de 35 % ou moins en vertu de l’approche standard du risque de crédit de Bâle II, dont :</v>
      </c>
      <c r="C85" s="26" t="str">
        <f>IF(EXACT('Page Titre'!LANGUE_FR_ENG,"Fr"),MatchTrad!A530,MatchTrad!B530)</f>
        <v xml:space="preserve">Les prêts hypothécaires résidentiels, quelle qu'en soit l'échéance, qui seraient admissibles à une pondération maximale des risques de 35 % selon l'approche standard de Bâle II pour le risque de crédit. Seules les pondérations en vertu de l’approche standard de Bâle II peuvent être utilisées pour déterminer le traitement du NSFR.
Les prêts hypothécaires inversés qui seraient admissibles à la pondération des risques de 35 % ou moins en vertu de l’approche standard du risque de crédit de Bâle II doivent être inclus dans la colonne des prêts sans échéance. Le solde impayé de la marge de crédit adossée à un bien immobilier (MCBI) qui serait admissible à la pondération des risques de 35 % ou moins en vertu de l’approche standard du risque de crédit de Bâle II doit être inclus dans la colonne des prêts sans échéance.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de plus d'un an. 
Seuls les coefficients de pondération des risques de l’approche standard de Bâle II peuvent être utilisés pour déterminer le traitement NSFR.
Les prêts hypothécaires résidentiels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v>
      </c>
      <c r="D85" s="25" t="str">
        <f>IF(EXACT('Page Titre'!LANGUE_FR_ENG,"Fr"),MatchTrad!A531,MatchTrad!B531)</f>
        <v>31, 40 e), 41 a), 43 a)</v>
      </c>
    </row>
    <row r="86" spans="1:4" ht="219" customHeight="1" outlineLevel="1">
      <c r="A86" s="23" t="str">
        <f>IF(EXACT('Page Titre'!LANGUE_FR_ENG,"Fr"),MatchTrad!A532,MatchTrad!B532)</f>
        <v>2500 à 2530</v>
      </c>
      <c r="B86" s="26" t="str">
        <f>IF(EXACT('Page Titre'!LANGUE_FR_ENG,"Fr"),MatchTrad!A533,MatchTrad!B533)</f>
        <v>Autres prêts, sauf à des institutions financières, à échéance résiduelle d’un an ou plus, qui seraient admissibles à la pondération des risques de 35 % ou moins en vertu de l’approche standard du risque de crédit de Bâle II, dont :</v>
      </c>
      <c r="C86" s="26" t="str">
        <f>IF(EXACT('Page Titre'!LANGUE_FR_ENG,"Fr"),MatchTrad!A534,MatchTrad!B534)</f>
        <v xml:space="preserve">Inclure les soldes de tous les autres prêts, à l’exception des prêts aux institutions financières, dont l’échéance résiduelle est d’au moins un an et qui seraient admissibles à une pondération des risques inférieure ou égale à 35 % selon l’approche standard de Bâle II pour le risque de crédit.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supérieure à un an. 
Seuls les coefficients de pondération des risques de l’approche standard de Bâle II peuvent être utilisés pour déterminer le traitement NSFR.
Les prêts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v>
      </c>
      <c r="D86" s="25" t="str">
        <f>IF(EXACT('Page Titre'!LANGUE_FR_ENG,"Fr"),MatchTrad!A535,MatchTrad!B535)</f>
        <v xml:space="preserve">31, 41 b), 43 a)
</v>
      </c>
    </row>
    <row r="87" spans="1:4" ht="176.4" customHeight="1" outlineLevel="1">
      <c r="A87" s="23" t="str">
        <f>IF(EXACT('Page Titre'!LANGUE_FR_ENG,"Fr"),MatchTrad!A536,MatchTrad!B536)</f>
        <v>2540 à 2570</v>
      </c>
      <c r="B87" s="26" t="str">
        <f>IF(EXACT('Page Titre'!LANGUE_FR_ENG,"Fr"),MatchTrad!A537,MatchTrad!B537)</f>
        <v>Prêts aux particuliers ou aux petites entreprises (à l'exception des prêts hypothécaires résidentiels susmentionnés), à échéance résiduelle de moins d'un an, dont :</v>
      </c>
      <c r="C87" s="26" t="str">
        <f>IF(EXACT('Page Titre'!LANGUE_FR_ENG,"Fr"),MatchTrad!A538,MatchTrad!B538)</f>
        <v xml:space="preserve">Les prêts à la clientèle de détail (les personnes physiques, par exemple) et de PME (définis dans la norme LCR comme les prêts à « la clientèle de particuliers et de petites entreprises ») dont l'échéance résiduelle est inférieure à un an.
Les prêts improductifs ne devraient pas être déclarés dans cette catégorie, mais plutôt à l'identifiant 2780.
Les prêts productifs à la clientèle de détail et de PME dont l'échéance résiduelle est inférieure à un an et qui sont assortis d'une pondération des risques supérieure à 35 %, selon l'approche standard de Bâle II pour le risque de crédit, devraient aussi être déclarés dans cette catégorie et non aux identifiants 2580 à 2610.
Sont considérés comme productifs les prêts qui ne sont pas impayés depuis plus de 90 jours. Inversement, sont considérés comme improductifs les prêts qui sont impayés depuis plus de 90 jours. </v>
      </c>
      <c r="D87" s="25" t="str">
        <f>IF(EXACT('Page Titre'!LANGUE_FR_ENG,"Fr"),MatchTrad!A539,MatchTrad!B539)</f>
        <v>31, 40 e), 43 a)</v>
      </c>
    </row>
    <row r="88" spans="1:4" ht="209.4" customHeight="1" outlineLevel="1">
      <c r="A88" s="23" t="str">
        <f>IF(EXACT('Page Titre'!LANGUE_FR_ENG,"Fr"),MatchTrad!A540,MatchTrad!B540)</f>
        <v>2580 à 2610</v>
      </c>
      <c r="B88" s="26" t="str">
        <f>IF(EXACT('Page Titre'!LANGUE_FR_ENG,"Fr"),MatchTrad!A541,MatchTrad!B541)</f>
        <v>Prêts productifs (à l'exception des prêts à des institutions financières et des prêts déclarés aux catégories susmentionnées), assortis de facteurs de pondération supérieurs à 35 % en vertu de l’approche standard du risque de crédit de Bâle II, dont :</v>
      </c>
      <c r="C88" s="26" t="str">
        <f>IF(EXACT('Page Titre'!LANGUE_FR_ENG,"Fr"),MatchTrad!A542,MatchTrad!B542)</f>
        <v xml:space="preserve">Les prêts productifs, non visés par l'une des catégories ci-dessus, assortis d'une pondération des risques supérieure à 35 % selon l'approche standard de Bâle II pour le risque de crédit, à l'exception des prêts aux institutions financières.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supérieure à un an. 
Seuls les coefficients de pondération des risques de l’approche standard de Bâle II peuvent être utilisés pour déterminer le traitement NSFR.
Les prêts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v>
      </c>
      <c r="D88" s="25" t="str">
        <f>IF(EXACT('Page Titre'!LANGUE_FR_ENG,"Fr"),MatchTrad!A543,MatchTrad!B543)</f>
        <v>31, 40 e), 42 b), 43 a)</v>
      </c>
    </row>
    <row r="89" spans="1:4" ht="71.400000000000006" customHeight="1" outlineLevel="1">
      <c r="A89" s="23" t="str">
        <f>IF(EXACT('Page Titre'!LANGUE_FR_ENG,"Fr"),MatchTrad!A544,MatchTrad!B544)</f>
        <v>2620 à 2650</v>
      </c>
      <c r="B89" s="26" t="str">
        <f>IF(EXACT('Page Titre'!LANGUE_FR_ENG,"Fr"),MatchTrad!A545,MatchTrad!B545)</f>
        <v>Actions non ALHQ négociées en bourse, dont :</v>
      </c>
      <c r="C89" s="26" t="str">
        <f>IF(EXACT('Page Titre'!LANGUE_FR_ENG,"Fr"),MatchTrad!A546,MatchTrad!B546)</f>
        <v>Les actions négociées sur un marché organisé qui ne remplissent pas les critères des actifs de niveau 2B. Elles englobent les titres à revenu fixe négociés sur un marché organisé ainsi que les titres à revenu non fixe négociés sur un marché organisé qui ne remplissent pas tous les critères prévus au paragraphe 54 c) de la norme LCR. 
Les montants relatifs aux actions non ALHQ négociées sur un marché organisé qui sont déduits des fonds propres ne devraient pas être déclarés ici, mais plutôt dans la colonne "Sans terme"  de l'identifiant 2930.</v>
      </c>
      <c r="D89" s="25" t="str">
        <f>IF(EXACT('Page Titre'!LANGUE_FR_ENG,"Fr"),MatchTrad!A547,MatchTrad!B547)</f>
        <v>31, 42 c), 43 a)</v>
      </c>
    </row>
    <row r="90" spans="1:4" ht="66" outlineLevel="1">
      <c r="A90" s="23" t="str">
        <f>IF(EXACT('Page Titre'!LANGUE_FR_ENG,"Fr"),MatchTrad!A548,MatchTrad!B548)</f>
        <v>2660 à 2690</v>
      </c>
      <c r="B90" s="26" t="str">
        <f>IF(EXACT('Page Titre'!LANGUE_FR_ENG,"Fr"),MatchTrad!A549,MatchTrad!B549)</f>
        <v>Titres non ALHQ qui ne sont pas en défaut, dont :</v>
      </c>
      <c r="C90" s="26" t="str">
        <f>IF(EXACT('Page Titre'!LANGUE_FR_ENG,"Fr"),MatchTrad!A550,MatchTrad!B550)</f>
        <v>Les titres qui ne sont pas admissibles en tant qu'ALHQ, définis dans la norme LCR comme « HQLA », autres que les actions non ALHQ négociées sur un marché organisé, lesquelles devraient être déclarées aux identifiants 2620 à 2650, et qui ne sont pas en défaut. Les titres en défaut ne devraient pas être déclarés dans cette catégorie, mais plutôt à l'identifiant 2780.</v>
      </c>
      <c r="D90" s="25" t="str">
        <f>IF(EXACT('Page Titre'!LANGUE_FR_ENG,"Fr"),MatchTrad!A551,MatchTrad!B551)</f>
        <v>31, 40 e), 42 c), 43 a)</v>
      </c>
    </row>
    <row r="91" spans="1:4" ht="32.4" customHeight="1" outlineLevel="1">
      <c r="A91" s="23" t="str">
        <f>IF(EXACT('Page Titre'!LANGUE_FR_ENG,"Fr"),MatchTrad!A552,MatchTrad!B552)</f>
        <v>2700 à 2730</v>
      </c>
      <c r="B91" s="26" t="str">
        <f>IF(EXACT('Page Titre'!LANGUE_FR_ENG,"Fr"),MatchTrad!A553,MatchTrad!B553)</f>
        <v>Biens physiques échangés, y compris l'or, dont :</v>
      </c>
      <c r="C91" s="27" t="str">
        <f>IF(EXACT('Page Titre'!LANGUE_FR_ENG,"Fr"),MatchTrad!A554,MatchTrad!B554)</f>
        <v>Le solde total des produits de base physiques, y compris l'or, devrait être déclaré dans la colonne "Sans-terme".</v>
      </c>
      <c r="D91" s="25" t="str">
        <f>IF(EXACT('Page Titre'!LANGUE_FR_ENG,"Fr"),MatchTrad!A555,MatchTrad!B555)</f>
        <v>31, 42 d), 43 a)</v>
      </c>
    </row>
    <row r="92" spans="1:4" ht="135.6" customHeight="1" outlineLevel="1">
      <c r="A92" s="23" t="str">
        <f>IF(EXACT('Page Titre'!LANGUE_FR_ENG,"Fr"),MatchTrad!A556,MatchTrad!B556)</f>
        <v>2740 à 2770</v>
      </c>
      <c r="B92" s="26" t="str">
        <f>IF(EXACT('Page Titre'!LANGUE_FR_ENG,"Fr"),MatchTrad!A557,MatchTrad!B557)</f>
        <v xml:space="preserve">Autres instruments et transactions à court terme non garantis, à échéance résiduelle de moins d'un an, dont : </v>
      </c>
      <c r="C92" s="27" t="str">
        <f>IF(EXACT('Page Titre'!LANGUE_FR_ENG,"Fr"),MatchTrad!A558,MatchTrad!B558)</f>
        <v>Les institutions devraient déclarer les soldes d'autres instruments à court terme non garantis dont l'échéance résiduelle est inférieure à un an.
Ces instruments comprennent notamment les billets et les obligations à court terme de gouvernements et de sociétés, le papier commercial, les certificats de dépôt négociables,  les acceptations bancaires, et les fonds de placement du marché monétaire.
Les institutions ne devraient pas déclarer sur cette ligne les réserves détenues auprès de banques centrales, les actifs de niveau 1, de niveau 2A et de niveau 2B, les placements interbancaires non garantis et les autres placements sur le marché monétaire (p. ex., les fonds fédéraux ou devises en euro vendus) ou les instruments en défaut. Ils sont déclarés ailleurs dans le modèle.</v>
      </c>
      <c r="D92" s="25" t="str">
        <f>IF(EXACT('Page Titre'!LANGUE_FR_ENG,"Fr"),MatchTrad!A559,MatchTrad!B559)</f>
        <v>31, 40 e), 43 a)</v>
      </c>
    </row>
    <row r="93" spans="1:4" ht="66" outlineLevel="1">
      <c r="A93" s="23">
        <f>NSFR!C194</f>
        <v>2780</v>
      </c>
      <c r="B93" s="26" t="str">
        <f>IF(EXACT('Page Titre'!LANGUE_FR_ENG,"Fr"),MatchTrad!A560,MatchTrad!B560)</f>
        <v>Titres en défaut et prêts improductifs</v>
      </c>
      <c r="C93" s="27" t="str">
        <f>IF(EXACT('Page Titre'!LANGUE_FR_ENG,"Fr"),MatchTrad!A561,MatchTrad!B561)</f>
        <v xml:space="preserve">Tous les titres en défaut et les prêts improductifs devraient être déclarés sur cette ligne et non dans l'une des catégories ci-dessus.
Sont considérés comme productifs les prêts qui ne sont pas impayés depuis plus de 90 jours. Inversement, sont considérés comme improductifs les prêts qui sont impayés depuis plus de 90 jours. </v>
      </c>
      <c r="D93" s="25" t="str">
        <f>IF(EXACT('Page Titre'!LANGUE_FR_ENG,"Fr"),MatchTrad!A562,MatchTrad!B562)</f>
        <v>43 c )</v>
      </c>
    </row>
    <row r="94" spans="1:4" ht="169.2" customHeight="1" outlineLevel="1">
      <c r="A94" s="23">
        <f>NSFR!C196</f>
        <v>2790</v>
      </c>
      <c r="B94" s="26" t="str">
        <f>IF(EXACT('Page Titre'!LANGUE_FR_ENG,"Fr"),MatchTrad!A563,MatchTrad!B563)</f>
        <v>Actifs dérivés</v>
      </c>
      <c r="C94" s="27" t="str">
        <f>IF(EXACT('Page Titre'!LANGUE_FR_ENG,"Fr"),MatchTrad!A564,MatchTrad!B564)</f>
        <v xml:space="preserve">Déclarer les dérivés à l'actif sur la base du coût de remplacement des contrats dérivés (obtenu par une évaluation au prix du marché) lorsque le contrat a une valeur positive.  Lorsqu'il existe un contrat de compensation bilatérale admissible qui remplit les conditions énoncées dans l'Annexe 1-II de la LDCID, le coût de remplacement des expositions sur dérivés couvertes par le contrat sera le coût de remplacement net.  La valeur déclarée ici devrait être brute de la marge de variation reçue. Autrement dit, elle devrait représenter les dérivés à l'actif avant déduction de la marge de variation reçue.
Les opérations sur dérivés avec les banques centrales découlant de la politique monétaire à court terme et des opérations de liquidité de ces dernières peuvent être exclues du calcul du NSFR de l'institution déclarante et peuvent compenser les gains et pertes en capital non réalisés liés à ces opérations sur dérivés du ASF.  Ces opérations comprennent les dérivés sur devises, comme les swaps de devises, et devraient avoir une échéance de moins de six mois à l’origine. </v>
      </c>
      <c r="D94" s="30" t="str">
        <f>IF(EXACT('Page Titre'!LANGUE_FR_ENG,"Fr"),MatchTrad!A565,MatchTrad!B565)</f>
        <v>36  d)</v>
      </c>
    </row>
    <row r="95" spans="1:4" ht="18.600000000000001" customHeight="1" outlineLevel="1">
      <c r="A95" s="23" t="str">
        <f>IF(EXACT('Page Titre'!LANGUE_FR_ENG,"Fr"),MatchTrad!A566,MatchTrad!B566)</f>
        <v>2800 à 2820</v>
      </c>
      <c r="B95" s="26" t="str">
        <f>IF(EXACT('Page Titre'!LANGUE_FR_ENG,"Fr"),MatchTrad!A567,MatchTrad!B567)</f>
        <v>Marge de variation reçue, dont :</v>
      </c>
      <c r="C95" s="27" t="str">
        <f>IF(EXACT('Page Titre'!LANGUE_FR_ENG,"Fr"),MatchTrad!A568,MatchTrad!B568)</f>
        <v xml:space="preserve">Les sûretés reçues sous forme de marge de variation dans le cadre de contrats dérivés.  </v>
      </c>
      <c r="D95" s="25"/>
    </row>
    <row r="96" spans="1:4" ht="111" customHeight="1" outlineLevel="1">
      <c r="A96" s="23">
        <f>NSFR!C198</f>
        <v>2800</v>
      </c>
      <c r="B96" s="26" t="str">
        <f>IF(EXACT('Page Titre'!LANGUE_FR_ENG,"Fr"),MatchTrad!A569,MatchTrad!B569)</f>
        <v>Marge de variation en espèces reçue, en conformité avec les conditions précisées au paragraphe 35 du chapitre 6 de la LDSL</v>
      </c>
      <c r="C96" s="27" t="str">
        <f>IF(EXACT('Page Titre'!LANGUE_FR_ENG,"Fr"),MatchTrad!A570,MatchTrad!B570)</f>
        <v>Les sûretés reçues sous forme de marge de variation en espèces dans le cadre de contrats dérivés qui remplissent les conditions énoncées au paragraphe 35 du chapitre 6 de la LDSL.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v>
      </c>
      <c r="D96" s="25">
        <v>35</v>
      </c>
    </row>
    <row r="97" spans="1:4" ht="112.2" customHeight="1" outlineLevel="1">
      <c r="A97" s="23">
        <f>NSFR!C199</f>
        <v>2810</v>
      </c>
      <c r="B97" s="26" t="str">
        <f>IF(EXACT('Page Titre'!LANGUE_FR_ENG,"Fr"),MatchTrad!A571,MatchTrad!B571)</f>
        <v>Marge de variation en ALHQ de niveau 1 reçue, en conformité avec les conditions précisées au paragraphe 35 du chapitre 6 de la LDSL</v>
      </c>
      <c r="C97" s="27" t="str">
        <f>IF(EXACT('Page Titre'!LANGUE_FR_ENG,"Fr"),MatchTrad!A572,MatchTrad!B572)</f>
        <v xml:space="preserve">La sûreté reçue sous forme de marge de variation en ALHQ de niveau 1 dans le cadre de contrats dérivés qui remplissent les conditions énoncées au paragraphe 35 du chapitre 6 de la LDSL.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 </v>
      </c>
      <c r="D97" s="25">
        <v>35</v>
      </c>
    </row>
    <row r="98" spans="1:4" ht="32.4" customHeight="1" outlineLevel="1">
      <c r="A98" s="23">
        <f>NSFR!C200</f>
        <v>2820</v>
      </c>
      <c r="B98" s="26" t="str">
        <f>IF(EXACT('Page Titre'!LANGUE_FR_ENG,"Fr"),MatchTrad!A573,MatchTrad!B573)</f>
        <v>Autre marge de variation reçue</v>
      </c>
      <c r="C98" s="26" t="str">
        <f>IF(EXACT('Page Titre'!LANGUE_FR_ENG,"Fr"),MatchTrad!A574,MatchTrad!B574)</f>
        <v>Les autres sûretés reçues sous forme de marge de variation dans le cadre de contrats dérivés qui ne sont pas déclarées aux identifiants 2800 à 2810 ci-dessus.</v>
      </c>
      <c r="D98" s="25">
        <v>34.35</v>
      </c>
    </row>
    <row r="99" spans="1:4" ht="167.4" customHeight="1" outlineLevel="1">
      <c r="A99" s="23">
        <f>NSFR!C201</f>
        <v>2830</v>
      </c>
      <c r="B99" s="26" t="str">
        <f>IF(EXACT('Page Titre'!LANGUE_FR_ENG,"Fr"),MatchTrad!A575,MatchTrad!B575)</f>
        <v>Actifs dérivés NSFR (moins les sûretés en espèces et en AHLQ de niveau 1 reçues à titre de marge de variation sur les actifs dérivés)</v>
      </c>
      <c r="C99" s="26" t="str">
        <f>IF(EXACT('Page Titre'!LANGUE_FR_ENG,"Fr"),MatchTrad!A576,MatchTrad!B576)</f>
        <v xml:space="preserve">Champ sans saisie. Pour le calcul des dérivés à l'actif aux fins du NSFR, les sûretés reçues dans le cadre de contrats dérivés ne peuvent compenser le coût de remplacement positif, que la compensation soit ou non autorisée par le référentiel comptable ou le dispositif fondé sur les risques, sauf si elles sont reçues sous forme de marge de variation en espèces ou d’ALHQ de niveau 1 et remplissent les conditions énoncées dans l'Annexe 1-II de la LDCID et dans les exigences de publicité ou dans toute foire aux questions portant sur ce sujet.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 </v>
      </c>
      <c r="D99" s="25" t="s">
        <v>703</v>
      </c>
    </row>
    <row r="100" spans="1:4" ht="49.95" customHeight="1" outlineLevel="1">
      <c r="A100" s="23">
        <f>NSFR!C202</f>
        <v>2840</v>
      </c>
      <c r="B100" s="26" t="str">
        <f>IF(EXACT('Page Titre'!LANGUE_FR_ENG,"Fr"),MatchTrad!A577,MatchTrad!B577)</f>
        <v>Financement stable requis associé aux passifs dérivés</v>
      </c>
      <c r="C100" s="27" t="str">
        <f>IF(EXACT('Page Titre'!LANGUE_FR_ENG,"Fr"),MatchTrad!A578,MatchTrad!B578)</f>
        <v>Champ sans saisie. Conformément au paragraphe 43 d), la valeur ici équivaut à 5 % des dérivés au passif (c.-à-d. le coût de remplacement négatif ou le coût de remplacement négatif net, selon le cas) avant déduction de la marge de variation fournie.</v>
      </c>
      <c r="D100" s="25" t="str">
        <f>IF(EXACT('Page Titre'!LANGUE_FR_ENG,"Fr"),MatchTrad!A579,MatchTrad!B579)</f>
        <v>43 d)</v>
      </c>
    </row>
    <row r="101" spans="1:4" ht="245.4" customHeight="1" outlineLevel="1">
      <c r="A101" s="23" t="str">
        <f>IF(EXACT('Page Titre'!LANGUE_FR_ENG,"Fr"),MatchTrad!A580,MatchTrad!B580)</f>
        <v>2850 à 2900</v>
      </c>
      <c r="B101" s="26" t="str">
        <f>IF(EXACT('Page Titre'!LANGUE_FR_ENG,"Fr"),MatchTrad!A581,MatchTrad!B581)</f>
        <v>Marge initiale totale donnée, dont :</v>
      </c>
      <c r="C101" s="27" t="str">
        <f>IF(EXACT('Page Titre'!LANGUE_FR_ENG,"Fr"),MatchTrad!A582,MatchTrad!B582)</f>
        <v>La totalité des espèces, des titres ou des autres actifs constituant la marge initiale des contrats dérivés (y compris tout montant indépendant reçu dans le cadre de contrats de gré à gré), que ces actifs figurent ou non au bilan (p. ex., les titres reçus à titre de sûreté). 
Dans la mesure où le référentiel comptable de l'institution financière reflète au bilan, concernant un contrat dérivé, un actif associé aux sûretés fournies comme marge initiale aux fins du NSFR, cet actif ne devrait pas être considéré comme un actif grevé dans le calcul du RSF de l'institution pour éviter toute double comptabilisation.
Dans le cas des opérations de gré à gré, tout montant fixe indépendant que l'institution financière a été contractuellement tenue de déposer au début de l’opération sur instruments dérivés devrait être considéré comme une marge initiale, que tout ou partie de cette marge ait été retourné à l'institution sous forme de paiements de marge de variation ou non. Si la marge initiale est définie au moyen d’une formule à l’échelle du portefeuille, le montant considéré comme marge initiale devrait tenir compte de ce montant calculé à la date de mesure du NSFR même si, par exemple, le montant total de la marge déposée auprès de la contrepartie de l'institution est moindre en raison des paiements de marge de variation reçus. Pour les opérations compensées centralement, le montant de la marge initiale devrait tenir compte du montant total de la marge déposé (la marge initiale et la marge de variation), moins les pertes évaluées à la valeur du marché sur le portefeuille applicable des opérations compensées.</v>
      </c>
      <c r="D101" s="25" t="s">
        <v>352</v>
      </c>
    </row>
    <row r="102" spans="1:4" ht="108.6" customHeight="1" outlineLevel="1">
      <c r="A102" s="23" t="str">
        <f>IF(EXACT('Page Titre'!LANGUE_FR_ENG,"Fr"),MatchTrad!A583,MatchTrad!B583)</f>
        <v>2860 à 2890</v>
      </c>
      <c r="B102" s="26" t="str">
        <f>IF(EXACT('Page Titre'!LANGUE_FR_ENG,"Fr"),MatchTrad!A584,MatchTrad!B584)</f>
        <v>Marge initiale donnée sur les positions de l'institution, dont :</v>
      </c>
      <c r="C102" s="27" t="str">
        <f>IF(EXACT('Page Titre'!LANGUE_FR_ENG,"Fr"),MatchTrad!A585,MatchTrad!B585)</f>
        <v>La totalité des espèces, des titres ou des autres actifs constituant la marge initiale des contrats dérivés pris pour le compte de l'institution. Cela ne comprendrait pas la marge initiale donnée au nom d'un client, qui devrait être déclarée à l'identifiant 2890 ci-dessous. 
Lorsque des titres ou d'autres actifs constituant la marge initiale des contrats dérivés seraient autrement compris dans une catégorie à coefficient RSF plus élevé, ils devraient être déclarés dans cette catégorie et non ici.
Ne pas inclure ici les espèces ou autres actifs contribuant au fonds de garantie d'une contrepartie centrale (CC), qui devraient être déclarés à l'identifiant 2910 ci-dessous.</v>
      </c>
      <c r="D102" s="25" t="str">
        <f>IF(EXACT('Page Titre'!LANGUE_FR_ENG,"Fr"),MatchTrad!A586,MatchTrad!B586)</f>
        <v>42 a)</v>
      </c>
    </row>
    <row r="103" spans="1:4" ht="39.6" outlineLevel="1">
      <c r="A103" s="23">
        <f>NSFR!C205</f>
        <v>2860</v>
      </c>
      <c r="B103" s="26" t="str">
        <f>IF(EXACT('Page Titre'!LANGUE_FR_ENG,"Fr"),MatchTrad!A587,MatchTrad!B587)</f>
        <v>Marge initiale donnée sous forme d'espèces</v>
      </c>
      <c r="C103" s="27" t="str">
        <f>IF(EXACT('Page Titre'!LANGUE_FR_ENG,"Fr"),MatchTrad!A588,MatchTrad!B588)</f>
        <v>Les espèces constituant la marge initiale des contrats dérivés pris pour le compte de l'institution. Cela ne comprendrait pas la marge initiale donnée au nom d'un client, qui devrait être déclarée à l'identifiant 2890 ci-dessous.</v>
      </c>
      <c r="D103" s="25" t="s">
        <v>352</v>
      </c>
    </row>
    <row r="104" spans="1:4" ht="39.6" outlineLevel="1">
      <c r="A104" s="23">
        <f>NSFR!C206</f>
        <v>2870</v>
      </c>
      <c r="B104" s="26" t="str">
        <f>IF(EXACT('Page Titre'!LANGUE_FR_ENG,"Fr"),MatchTrad!A589,MatchTrad!B589)</f>
        <v>Marge initiale donnée sous forme de titres de niveau 1</v>
      </c>
      <c r="C104" s="27" t="str">
        <f>IF(EXACT('Page Titre'!LANGUE_FR_ENG,"Fr"),MatchTrad!A590,MatchTrad!B590)</f>
        <v>La marge initiale donnée sous forme de titres de niveau 1 pour des contrats dérivés pris pour le compte de l'institution. Cela ne comprendrait pas la marge initiale des contrats dérivés pris au nom d'un client, qui devrait être déclarée à l'identifiant 2890 ci-dessous.</v>
      </c>
      <c r="D104" s="25" t="s">
        <v>352</v>
      </c>
    </row>
    <row r="105" spans="1:4" ht="52.8" outlineLevel="1">
      <c r="A105" s="23">
        <f>NSFR!C207</f>
        <v>2880</v>
      </c>
      <c r="B105" s="26" t="str">
        <f>IF(EXACT('Page Titre'!LANGUE_FR_ENG,"Fr"),MatchTrad!A591,MatchTrad!B591)</f>
        <v>Marge initiale donnée sous forme d'autres sûretés</v>
      </c>
      <c r="C105" s="27" t="str">
        <f>IF(EXACT('Page Titre'!LANGUE_FR_ENG,"Fr"),MatchTrad!A592,MatchTrad!B592)</f>
        <v>La marge initiale donnée sous forme d'autres sûretés que des espèces ou des titres de niveau 1 pour le compte de l'institution et inclus dans les identifiants 2870 à 2880 ci-dessus. Cela ne comprendrait pas la marge initiale des contrats dérivés pris au nom d'un client, qui devrait être déclarée à l'identifiant 2890 ci-dessous.</v>
      </c>
      <c r="D105" s="25" t="s">
        <v>352</v>
      </c>
    </row>
    <row r="106" spans="1:4" ht="87" customHeight="1" outlineLevel="1">
      <c r="A106" s="23">
        <f>NSFR!C208</f>
        <v>2890</v>
      </c>
      <c r="B106" s="26" t="str">
        <f>IF(EXACT('Page Titre'!LANGUE_FR_ENG,"Fr"),MatchTrad!A593,MatchTrad!B593)</f>
        <v>Marge initiale donnée au nom d'un client</v>
      </c>
      <c r="C106" s="26" t="str">
        <f>IF(EXACT('Page Titre'!LANGUE_FR_ENG,"Fr"),MatchTrad!A594,MatchTrad!B594)</f>
        <v>Les espèces, les titres ou les autres actifs constituant la marge initiale donnée au nom d'un client, lorsque l’institution ne garantit pas le rendement du tiers. Il s'agit par exemple des cas où l'institution permet à un client d'accéder à un tiers (par exemple  une CC) aux fins de compensation de dérivés, lorsque les transactions sont exécutées au nom du client et l'institution ne garantit pas le rendement du tiers. Les soldes déclarés ici ne devraient pas être inclus dans les identifiants 2860 à 2880 ci-dessus.</v>
      </c>
      <c r="D106" s="25" t="str">
        <f>IF(EXACT('Page Titre'!LANGUE_FR_ENG,"Fr"),MatchTrad!A595,MatchTrad!B595)</f>
        <v>Note de bas de page du paragraphe  42 a)</v>
      </c>
    </row>
    <row r="107" spans="1:4" ht="165.6" customHeight="1" outlineLevel="1">
      <c r="A107" s="23">
        <f>NSFR!C209</f>
        <v>2900</v>
      </c>
      <c r="B107" s="26" t="str">
        <f>IF(EXACT('Page Titre'!LANGUE_FR_ENG,"Fr"),MatchTrad!A596,MatchTrad!B596)</f>
        <v>Marge initiale donnée au nom de l'institution, sous forme de toute sûreté, selon l'échéance résiduelle des contrats d'instruments dérivés associés</v>
      </c>
      <c r="C107" s="26" t="str">
        <f>IF(EXACT('Page Titre'!LANGUE_FR_ENG,"Fr"),MatchTrad!A597,MatchTrad!B597)</f>
        <v>La totalité des espèces, des titres ou des autres actifs constituant la marge initiale des contrats dérivés pris pour le compte de l'institution. Déclarer les soldes de marge initiale dans cette catégorie selon l'échéance résiduelle du ou des contrats dérivés directement associés à la marge initiale. Dans le cas des sûretés regroupées, déclarer l’échéance des soldes de marge initiale selon l’échéance du contrat dérivé ayant l’échéance la plus longue dans la tranche de compensation applicable qui contribue à l’exigence de marge initiale. Les contrats qui se compensent entièrement (c’est-à-dire les positions longues et courtes dans des contrats identiques) et qui ne contribuent pas à l’exigence de marge initiale peuvent être exclus de la détermination de l’échéance. 
Cette catégorie ne comprendrait pas la marge initiale des contrats dérivés pris au nom d'un client. La somme de cette catégorie devrait correspondre à la somme des identifiants 2870 à 2890 ci-dessus.</v>
      </c>
      <c r="D107" s="25" t="s">
        <v>352</v>
      </c>
    </row>
    <row r="108" spans="1:4" ht="39.6" outlineLevel="1">
      <c r="A108" s="23">
        <f>NSFR!C210</f>
        <v>2910</v>
      </c>
      <c r="B108" s="26" t="str">
        <f>IF(EXACT('Page Titre'!LANGUE_FR_ENG,"Fr"),MatchTrad!A598,MatchTrad!B598)</f>
        <v>Espèces et autres actifs donnés pour contribuer au fonds de défaut d'une CC</v>
      </c>
      <c r="C108" s="26" t="str">
        <f>IF(EXACT('Page Titre'!LANGUE_FR_ENG,"Fr"),MatchTrad!A599,MatchTrad!B599)</f>
        <v>Les espèces ou autres actifs contribuant au fonds de garantie d'une CC. Ne pas inclure ici les espèces, les titres ou les autres actifs constituant la marge initiale des contrats dérivés, qui devraient être compris dans les catégories ci-dessus.</v>
      </c>
      <c r="D108" s="25" t="str">
        <f>IF(EXACT('Page Titre'!LANGUE_FR_ENG,"Fr"),MatchTrad!A600,MatchTrad!B600)</f>
        <v>42 a)</v>
      </c>
    </row>
    <row r="109" spans="1:4" ht="66" outlineLevel="1">
      <c r="A109" s="23">
        <f>NSFR!C211</f>
        <v>2920</v>
      </c>
      <c r="B109" s="26" t="str">
        <f>IF(EXACT('Page Titre'!LANGUE_FR_ENG,"Fr"),MatchTrad!A601,MatchTrad!B601)</f>
        <v>Financement stable requis associé à la marge initiale donnée et aux espèces et autres actifs donnés pour contribuer au fonds de défaut d'une CC</v>
      </c>
      <c r="C109" s="27" t="str">
        <f>IF(EXACT('Page Titre'!LANGUE_FR_ENG,"Fr"),MatchTrad!A602,MatchTrad!B602)</f>
        <v>Champ sans saisie. Conformément au paragraphe 42 a), le financement stable requis associé à la marge initiale donnée et aux espèces ou autres actifs contribuant au fonds de garantie d'une CC.</v>
      </c>
      <c r="D109" s="25" t="str">
        <f>IF(EXACT('Page Titre'!LANGUE_FR_ENG,"Fr"),MatchTrad!A603,MatchTrad!B603)</f>
        <v>42 a)</v>
      </c>
    </row>
    <row r="110" spans="1:4" ht="26.4" outlineLevel="1">
      <c r="A110" s="23">
        <f>NSFR!C212</f>
        <v>2930</v>
      </c>
      <c r="B110" s="26" t="str">
        <f>IF(EXACT('Page Titre'!LANGUE_FR_ENG,"Fr"),MatchTrad!A604,MatchTrad!B604)</f>
        <v>Éléments déduits des fonds propres réglementaires</v>
      </c>
      <c r="C110" s="27" t="str">
        <f>IF(EXACT('Page Titre'!LANGUE_FR_ENG,"Fr"),MatchTrad!A605,MatchTrad!B605)</f>
        <v>Comprend tous les éléments déduits des fonds propres réglementaires de Bâle III.</v>
      </c>
      <c r="D110" s="25" t="str">
        <f>IF(EXACT('Page Titre'!LANGUE_FR_ENG,"Fr"),MatchTrad!A606,MatchTrad!B606)</f>
        <v>43 c )</v>
      </c>
    </row>
    <row r="111" spans="1:4" ht="63.6" customHeight="1" outlineLevel="1">
      <c r="A111" s="23">
        <f>NSFR!C213</f>
        <v>2940</v>
      </c>
      <c r="B111" s="26" t="str">
        <f>IF(EXACT('Page Titre'!LANGUE_FR_ENG,"Fr"),MatchTrad!A607,MatchTrad!B607)</f>
        <v>Débiteurs à la date de transaction</v>
      </c>
      <c r="C111" s="27" t="str">
        <f>IF(EXACT('Page Titre'!LANGUE_FR_ENG,"Fr"),MatchTrad!A608,MatchTrad!B608)</f>
        <v xml:space="preserve">Les montants à recevoir à la date de transaction au titre de ventes d’instruments financiers, de devises et de produits de base i) dont le règlement est censé intervenir dans le cycle de règlement standard ou le délai habituel pour le marché organisé ou le type de transaction concernés, ou ii) qui ont donné lieu à un suspens, mais dont le règlement reste néanmoins attendu. </v>
      </c>
      <c r="D111" s="25" t="str">
        <f>IF(EXACT('Page Titre'!LANGUE_FR_ENG,"Fr"),MatchTrad!A609,MatchTrad!B609)</f>
        <v>36 d)</v>
      </c>
    </row>
    <row r="112" spans="1:4" ht="247.95" customHeight="1" outlineLevel="1">
      <c r="A112" s="23" t="str">
        <f>IF(EXACT('Page Titre'!LANGUE_FR_ENG,"Fr"),MatchTrad!A610,MatchTrad!B610)</f>
        <v>2950 à 2980</v>
      </c>
      <c r="B112" s="26" t="str">
        <f>IF(EXACT('Page Titre'!LANGUE_FR_ENG,"Fr"),MatchTrad!A611,MatchTrad!B611)</f>
        <v>Actifs interdépendants, dont :</v>
      </c>
      <c r="C112" s="26" t="str">
        <f>IF(EXACT('Page Titre'!LANGUE_FR_ENG,"Fr"),MatchTrad!A612,MatchTrad!B612)</f>
        <v>Déclarer ici les éléments d'actif qui, du fait d’accords contractuels, sont interdépendants, lesquels devraient correspondre aux éléments de passif interdépendants correspondants déclarés à l'identifiant 1500, de sorte que l’élément de passif ne peut devenir exigible tant que l’élément d’actif demeure au bilan, les flux de paiement en principal de cet élément d’actif ne peuvent être utilisés à d’autres fins que le remboursement de cet élément de passif et celui-ci ne peut être utilisé pour financer d’autres éléments d’actif. Pour les éléments interdépendants, l’institution financière peut attribuer aux coefficients RSF et ASF une valeur de 0 % sous réserve des critères suivants : 
- Les éléments d’actif et de passif interdépendants doivent être clairement identifiables.
- L’échéance et le principal de l’élément de passif et ceux de son élément d’actif interdépendant doivent être identiques.
- L’institution financière agit exclusivement en tant qu’unité de transmission pour canaliser les fonds reçus (l’élément de passif interdépendant) vers l’élément d’actif interdépendant correspondant.
- Les contreparties pour chaque paire d’éléments de passif et d’actif interdépendants ne doivent pas être identiques.
Les actifs et passifs interdépendants ne sont pas censés être appliqués aux transactions sur dérivés, étant donné que les dérivés remplissent rarement l'ensemble des critères énoncés au paragraphe 45 du chapitre 6 de la LDSL.</v>
      </c>
      <c r="D112" s="25">
        <v>45</v>
      </c>
    </row>
    <row r="113" spans="1:4" ht="39.6" outlineLevel="1">
      <c r="A113" s="23">
        <f>NSFR!C218</f>
        <v>2990</v>
      </c>
      <c r="B113" s="26" t="str">
        <f>IF(EXACT('Page Titre'!LANGUE_FR_ENG,"Fr"),MatchTrad!A613,MatchTrad!B613)</f>
        <v>Tous les autres actifs non inclus dans les catégories susmentionnées admissibles au coefficient de 100 %</v>
      </c>
      <c r="C113" s="27" t="str">
        <f>IF(EXACT('Page Titre'!LANGUE_FR_ENG,"Fr"),MatchTrad!A614,MatchTrad!B614)</f>
        <v>Indiquer la valeur comptable de tous les autres actifs non inclus dans les catégories susmentionnées. Si elle ne peut être calculée, saisir 0 dans ces cellules et mentionner à l'Autorité qu'il est impossible de calculer cette valeur.</v>
      </c>
      <c r="D113" s="25" t="str">
        <f>IF(EXACT('Page Titre'!LANGUE_FR_ENG,"Fr"),MatchTrad!A615,MatchTrad!B615)</f>
        <v>43  c )</v>
      </c>
    </row>
    <row r="114" spans="1:4" outlineLevel="1">
      <c r="A114" s="197" t="str">
        <f>IF(EXACT('Page Titre'!LANGUE_FR_ENG,"Fr"),MatchTrad!A616,MatchTrad!B616)</f>
        <v>2.2 Postes hors-bilan</v>
      </c>
      <c r="B114" s="198"/>
      <c r="C114" s="198"/>
      <c r="D114" s="199"/>
    </row>
    <row r="115" spans="1:4" ht="64.2" customHeight="1">
      <c r="A115" s="103">
        <v>3010</v>
      </c>
      <c r="B115" s="27" t="str">
        <f>IF(EXACT('Page Titre'!LANGUE_FR_ENG,"Fr"),MatchTrad!A617,MatchTrad!B617)</f>
        <v>Facilités de liquidité irrévocables ou révocables à certaines conditions</v>
      </c>
      <c r="C115" s="27" t="str">
        <f>IF(EXACT('Page Titre'!LANGUE_FR_ENG,"Fr"),MatchTrad!A618,MatchTrad!B618)</f>
        <v xml:space="preserve">Les soldes des engagements de liquidité non décaissés accordés par l'institution qui sont irrévocables ou révocables sous certaines conditions auprès de la clients autres que la clientèle de détail et de petites entreprises. Il s'agit notamment de structures d'actifs non bancaires de tiers, que les structures soient ou non au bilan conformément au traitement comptable pertinent.  </v>
      </c>
      <c r="D115" s="25">
        <v>47</v>
      </c>
    </row>
    <row r="116" spans="1:4" ht="39.6">
      <c r="A116" s="103">
        <v>3020</v>
      </c>
      <c r="B116" s="27" t="str">
        <f>IF(EXACT('Page Titre'!LANGUE_FR_ENG,"Fr"),MatchTrad!A619,MatchTrad!B619)</f>
        <v>Facilités de crédit irrévocables ou révocables à certaines conditions</v>
      </c>
      <c r="C116" s="27" t="str">
        <f>IF(EXACT('Page Titre'!LANGUE_FR_ENG,"Fr"),MatchTrad!A620,MatchTrad!B620)</f>
        <v>Les soldes des engagements de crédit non décaissés accordés par l'institution qui sont irrévocables ou révocables sous certaines conditions auprès de la clients autres que la clientèle de détail et de petites entreprises.</v>
      </c>
      <c r="D116" s="25">
        <v>47</v>
      </c>
    </row>
    <row r="117" spans="1:4" ht="39.6">
      <c r="A117" s="103">
        <v>3030</v>
      </c>
      <c r="B117" s="27" t="str">
        <f>IF(EXACT('Page Titre'!LANGUE_FR_ENG,"Fr"),MatchTrad!A621,MatchTrad!B621)</f>
        <v>Facilités de crédit et de liquidité révocables sans condition offertes à la clientèle de détail et aux petites entreprises</v>
      </c>
      <c r="C117" s="27" t="str">
        <f>IF(EXACT('Page Titre'!LANGUE_FR_ENG,"Fr"),MatchTrad!A622,MatchTrad!B622)</f>
        <v>Les soldes des facilités de liquidité non décaissées Iorsque l'institution a le droit d'en révoquer sans condition la partie non décaissée.</v>
      </c>
      <c r="D117" s="25">
        <v>47</v>
      </c>
    </row>
    <row r="118" spans="1:4" ht="39.6">
      <c r="A118" s="103">
        <v>3040</v>
      </c>
      <c r="B118" s="27" t="str">
        <f>IF(EXACT('Page Titre'!LANGUE_FR_ENG,"Fr"),MatchTrad!A623,MatchTrad!B623)</f>
        <v>Facilités de crédit et de liquidité révocables sans condition offertes à tous les autres clients</v>
      </c>
      <c r="C118" s="27" t="str">
        <f>IF(EXACT('Page Titre'!LANGUE_FR_ENG,"Fr"),MatchTrad!A624,MatchTrad!B624)</f>
        <v>Les soldes des facilités de crédit non décaissées Iorsque l'institution a le droit d'en révoquer sans condition la partie non décaissée.</v>
      </c>
      <c r="D118" s="25">
        <v>47</v>
      </c>
    </row>
    <row r="119" spans="1:4" ht="39.6">
      <c r="A119" s="103">
        <v>3050</v>
      </c>
      <c r="B119" s="27" t="str">
        <f>IF(EXACT('Page Titre'!LANGUE_FR_ENG,"Fr"),MatchTrad!A625,MatchTrad!B625)</f>
        <v>Obligations de crédit commercial (dont les garanties et les lettres de crédit)</v>
      </c>
      <c r="C119" s="27" t="str">
        <f>IF(EXACT('Page Titre'!LANGUE_FR_ENG,"Fr"),MatchTrad!A626,MatchTrad!B626)</f>
        <v>Les soldes des obligations de crédit commercial (dont les garanties et les lettres de crédit).</v>
      </c>
      <c r="D119" s="25">
        <v>47</v>
      </c>
    </row>
    <row r="120" spans="1:4" ht="39.6">
      <c r="A120" s="103">
        <v>3060</v>
      </c>
      <c r="B120" s="27" t="str">
        <f>IF(EXACT('Page Titre'!LANGUE_FR_ENG,"Fr"),MatchTrad!A627,MatchTrad!B627)</f>
        <v>Garanties et lettres de crédit sans rapport avec des obligations de crédit commercial</v>
      </c>
      <c r="C120" s="27" t="str">
        <f>IF(EXACT('Page Titre'!LANGUE_FR_ENG,"Fr"),MatchTrad!A628,MatchTrad!B628)</f>
        <v>Les soldes des garanties et des lettres de crédit sans rapport avec des obligations de crédit commercial.</v>
      </c>
      <c r="D120" s="25">
        <v>47</v>
      </c>
    </row>
    <row r="121" spans="1:4" ht="26.4">
      <c r="A121" s="103">
        <v>3070</v>
      </c>
      <c r="B121" s="27" t="str">
        <f>IF(EXACT('Page Titre'!LANGUE_FR_ENG,"Fr"),MatchTrad!A629,MatchTrad!B629)</f>
        <v xml:space="preserve">Obligations non contractuelles, dont : </v>
      </c>
      <c r="C121" s="27" t="str">
        <f>IF(EXACT('Page Titre'!LANGUE_FR_ENG,"Fr"),MatchTrad!A630,MatchTrad!B630)</f>
        <v>Obligations non contractuelles dans les catégories ci-dessous</v>
      </c>
      <c r="D121" s="25">
        <v>47</v>
      </c>
    </row>
    <row r="122" spans="1:4" ht="43.2" customHeight="1">
      <c r="A122" s="103">
        <v>3080</v>
      </c>
      <c r="B122" s="27" t="str">
        <f>IF(EXACT('Page Titre'!LANGUE_FR_ENG,"Fr"),MatchTrad!A631,MatchTrad!B631)</f>
        <v>Demandes de rachat de titres de dette (y compris les structures d'émission connexes)</v>
      </c>
      <c r="C122" s="27" t="str">
        <f>IF(EXACT('Page Titre'!LANGUE_FR_ENG,"Fr"),MatchTrad!A632,MatchTrad!B632)</f>
        <v>Les demandes éventuelles de rachat de la dette de la banque ou de structures d’émission, de véhicules d’investissement en valeurs mobilières et d’autres facilités de financement connexes.</v>
      </c>
      <c r="D122" s="25">
        <v>47</v>
      </c>
    </row>
    <row r="123" spans="1:4" ht="48" customHeight="1">
      <c r="A123" s="103">
        <v>3090</v>
      </c>
      <c r="B123" s="27" t="str">
        <f>IF(EXACT('Page Titre'!LANGUE_FR_ENG,"Fr"),MatchTrad!A633,MatchTrad!B633)</f>
        <v>Produits structurés</v>
      </c>
      <c r="C123" s="27" t="str">
        <f>IF(EXACT('Page Titre'!LANGUE_FR_ENG,"Fr"),MatchTrad!A634,MatchTrad!B634)</f>
        <v>Les produits structurés que la clientèle s’attend à pouvoir négocier facilement, tels que les titres à taux révisable, et les billets à taux variable remboursables sur demande (variable rate demand notes ou VRDN).</v>
      </c>
      <c r="D123" s="25">
        <v>47</v>
      </c>
    </row>
    <row r="124" spans="1:4" ht="33" customHeight="1">
      <c r="A124" s="103">
        <v>3100</v>
      </c>
      <c r="B124" s="27" t="str">
        <f>IF(EXACT('Page Titre'!LANGUE_FR_ENG,"Fr"),MatchTrad!A635,MatchTrad!B635)</f>
        <v>Fonds gérés</v>
      </c>
      <c r="C124" s="27" t="str">
        <f>IF(EXACT('Page Titre'!LANGUE_FR_ENG,"Fr"),MatchTrad!A636,MatchTrad!B636)</f>
        <v>Les fonds gérés dans un objectif de préservation de la valeur, par exemple fonds de placement du marché monétaire ou autre type de placement collectif à capital garanti, etc.</v>
      </c>
      <c r="D124" s="25">
        <v>47</v>
      </c>
    </row>
    <row r="125" spans="1:4" ht="28.95" customHeight="1">
      <c r="A125" s="103">
        <v>3110</v>
      </c>
      <c r="B125" s="27" t="str">
        <f>IF(EXACT('Page Titre'!LANGUE_FR_ENG,"Fr"),MatchTrad!A637,MatchTrad!B637)</f>
        <v>Autres obligations non contractuelles</v>
      </c>
      <c r="C125" s="27" t="str">
        <f>IF(EXACT('Page Titre'!LANGUE_FR_ENG,"Fr"),MatchTrad!A638,MatchTrad!B638)</f>
        <v>Toutes les autres obligations hors bilan non déclarées aux identifiants 3010 à 3100 ci-dessus.</v>
      </c>
      <c r="D125" s="25">
        <v>47</v>
      </c>
    </row>
    <row r="126" spans="1:4" ht="21" customHeight="1">
      <c r="A126" s="103">
        <v>3600</v>
      </c>
      <c r="B126" s="27" t="str">
        <f>IF(EXACT('Page Titre'!LANGUE_FR_ENG,"Fr"),MatchTrad!A639,MatchTrad!B639)</f>
        <v>Espace réservé RSF 1</v>
      </c>
      <c r="C126" s="27" t="str">
        <f>IF(EXACT('Page Titre'!LANGUE_FR_ENG,"Fr"),MatchTrad!A640,MatchTrad!B640)</f>
        <v>Inscrire tout autre instrument non inclus dans les catégories libellées aux lignes précédentes.</v>
      </c>
      <c r="D126" s="25"/>
    </row>
    <row r="127" spans="1:4">
      <c r="A127" s="108">
        <v>3610</v>
      </c>
      <c r="B127" s="107" t="str">
        <f>IF(EXACT('Page Titre'!LANGUE_FR_ENG,"Fr"),MatchTrad!A641,MatchTrad!B641)</f>
        <v>Espace réservé RSF 2</v>
      </c>
      <c r="C127" s="107" t="str">
        <f>IF(EXACT('Page Titre'!LANGUE_FR_ENG,"Fr"),MatchTrad!A642,MatchTrad!B642)</f>
        <v>Inscrire tout autre instrument non inclus dans les catégories libellées aux lignes précédentes.</v>
      </c>
      <c r="D127" s="29"/>
    </row>
    <row r="128" spans="1:4">
      <c r="A128" s="108">
        <v>3620</v>
      </c>
      <c r="B128" s="107" t="str">
        <f>IF(EXACT('Page Titre'!LANGUE_FR_ENG,"Fr"),MatchTrad!A643,MatchTrad!B643)</f>
        <v>Espace réservé RSF 3</v>
      </c>
      <c r="C128" s="107" t="str">
        <f>IF(EXACT('Page Titre'!LANGUE_FR_ENG,"Fr"),MatchTrad!A644,MatchTrad!B644)</f>
        <v>Inscrire tout autre instrument non inclus dans les catégories libellées aux lignes précédentes.</v>
      </c>
      <c r="D128" s="29"/>
    </row>
  </sheetData>
  <sheetProtection algorithmName="SHA-512" hashValue="pHMXHUcJ3P6o1fgakzqdKSmpLo8x8PAcRmSHC/n0dpeYwk6f7PzPaN6Nfbwexhf2qHfmuzPk9RpCzcectp6wqA==" saltValue="REej+Y+CXgUv7S5g9NE4KA==" spinCount="100000" sheet="1" objects="1" scenarios="1" formatColumns="0" formatRows="0"/>
  <mergeCells count="13">
    <mergeCell ref="A114:D114"/>
    <mergeCell ref="A1:D1"/>
    <mergeCell ref="A66:D66"/>
    <mergeCell ref="A67:D67"/>
    <mergeCell ref="A68:D68"/>
    <mergeCell ref="A6:D6"/>
    <mergeCell ref="A7:D7"/>
    <mergeCell ref="A8:D8"/>
    <mergeCell ref="A9:D9"/>
    <mergeCell ref="A2:D2"/>
    <mergeCell ref="A3:D3"/>
    <mergeCell ref="A4:D4"/>
    <mergeCell ref="A5:D5"/>
  </mergeCells>
  <pageMargins left="0.7" right="0.7" top="0.75" bottom="0.75" header="0.3" footer="0.3"/>
  <pageSetup scale="64" orientation="portrait" r:id="rId1"/>
  <colBreaks count="1" manualBreakCount="1">
    <brk id="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1F869-567B-4CA1-82EE-9FA6A755FE68}">
  <sheetPr codeName="SO1"/>
  <dimension ref="A1"/>
  <sheetViews>
    <sheetView workbookViewId="0">
      <selection sqref="A1:XFD1048576"/>
    </sheetView>
  </sheetViews>
  <sheetFormatPr baseColWidth="10" defaultColWidth="11.42578125" defaultRowHeight="10.199999999999999"/>
  <sheetData/>
  <pageMargins left="0.7" right="0.7" top="0.75" bottom="0.7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4BA2F-B834-4F08-AEE8-0D5CE3C7BCC2}">
  <sheetPr codeName="SO2"/>
  <dimension ref="A1"/>
  <sheetViews>
    <sheetView workbookViewId="0">
      <selection sqref="A1:XFD1048576"/>
    </sheetView>
  </sheetViews>
  <sheetFormatPr baseColWidth="10" defaultColWidth="11.42578125" defaultRowHeight="10.199999999999999"/>
  <sheetData/>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2555-DEB2-44BF-9ECD-0DA1913D31F3}">
  <sheetPr codeName="MatchTrad"/>
  <dimension ref="A1:E669"/>
  <sheetViews>
    <sheetView zoomScale="85" zoomScaleNormal="85" workbookViewId="0">
      <selection activeCell="C33" sqref="C33"/>
    </sheetView>
  </sheetViews>
  <sheetFormatPr baseColWidth="10" defaultColWidth="218.7109375" defaultRowHeight="13.2"/>
  <cols>
    <col min="1" max="1" width="102" style="89" customWidth="1"/>
    <col min="2" max="2" width="80.28515625" style="89" customWidth="1"/>
    <col min="3" max="3" width="57.85546875" style="89" customWidth="1"/>
    <col min="4" max="4" width="26.42578125" style="89" bestFit="1" customWidth="1"/>
    <col min="5" max="5" width="25.140625" style="89" bestFit="1" customWidth="1"/>
    <col min="6" max="6" width="19.28515625" style="89" bestFit="1" customWidth="1"/>
    <col min="7" max="16384" width="218.7109375" style="89"/>
  </cols>
  <sheetData>
    <row r="1" spans="1:5">
      <c r="A1" s="90" t="s">
        <v>363</v>
      </c>
      <c r="B1" s="90" t="s">
        <v>364</v>
      </c>
      <c r="C1" s="90" t="s">
        <v>751</v>
      </c>
      <c r="D1" s="90" t="s">
        <v>752</v>
      </c>
      <c r="E1" s="90" t="s">
        <v>753</v>
      </c>
    </row>
    <row r="2" spans="1:5">
      <c r="A2" s="90" t="s">
        <v>697</v>
      </c>
      <c r="B2" s="90" t="s">
        <v>717</v>
      </c>
      <c r="C2" s="89" t="str">
        <f>'Page Titre'!A35</f>
        <v>Divulgation</v>
      </c>
      <c r="D2" s="89" t="b">
        <f t="shared" ref="D2:D65" si="0">A2=C2</f>
        <v>1</v>
      </c>
      <c r="E2" s="89" t="b">
        <f t="shared" ref="E2:E65" si="1">B2=C2</f>
        <v>0</v>
      </c>
    </row>
    <row r="3" spans="1:5">
      <c r="A3" s="90" t="s">
        <v>729</v>
      </c>
      <c r="B3" s="90" t="s">
        <v>673</v>
      </c>
      <c r="C3" s="89" t="str">
        <f>'Page Titre'!A39</f>
        <v>Ratio structurel de liquidité à long terme (NSFR)</v>
      </c>
      <c r="D3" s="89" t="b">
        <f t="shared" si="0"/>
        <v>1</v>
      </c>
      <c r="E3" s="89" t="b">
        <f t="shared" si="1"/>
        <v>0</v>
      </c>
    </row>
    <row r="4" spans="1:5">
      <c r="A4" s="89" t="s">
        <v>13</v>
      </c>
      <c r="B4" s="89" t="s">
        <v>367</v>
      </c>
      <c r="C4" s="91" t="str">
        <f>NSFR!A2</f>
        <v>Exigences NSFR</v>
      </c>
      <c r="D4" s="89" t="b">
        <f t="shared" si="0"/>
        <v>1</v>
      </c>
      <c r="E4" s="89" t="b">
        <f t="shared" si="1"/>
        <v>0</v>
      </c>
    </row>
    <row r="5" spans="1:5">
      <c r="A5" s="89" t="s">
        <v>698</v>
      </c>
      <c r="B5" s="89" t="s">
        <v>366</v>
      </c>
      <c r="C5" s="89" t="str">
        <f>NSFR!A3</f>
        <v>(Miliers de dollars canadiens)</v>
      </c>
      <c r="D5" s="89" t="b">
        <f t="shared" si="0"/>
        <v>1</v>
      </c>
      <c r="E5" s="89" t="b">
        <f t="shared" si="1"/>
        <v>0</v>
      </c>
    </row>
    <row r="6" spans="1:5">
      <c r="A6" s="89" t="s">
        <v>730</v>
      </c>
      <c r="B6" s="89" t="s">
        <v>731</v>
      </c>
      <c r="C6" s="89" t="str">
        <f>NSFR!B4</f>
        <v>Date de divulgation (aaaa-mm-jj)</v>
      </c>
      <c r="D6" s="89" t="b">
        <f t="shared" si="0"/>
        <v>1</v>
      </c>
      <c r="E6" s="89" t="b">
        <f t="shared" si="1"/>
        <v>0</v>
      </c>
    </row>
    <row r="7" spans="1:5">
      <c r="A7" s="89" t="s">
        <v>14</v>
      </c>
      <c r="B7" s="89" t="s">
        <v>227</v>
      </c>
      <c r="C7" s="89" t="str">
        <f>NSFR!M4</f>
        <v>Légende</v>
      </c>
      <c r="D7" s="89" t="b">
        <f t="shared" si="0"/>
        <v>1</v>
      </c>
      <c r="E7" s="89" t="b">
        <f t="shared" si="1"/>
        <v>0</v>
      </c>
    </row>
    <row r="8" spans="1:5">
      <c r="A8" s="89" t="s">
        <v>15</v>
      </c>
      <c r="B8" s="89" t="s">
        <v>228</v>
      </c>
      <c r="C8" s="89" t="str">
        <f>NSFR!M5</f>
        <v>Vide</v>
      </c>
      <c r="D8" s="89" t="b">
        <f t="shared" si="0"/>
        <v>1</v>
      </c>
      <c r="E8" s="89" t="b">
        <f t="shared" si="1"/>
        <v>0</v>
      </c>
    </row>
    <row r="9" spans="1:5">
      <c r="A9" s="89" t="s">
        <v>16</v>
      </c>
      <c r="B9" s="89" t="s">
        <v>229</v>
      </c>
      <c r="C9" s="89" t="str">
        <f>NSFR!N5</f>
        <v>Formule</v>
      </c>
      <c r="D9" s="89" t="b">
        <f t="shared" si="0"/>
        <v>1</v>
      </c>
      <c r="E9" s="89" t="b">
        <f t="shared" si="1"/>
        <v>0</v>
      </c>
    </row>
    <row r="10" spans="1:5" ht="26.4">
      <c r="A10" s="89" t="s">
        <v>17</v>
      </c>
      <c r="B10" s="89" t="s">
        <v>230</v>
      </c>
      <c r="C10" s="89" t="str">
        <f>NSFR!O5</f>
        <v>Saisie</v>
      </c>
      <c r="D10" s="89" t="b">
        <f t="shared" si="0"/>
        <v>1</v>
      </c>
      <c r="E10" s="89" t="b">
        <f t="shared" si="1"/>
        <v>0</v>
      </c>
    </row>
    <row r="11" spans="1:5">
      <c r="A11" s="89" t="s">
        <v>786</v>
      </c>
      <c r="B11" s="89" t="s">
        <v>787</v>
      </c>
      <c r="C11" s="89" t="str">
        <f>NSFR!P5</f>
        <v>Résultat calculé</v>
      </c>
      <c r="D11" s="89" t="b">
        <f t="shared" si="0"/>
        <v>1</v>
      </c>
      <c r="E11" s="89" t="b">
        <f t="shared" si="1"/>
        <v>0</v>
      </c>
    </row>
    <row r="12" spans="1:5" ht="26.4">
      <c r="A12" s="89" t="s">
        <v>784</v>
      </c>
      <c r="B12" s="89" t="s">
        <v>785</v>
      </c>
      <c r="C12" s="89" t="str">
        <f>NSFR!A7</f>
        <v xml:space="preserve">Section 1 - Financement stable disponible (ASF)
</v>
      </c>
      <c r="D12" s="89" t="b">
        <f t="shared" si="0"/>
        <v>1</v>
      </c>
      <c r="E12" s="89" t="b">
        <f t="shared" si="1"/>
        <v>0</v>
      </c>
    </row>
    <row r="13" spans="1:5">
      <c r="A13" s="89" t="s">
        <v>126</v>
      </c>
      <c r="B13" s="89" t="s">
        <v>399</v>
      </c>
      <c r="C13" s="89" t="str">
        <f>NSFR!A8</f>
        <v>1.1 Financement stable disponible (ASF)</v>
      </c>
      <c r="D13" s="89" t="b">
        <f t="shared" si="0"/>
        <v>1</v>
      </c>
      <c r="E13" s="89" t="b">
        <f t="shared" si="1"/>
        <v>0</v>
      </c>
    </row>
    <row r="14" spans="1:5">
      <c r="A14" s="89" t="s">
        <v>18</v>
      </c>
      <c r="B14" s="89" t="s">
        <v>231</v>
      </c>
      <c r="C14" s="89" t="str">
        <f>NSFR!D7</f>
        <v>Montant</v>
      </c>
      <c r="D14" s="89" t="b">
        <f t="shared" si="0"/>
        <v>1</v>
      </c>
      <c r="E14" s="89" t="b">
        <f t="shared" si="1"/>
        <v>0</v>
      </c>
    </row>
    <row r="15" spans="1:5">
      <c r="A15" s="89" t="s">
        <v>19</v>
      </c>
      <c r="B15" s="89" t="s">
        <v>368</v>
      </c>
      <c r="C15" s="89" t="str">
        <f>NSFR!H7</f>
        <v>Coefficient ASF</v>
      </c>
      <c r="D15" s="89" t="b">
        <f t="shared" si="0"/>
        <v>1</v>
      </c>
      <c r="E15" s="89" t="b">
        <f t="shared" si="1"/>
        <v>0</v>
      </c>
    </row>
    <row r="16" spans="1:5">
      <c r="A16" s="89" t="s">
        <v>20</v>
      </c>
      <c r="B16" s="89" t="s">
        <v>369</v>
      </c>
      <c r="C16" s="89" t="str">
        <f>NSFR!L7</f>
        <v>ASF calculé</v>
      </c>
      <c r="D16" s="89" t="b">
        <f t="shared" si="0"/>
        <v>1</v>
      </c>
      <c r="E16" s="89" t="b">
        <f t="shared" si="1"/>
        <v>0</v>
      </c>
    </row>
    <row r="17" spans="1:5">
      <c r="A17" s="89" t="s">
        <v>21</v>
      </c>
      <c r="B17" s="89" t="s">
        <v>370</v>
      </c>
      <c r="C17" s="89" t="str">
        <f>NSFR!D8</f>
        <v>Sans terme</v>
      </c>
      <c r="D17" s="89" t="b">
        <f t="shared" si="0"/>
        <v>1</v>
      </c>
      <c r="E17" s="89" t="b">
        <f t="shared" si="1"/>
        <v>0</v>
      </c>
    </row>
    <row r="18" spans="1:5">
      <c r="A18" s="89" t="s">
        <v>22</v>
      </c>
      <c r="B18" s="89" t="s">
        <v>232</v>
      </c>
      <c r="C18" s="89" t="str">
        <f>NSFR!E8</f>
        <v>&lt; 6 mois</v>
      </c>
      <c r="D18" s="89" t="b">
        <f t="shared" si="0"/>
        <v>1</v>
      </c>
      <c r="E18" s="89" t="b">
        <f t="shared" si="1"/>
        <v>0</v>
      </c>
    </row>
    <row r="19" spans="1:5">
      <c r="A19" s="88" t="s">
        <v>468</v>
      </c>
      <c r="B19" s="88" t="s">
        <v>469</v>
      </c>
      <c r="C19" s="89" t="str">
        <f>NSFR!F8</f>
        <v>&gt;=  6 mois et  &lt; 1 an</v>
      </c>
      <c r="D19" s="89" t="b">
        <f t="shared" si="0"/>
        <v>1</v>
      </c>
      <c r="E19" s="89" t="b">
        <f t="shared" si="1"/>
        <v>0</v>
      </c>
    </row>
    <row r="20" spans="1:5">
      <c r="A20" s="89" t="s">
        <v>470</v>
      </c>
      <c r="B20" s="89" t="s">
        <v>471</v>
      </c>
      <c r="C20" s="89" t="str">
        <f>NSFR!G8</f>
        <v>&gt;=  1 an</v>
      </c>
      <c r="D20" s="89" t="b">
        <f t="shared" si="0"/>
        <v>1</v>
      </c>
      <c r="E20" s="89" t="b">
        <f t="shared" si="1"/>
        <v>0</v>
      </c>
    </row>
    <row r="21" spans="1:5">
      <c r="A21" s="89" t="s">
        <v>21</v>
      </c>
      <c r="B21" s="89" t="s">
        <v>370</v>
      </c>
      <c r="C21" s="89" t="str">
        <f>NSFR!D8</f>
        <v>Sans terme</v>
      </c>
      <c r="D21" s="89" t="b">
        <f t="shared" si="0"/>
        <v>1</v>
      </c>
      <c r="E21" s="89" t="b">
        <f t="shared" si="1"/>
        <v>0</v>
      </c>
    </row>
    <row r="22" spans="1:5">
      <c r="A22" s="89" t="s">
        <v>22</v>
      </c>
      <c r="B22" s="89" t="s">
        <v>232</v>
      </c>
      <c r="C22" s="89" t="str">
        <f>NSFR!I8</f>
        <v>&lt; 6 mois</v>
      </c>
      <c r="D22" s="89" t="b">
        <f t="shared" si="0"/>
        <v>1</v>
      </c>
      <c r="E22" s="89" t="b">
        <f t="shared" si="1"/>
        <v>0</v>
      </c>
    </row>
    <row r="23" spans="1:5">
      <c r="A23" s="88" t="s">
        <v>468</v>
      </c>
      <c r="B23" s="88" t="s">
        <v>472</v>
      </c>
      <c r="C23" s="89" t="str">
        <f>NSFR!J8</f>
        <v>&gt;=  6 mois et  &lt; 1 an</v>
      </c>
      <c r="D23" s="89" t="b">
        <f t="shared" si="0"/>
        <v>1</v>
      </c>
      <c r="E23" s="89" t="b">
        <f t="shared" si="1"/>
        <v>0</v>
      </c>
    </row>
    <row r="24" spans="1:5">
      <c r="A24" s="89" t="s">
        <v>470</v>
      </c>
      <c r="B24" s="89" t="s">
        <v>473</v>
      </c>
      <c r="C24" s="89" t="str">
        <f>NSFR!K8</f>
        <v>&gt;=  1 an</v>
      </c>
      <c r="D24" s="89" t="b">
        <f t="shared" si="0"/>
        <v>1</v>
      </c>
      <c r="E24" s="89" t="b">
        <f t="shared" si="1"/>
        <v>0</v>
      </c>
    </row>
    <row r="25" spans="1:5">
      <c r="A25" s="89" t="s">
        <v>21</v>
      </c>
      <c r="B25" s="89" t="s">
        <v>370</v>
      </c>
      <c r="C25" s="89" t="str">
        <f>NSFR!D8</f>
        <v>Sans terme</v>
      </c>
      <c r="D25" s="89" t="b">
        <f t="shared" si="0"/>
        <v>1</v>
      </c>
      <c r="E25" s="89" t="b">
        <f t="shared" si="1"/>
        <v>0</v>
      </c>
    </row>
    <row r="26" spans="1:5">
      <c r="A26" s="89" t="s">
        <v>22</v>
      </c>
      <c r="B26" s="89" t="s">
        <v>232</v>
      </c>
      <c r="C26" s="89" t="str">
        <f>NSFR!M8</f>
        <v>&lt; 6 mois</v>
      </c>
      <c r="D26" s="89" t="b">
        <f t="shared" si="0"/>
        <v>1</v>
      </c>
      <c r="E26" s="89" t="b">
        <f t="shared" si="1"/>
        <v>0</v>
      </c>
    </row>
    <row r="27" spans="1:5">
      <c r="A27" s="88" t="s">
        <v>536</v>
      </c>
      <c r="B27" s="88" t="s">
        <v>537</v>
      </c>
      <c r="C27" s="89" t="str">
        <f>NSFR!N8</f>
        <v>≥ 6 mois et  &lt; 1 an</v>
      </c>
      <c r="D27" s="89" t="b">
        <f t="shared" si="0"/>
        <v>1</v>
      </c>
      <c r="E27" s="89" t="b">
        <f t="shared" si="1"/>
        <v>0</v>
      </c>
    </row>
    <row r="28" spans="1:5">
      <c r="A28" s="89" t="s">
        <v>470</v>
      </c>
      <c r="B28" s="89" t="s">
        <v>473</v>
      </c>
      <c r="C28" s="89" t="str">
        <f>NSFR!O8</f>
        <v>&gt;=  1 an</v>
      </c>
      <c r="D28" s="89" t="b">
        <f t="shared" si="0"/>
        <v>1</v>
      </c>
      <c r="E28" s="89" t="b">
        <f t="shared" si="1"/>
        <v>0</v>
      </c>
    </row>
    <row r="29" spans="1:5">
      <c r="A29" s="89" t="s">
        <v>4</v>
      </c>
      <c r="B29" s="89" t="s">
        <v>4</v>
      </c>
      <c r="C29" s="89" t="str">
        <f>NSFR!P8</f>
        <v>Total ASF</v>
      </c>
      <c r="D29" s="89" t="b">
        <f t="shared" si="0"/>
        <v>1</v>
      </c>
      <c r="E29" s="89" t="b">
        <f t="shared" si="1"/>
        <v>1</v>
      </c>
    </row>
    <row r="30" spans="1:5" ht="52.8">
      <c r="A30" s="89" t="s">
        <v>23</v>
      </c>
      <c r="B30" s="89" t="s">
        <v>365</v>
      </c>
      <c r="C30" s="89" t="str">
        <f>NSFR!B10</f>
        <v>Fonds propres de catégorie 1 et de catégorie 2 (Bâle III 2022), avant l'application de déductions de fonds propres, à l'exception du pourcentage d'instruments de catégorie 2 à échéance résiduelle de moins d'un an</v>
      </c>
      <c r="D30" s="89" t="b">
        <f t="shared" si="0"/>
        <v>1</v>
      </c>
      <c r="E30" s="89" t="b">
        <f t="shared" si="1"/>
        <v>0</v>
      </c>
    </row>
    <row r="31" spans="1:5" ht="26.4">
      <c r="A31" s="89" t="s">
        <v>24</v>
      </c>
      <c r="B31" s="89" t="s">
        <v>233</v>
      </c>
      <c r="C31" s="89" t="str">
        <f>NSFR!B11</f>
        <v>Instruments de fonds propres non pris en compte ci-dessus, à échéance résiduelle réelle d'au moins un an</v>
      </c>
      <c r="D31" s="89" t="b">
        <f t="shared" si="0"/>
        <v>1</v>
      </c>
      <c r="E31" s="89" t="b">
        <f t="shared" si="1"/>
        <v>0</v>
      </c>
    </row>
    <row r="32" spans="1:5" ht="39.6">
      <c r="A32" s="89" t="s">
        <v>25</v>
      </c>
      <c r="B32" s="89" t="s">
        <v>374</v>
      </c>
      <c r="C32" s="89" t="str">
        <f>NSFR!B12</f>
        <v>Dépôts à vue et/ou à terme « stables » (définis dans le LCR) des particuliers et des petites entreprises</v>
      </c>
      <c r="D32" s="89" t="b">
        <f t="shared" si="0"/>
        <v>1</v>
      </c>
      <c r="E32" s="89" t="b">
        <f t="shared" si="1"/>
        <v>0</v>
      </c>
    </row>
    <row r="33" spans="1:5" ht="39.6">
      <c r="A33" s="89" t="s">
        <v>26</v>
      </c>
      <c r="B33" s="89" t="s">
        <v>375</v>
      </c>
      <c r="C33" s="89" t="str">
        <f>NSFR!B13</f>
        <v>Dépôts à vue et/ou à terme « moins stables » (définis dans le LCR) des particuliers et des petites entreprises, dont :</v>
      </c>
      <c r="D33" s="89" t="b">
        <f t="shared" si="0"/>
        <v>1</v>
      </c>
      <c r="E33" s="89" t="b">
        <f t="shared" si="1"/>
        <v>0</v>
      </c>
    </row>
    <row r="34" spans="1:5" ht="26.4">
      <c r="A34" s="89" t="s">
        <v>500</v>
      </c>
      <c r="B34" s="89" t="s">
        <v>234</v>
      </c>
      <c r="C34" s="89" t="str">
        <f>NSFR!B14</f>
        <v>Assurés – sans relation durable et compte qui n’est pas un compte transactionnel</v>
      </c>
      <c r="D34" s="89" t="b">
        <f t="shared" si="0"/>
        <v>1</v>
      </c>
      <c r="E34" s="89" t="b">
        <f t="shared" si="1"/>
        <v>0</v>
      </c>
    </row>
    <row r="35" spans="1:5" ht="26.4">
      <c r="A35" s="89" t="s">
        <v>27</v>
      </c>
      <c r="B35" s="89" t="s">
        <v>235</v>
      </c>
      <c r="C35" s="89" t="str">
        <f>NSFR!B15</f>
        <v>Assurés – dépôts provenant de fonds et de fiducies contrôlés par le client de détail</v>
      </c>
      <c r="D35" s="89" t="b">
        <f t="shared" si="0"/>
        <v>1</v>
      </c>
      <c r="E35" s="89" t="b">
        <f t="shared" si="1"/>
        <v>0</v>
      </c>
    </row>
    <row r="36" spans="1:5" ht="26.4">
      <c r="A36" s="89" t="s">
        <v>28</v>
      </c>
      <c r="B36" s="89" t="s">
        <v>236</v>
      </c>
      <c r="C36" s="89" t="str">
        <f>NSFR!B16</f>
        <v>Dépôts provenant du pays d’attache mais libellés en devises</v>
      </c>
      <c r="D36" s="89" t="b">
        <f t="shared" si="0"/>
        <v>1</v>
      </c>
      <c r="E36" s="89" t="b">
        <f t="shared" si="1"/>
        <v>0</v>
      </c>
    </row>
    <row r="37" spans="1:5">
      <c r="A37" s="89" t="s">
        <v>29</v>
      </c>
      <c r="B37" s="89" t="s">
        <v>237</v>
      </c>
      <c r="C37" s="89" t="str">
        <f>NSFR!B17</f>
        <v>Dépôts non assurés</v>
      </c>
      <c r="D37" s="89" t="b">
        <f t="shared" si="0"/>
        <v>1</v>
      </c>
      <c r="E37" s="89" t="b">
        <f t="shared" si="1"/>
        <v>0</v>
      </c>
    </row>
    <row r="38" spans="1:5" ht="39.6">
      <c r="A38" s="89" t="s">
        <v>499</v>
      </c>
      <c r="B38" s="89" t="s">
        <v>238</v>
      </c>
      <c r="C38" s="89" t="str">
        <f>NSFR!B18</f>
        <v>Dépôts sensibles aux taux d'intérêt directement gérés par le client – relation durable ou dépôt dans un compte transactionnel</v>
      </c>
      <c r="D38" s="89" t="b">
        <f t="shared" si="0"/>
        <v>1</v>
      </c>
      <c r="E38" s="89" t="b">
        <f t="shared" si="1"/>
        <v>0</v>
      </c>
    </row>
    <row r="39" spans="1:5" ht="39.6">
      <c r="A39" s="89" t="s">
        <v>501</v>
      </c>
      <c r="B39" s="89" t="s">
        <v>239</v>
      </c>
      <c r="C39" s="89" t="str">
        <f>NSFR!B19</f>
        <v>Dépôts sensibles aux taux d'intérêt directement gérés par le client – sans relation durable et dépôt dans un compte autre que transactionnel</v>
      </c>
      <c r="D39" s="89" t="b">
        <f t="shared" si="0"/>
        <v>1</v>
      </c>
      <c r="E39" s="89" t="b">
        <f t="shared" si="1"/>
        <v>0</v>
      </c>
    </row>
    <row r="40" spans="1:5" ht="39.6">
      <c r="A40" s="89" t="s">
        <v>30</v>
      </c>
      <c r="B40" s="89" t="s">
        <v>240</v>
      </c>
      <c r="C40" s="89" t="str">
        <f>NSFR!B20</f>
        <v>Dépôts à terme gérés par un tiers non affilié venant à échéance ou encaissables dans les 30 prochains jours</v>
      </c>
      <c r="D40" s="89" t="b">
        <f t="shared" si="0"/>
        <v>1</v>
      </c>
      <c r="E40" s="89" t="b">
        <f t="shared" si="1"/>
        <v>0</v>
      </c>
    </row>
    <row r="41" spans="1:5">
      <c r="A41" s="89" t="s">
        <v>31</v>
      </c>
      <c r="B41" s="89" t="s">
        <v>241</v>
      </c>
      <c r="C41" s="89" t="str">
        <f>NSFR!B21</f>
        <v>Dépôts à vue gérés par un tiers non affilié</v>
      </c>
      <c r="D41" s="89" t="b">
        <f t="shared" si="0"/>
        <v>1</v>
      </c>
      <c r="E41" s="89" t="b">
        <f t="shared" si="1"/>
        <v>0</v>
      </c>
    </row>
    <row r="42" spans="1:5" ht="26.4">
      <c r="A42" s="89" t="s">
        <v>32</v>
      </c>
      <c r="B42" s="89" t="s">
        <v>242</v>
      </c>
      <c r="C42" s="89" t="str">
        <f>NSFR!B22</f>
        <v>Dépôts soumis aux exigences de l'administration d'accueil</v>
      </c>
      <c r="D42" s="89" t="b">
        <f t="shared" si="0"/>
        <v>1</v>
      </c>
      <c r="E42" s="89" t="b">
        <f t="shared" si="1"/>
        <v>0</v>
      </c>
    </row>
    <row r="43" spans="1:5" ht="26.4">
      <c r="A43" s="89" t="s">
        <v>33</v>
      </c>
      <c r="B43" s="89" t="s">
        <v>243</v>
      </c>
      <c r="C43" s="89" t="str">
        <f>NSFR!B23</f>
        <v>Financement non garanti provenant d’entreprises non financières</v>
      </c>
      <c r="D43" s="89" t="b">
        <f t="shared" si="0"/>
        <v>1</v>
      </c>
      <c r="E43" s="89" t="b">
        <f t="shared" si="1"/>
        <v>0</v>
      </c>
    </row>
    <row r="44" spans="1:5">
      <c r="A44" s="89" t="s">
        <v>34</v>
      </c>
      <c r="B44" s="89" t="s">
        <v>377</v>
      </c>
      <c r="C44" s="89" t="str">
        <f>NSFR!B24</f>
        <v>Dépôt opérationnel (défini dans le périmètre du LCR)</v>
      </c>
      <c r="D44" s="89" t="b">
        <f t="shared" si="0"/>
        <v>1</v>
      </c>
      <c r="E44" s="89" t="b">
        <f t="shared" si="1"/>
        <v>0</v>
      </c>
    </row>
    <row r="45" spans="1:5" ht="26.4">
      <c r="A45" s="89" t="s">
        <v>35</v>
      </c>
      <c r="B45" s="89" t="s">
        <v>376</v>
      </c>
      <c r="C45" s="89" t="str">
        <f>NSFR!B25</f>
        <v>Dépôt non opérationnel (défini dans le périmètre du LCR)</v>
      </c>
      <c r="D45" s="89" t="b">
        <f t="shared" si="0"/>
        <v>1</v>
      </c>
      <c r="E45" s="89" t="b">
        <f t="shared" si="1"/>
        <v>0</v>
      </c>
    </row>
    <row r="46" spans="1:5">
      <c r="A46" s="89" t="s">
        <v>36</v>
      </c>
      <c r="B46" s="89" t="s">
        <v>244</v>
      </c>
      <c r="C46" s="89" t="str">
        <f>NSFR!B26</f>
        <v>Fonds non garantis autres que des dépôts</v>
      </c>
      <c r="D46" s="89" t="b">
        <f t="shared" si="0"/>
        <v>1</v>
      </c>
      <c r="E46" s="89" t="b">
        <f t="shared" si="1"/>
        <v>0</v>
      </c>
    </row>
    <row r="47" spans="1:5" ht="26.4">
      <c r="A47" s="89" t="s">
        <v>37</v>
      </c>
      <c r="B47" s="89" t="s">
        <v>245</v>
      </c>
      <c r="C47" s="89" t="str">
        <f>NSFR!B27</f>
        <v>Financement non garanti provenant de banques centrales</v>
      </c>
      <c r="D47" s="89" t="b">
        <f t="shared" si="0"/>
        <v>1</v>
      </c>
      <c r="E47" s="89" t="b">
        <f t="shared" si="1"/>
        <v>0</v>
      </c>
    </row>
    <row r="48" spans="1:5">
      <c r="A48" s="89" t="s">
        <v>34</v>
      </c>
      <c r="B48" s="89" t="s">
        <v>377</v>
      </c>
      <c r="C48" s="89" t="str">
        <f>NSFR!B28</f>
        <v>Dépôt opérationnel (défini dans le périmètre du LCR)</v>
      </c>
      <c r="D48" s="89" t="b">
        <f t="shared" si="0"/>
        <v>1</v>
      </c>
      <c r="E48" s="89" t="b">
        <f t="shared" si="1"/>
        <v>0</v>
      </c>
    </row>
    <row r="49" spans="1:5" ht="26.4">
      <c r="A49" s="89" t="s">
        <v>35</v>
      </c>
      <c r="B49" s="89" t="s">
        <v>376</v>
      </c>
      <c r="C49" s="89" t="str">
        <f>NSFR!B29</f>
        <v>Dépôt non opérationnel (défini dans le périmètre du LCR)</v>
      </c>
      <c r="D49" s="89" t="b">
        <f t="shared" si="0"/>
        <v>1</v>
      </c>
      <c r="E49" s="89" t="b">
        <f t="shared" si="1"/>
        <v>0</v>
      </c>
    </row>
    <row r="50" spans="1:5">
      <c r="A50" s="89" t="s">
        <v>36</v>
      </c>
      <c r="B50" s="89" t="s">
        <v>244</v>
      </c>
      <c r="C50" s="89" t="str">
        <f>NSFR!B30</f>
        <v>Fonds non garantis autres que des dépôts</v>
      </c>
      <c r="D50" s="89" t="b">
        <f t="shared" si="0"/>
        <v>1</v>
      </c>
      <c r="E50" s="89" t="b">
        <f t="shared" si="1"/>
        <v>0</v>
      </c>
    </row>
    <row r="51" spans="1:5" ht="26.4">
      <c r="A51" s="89" t="s">
        <v>38</v>
      </c>
      <c r="B51" s="89" t="s">
        <v>378</v>
      </c>
      <c r="C51" s="89" t="str">
        <f>NSFR!B31</f>
        <v>Financement non garanti provenant d'États souverains/OP/BMD/BND</v>
      </c>
      <c r="D51" s="89" t="b">
        <f t="shared" si="0"/>
        <v>1</v>
      </c>
      <c r="E51" s="89" t="b">
        <f t="shared" si="1"/>
        <v>0</v>
      </c>
    </row>
    <row r="52" spans="1:5">
      <c r="A52" s="89" t="s">
        <v>34</v>
      </c>
      <c r="B52" s="89" t="s">
        <v>377</v>
      </c>
      <c r="C52" s="89" t="str">
        <f>NSFR!B32</f>
        <v>Dépôt opérationnel (défini dans le périmètre du LCR)</v>
      </c>
      <c r="D52" s="89" t="b">
        <f t="shared" si="0"/>
        <v>1</v>
      </c>
      <c r="E52" s="89" t="b">
        <f t="shared" si="1"/>
        <v>0</v>
      </c>
    </row>
    <row r="53" spans="1:5" ht="26.4">
      <c r="A53" s="89" t="s">
        <v>35</v>
      </c>
      <c r="B53" s="89" t="s">
        <v>376</v>
      </c>
      <c r="C53" s="89" t="str">
        <f>NSFR!B33</f>
        <v>Dépôt non opérationnel (défini dans le périmètre du LCR)</v>
      </c>
      <c r="D53" s="89" t="b">
        <f t="shared" si="0"/>
        <v>1</v>
      </c>
      <c r="E53" s="89" t="b">
        <f t="shared" si="1"/>
        <v>0</v>
      </c>
    </row>
    <row r="54" spans="1:5">
      <c r="A54" s="89" t="s">
        <v>36</v>
      </c>
      <c r="B54" s="89" t="s">
        <v>244</v>
      </c>
      <c r="C54" s="89" t="str">
        <f>NSFR!B34</f>
        <v>Fonds non garantis autres que des dépôts</v>
      </c>
      <c r="D54" s="89" t="b">
        <f t="shared" si="0"/>
        <v>1</v>
      </c>
      <c r="E54" s="89" t="b">
        <f t="shared" si="1"/>
        <v>0</v>
      </c>
    </row>
    <row r="55" spans="1:5" ht="39.6">
      <c r="A55" s="89" t="s">
        <v>39</v>
      </c>
      <c r="B55" s="89" t="s">
        <v>246</v>
      </c>
      <c r="C55" s="89" t="str">
        <f>NSFR!B35</f>
        <v>Financement non garanti provenant d'autres entités juridiques (y compris des sociétés financières et des institutions financières)</v>
      </c>
      <c r="D55" s="89" t="b">
        <f t="shared" si="0"/>
        <v>1</v>
      </c>
      <c r="E55" s="89" t="b">
        <f t="shared" si="1"/>
        <v>0</v>
      </c>
    </row>
    <row r="56" spans="1:5">
      <c r="A56" s="89" t="s">
        <v>34</v>
      </c>
      <c r="B56" s="89" t="s">
        <v>377</v>
      </c>
      <c r="C56" s="89" t="str">
        <f>NSFR!B36</f>
        <v>Dépôt opérationnel (défini dans le périmètre du LCR)</v>
      </c>
      <c r="D56" s="89" t="b">
        <f t="shared" si="0"/>
        <v>1</v>
      </c>
      <c r="E56" s="89" t="b">
        <f t="shared" si="1"/>
        <v>0</v>
      </c>
    </row>
    <row r="57" spans="1:5" ht="26.4">
      <c r="A57" s="89" t="s">
        <v>35</v>
      </c>
      <c r="B57" s="89" t="s">
        <v>376</v>
      </c>
      <c r="C57" s="89" t="str">
        <f>NSFR!B37</f>
        <v>Dépôt non opérationnel (défini dans le périmètre du LCR)</v>
      </c>
      <c r="D57" s="89" t="b">
        <f t="shared" si="0"/>
        <v>1</v>
      </c>
      <c r="E57" s="89" t="b">
        <f t="shared" si="1"/>
        <v>0</v>
      </c>
    </row>
    <row r="58" spans="1:5">
      <c r="A58" s="89" t="s">
        <v>36</v>
      </c>
      <c r="B58" s="89" t="s">
        <v>244</v>
      </c>
      <c r="C58" s="89" t="str">
        <f>NSFR!B38</f>
        <v>Fonds non garantis autres que des dépôts</v>
      </c>
      <c r="D58" s="89" t="b">
        <f t="shared" si="0"/>
        <v>1</v>
      </c>
      <c r="E58" s="89" t="b">
        <f t="shared" si="1"/>
        <v>0</v>
      </c>
    </row>
    <row r="59" spans="1:5" ht="52.8">
      <c r="A59" s="89" t="s">
        <v>700</v>
      </c>
      <c r="B59" s="89" t="s">
        <v>476</v>
      </c>
      <c r="C59" s="89" t="str">
        <f>NSFR!B39</f>
        <v>Dépôts provenant de membres d'une même coopérative à l'intérieur d'une fédération sousmise à la discrétion nationale énoncée au paragraphe 25 (a).</v>
      </c>
      <c r="D59" s="89" t="b">
        <f t="shared" si="0"/>
        <v>1</v>
      </c>
      <c r="E59" s="89" t="b">
        <f t="shared" si="1"/>
        <v>0</v>
      </c>
    </row>
    <row r="60" spans="1:5" ht="26.4">
      <c r="A60" s="89" t="s">
        <v>726</v>
      </c>
      <c r="B60" s="89" t="s">
        <v>247</v>
      </c>
      <c r="C60" s="89" t="str">
        <f>NSFR!B40</f>
        <v>Autres dépôts provenant de membres d'une coopérative à l'intérieur d'une fédération</v>
      </c>
      <c r="D60" s="89" t="b">
        <f t="shared" si="0"/>
        <v>1</v>
      </c>
      <c r="E60" s="89" t="b">
        <f t="shared" si="1"/>
        <v>0</v>
      </c>
    </row>
    <row r="61" spans="1:5">
      <c r="A61" s="89" t="s">
        <v>40</v>
      </c>
      <c r="B61" s="89" t="s">
        <v>248</v>
      </c>
      <c r="C61" s="89" t="str">
        <f>NSFR!B41</f>
        <v>Acceptations bancaires estampillées</v>
      </c>
      <c r="D61" s="89" t="b">
        <f t="shared" si="0"/>
        <v>1</v>
      </c>
      <c r="E61" s="89" t="b">
        <f t="shared" si="1"/>
        <v>0</v>
      </c>
    </row>
    <row r="62" spans="1:5" ht="26.4">
      <c r="A62" s="89" t="s">
        <v>41</v>
      </c>
      <c r="B62" s="89" t="s">
        <v>249</v>
      </c>
      <c r="C62" s="89" t="str">
        <f>NSFR!B42</f>
        <v>Emprunts garantis et passifs (y compris les dépôts à terme garantis), provenant de :</v>
      </c>
      <c r="D62" s="89" t="b">
        <f t="shared" si="0"/>
        <v>1</v>
      </c>
      <c r="E62" s="89" t="b">
        <f t="shared" si="1"/>
        <v>0</v>
      </c>
    </row>
    <row r="63" spans="1:5">
      <c r="A63" s="89" t="s">
        <v>42</v>
      </c>
      <c r="B63" s="89" t="s">
        <v>250</v>
      </c>
      <c r="C63" s="89" t="str">
        <f>NSFR!B43</f>
        <v>Particuliers et petites entreprises</v>
      </c>
      <c r="D63" s="89" t="b">
        <f t="shared" si="0"/>
        <v>1</v>
      </c>
      <c r="E63" s="89" t="b">
        <f t="shared" si="1"/>
        <v>0</v>
      </c>
    </row>
    <row r="64" spans="1:5">
      <c r="A64" s="89" t="s">
        <v>43</v>
      </c>
      <c r="B64" s="89" t="s">
        <v>251</v>
      </c>
      <c r="C64" s="89" t="str">
        <f>NSFR!B44</f>
        <v>Entreprises non financières</v>
      </c>
      <c r="D64" s="89" t="b">
        <f t="shared" si="0"/>
        <v>1</v>
      </c>
      <c r="E64" s="89" t="b">
        <f t="shared" si="1"/>
        <v>0</v>
      </c>
    </row>
    <row r="65" spans="1:5">
      <c r="A65" s="89" t="s">
        <v>44</v>
      </c>
      <c r="B65" s="89" t="s">
        <v>252</v>
      </c>
      <c r="C65" s="89" t="str">
        <f>NSFR!B45</f>
        <v>Banques centrales</v>
      </c>
      <c r="D65" s="89" t="b">
        <f t="shared" si="0"/>
        <v>1</v>
      </c>
      <c r="E65" s="89" t="b">
        <f t="shared" si="1"/>
        <v>0</v>
      </c>
    </row>
    <row r="66" spans="1:5">
      <c r="A66" s="89" t="s">
        <v>45</v>
      </c>
      <c r="B66" s="89" t="s">
        <v>379</v>
      </c>
      <c r="C66" s="89" t="str">
        <f>NSFR!B46</f>
        <v>États souverains/OP/BMD/BND</v>
      </c>
      <c r="D66" s="89" t="b">
        <f t="shared" ref="D66:D129" si="2">A66=C66</f>
        <v>1</v>
      </c>
      <c r="E66" s="89" t="b">
        <f t="shared" ref="E66:E129" si="3">B66=C66</f>
        <v>0</v>
      </c>
    </row>
    <row r="67" spans="1:5" ht="26.4">
      <c r="A67" s="89" t="s">
        <v>46</v>
      </c>
      <c r="B67" s="89" t="s">
        <v>253</v>
      </c>
      <c r="C67" s="89" t="str">
        <f>NSFR!B47</f>
        <v>Autres entités juridiques (y compris des sociétés financières et des institutions financières)</v>
      </c>
      <c r="D67" s="89" t="b">
        <f t="shared" si="2"/>
        <v>1</v>
      </c>
      <c r="E67" s="89" t="b">
        <f t="shared" si="3"/>
        <v>0</v>
      </c>
    </row>
    <row r="68" spans="1:5" ht="26.4">
      <c r="A68" s="89" t="s">
        <v>47</v>
      </c>
      <c r="B68" s="89" t="s">
        <v>10</v>
      </c>
      <c r="C68" s="89" t="str">
        <f>NSFR!B48</f>
        <v>Passifs des OFT admissibles au traitement de « portefeuille équilibré »</v>
      </c>
      <c r="D68" s="89" t="b">
        <f t="shared" si="2"/>
        <v>1</v>
      </c>
      <c r="E68" s="89" t="b">
        <f t="shared" si="3"/>
        <v>0</v>
      </c>
    </row>
    <row r="69" spans="1:5">
      <c r="A69" s="89" t="s">
        <v>48</v>
      </c>
      <c r="B69" s="89" t="s">
        <v>254</v>
      </c>
      <c r="C69" s="89" t="str">
        <f>NSFR!B49</f>
        <v>Instruments dérivés :</v>
      </c>
      <c r="D69" s="89" t="b">
        <f t="shared" si="2"/>
        <v>1</v>
      </c>
      <c r="E69" s="89" t="b">
        <f t="shared" si="3"/>
        <v>0</v>
      </c>
    </row>
    <row r="70" spans="1:5">
      <c r="A70" s="89" t="s">
        <v>460</v>
      </c>
      <c r="B70" s="89" t="s">
        <v>255</v>
      </c>
      <c r="C70" s="89" t="str">
        <f>NSFR!B50</f>
        <v>Passifs dérivés, sans la marge de variation donnée</v>
      </c>
      <c r="D70" s="89" t="b">
        <f t="shared" si="2"/>
        <v>1</v>
      </c>
      <c r="E70" s="89" t="b">
        <f t="shared" si="3"/>
        <v>0</v>
      </c>
    </row>
    <row r="71" spans="1:5">
      <c r="A71" s="89" t="s">
        <v>49</v>
      </c>
      <c r="B71" s="89" t="s">
        <v>256</v>
      </c>
      <c r="C71" s="89" t="str">
        <f>NSFR!B51</f>
        <v>Marge de variation totale fournie</v>
      </c>
      <c r="D71" s="89" t="b">
        <f t="shared" si="2"/>
        <v>1</v>
      </c>
      <c r="E71" s="89" t="b">
        <f t="shared" si="3"/>
        <v>0</v>
      </c>
    </row>
    <row r="72" spans="1:5" ht="39.6">
      <c r="A72" s="89" t="s">
        <v>50</v>
      </c>
      <c r="B72" s="89" t="s">
        <v>380</v>
      </c>
      <c r="C72" s="89" t="str">
        <f>NSFR!B52</f>
        <v xml:space="preserve">Passifs dérivés du NSFR (passifs dérivés moins sûretés totales données à titre de marge de variation sur les passifs dérivés) </v>
      </c>
      <c r="D72" s="89" t="b">
        <f t="shared" si="2"/>
        <v>1</v>
      </c>
      <c r="E72" s="89" t="b">
        <f t="shared" si="3"/>
        <v>0</v>
      </c>
    </row>
    <row r="73" spans="1:5">
      <c r="A73" s="89" t="s">
        <v>51</v>
      </c>
      <c r="B73" s="89" t="s">
        <v>257</v>
      </c>
      <c r="C73" s="89" t="str">
        <f>NSFR!B53</f>
        <v>Marge initiale totale reçue</v>
      </c>
      <c r="D73" s="89" t="b">
        <f t="shared" si="2"/>
        <v>1</v>
      </c>
      <c r="E73" s="89" t="b">
        <f t="shared" si="3"/>
        <v>0</v>
      </c>
    </row>
    <row r="74" spans="1:5">
      <c r="A74" s="89" t="s">
        <v>52</v>
      </c>
      <c r="B74" s="89" t="s">
        <v>258</v>
      </c>
      <c r="C74" s="89" t="str">
        <f>NSFR!B54</f>
        <v>Marge initiale reçue sous forme d'espèces</v>
      </c>
      <c r="D74" s="89" t="b">
        <f t="shared" si="2"/>
        <v>1</v>
      </c>
      <c r="E74" s="89" t="b">
        <f t="shared" si="3"/>
        <v>0</v>
      </c>
    </row>
    <row r="75" spans="1:5">
      <c r="A75" s="89" t="s">
        <v>53</v>
      </c>
      <c r="B75" s="89" t="s">
        <v>477</v>
      </c>
      <c r="C75" s="89" t="str">
        <f>NSFR!B55</f>
        <v>Marge initiale reçue sous forme de titres de niveau 1</v>
      </c>
      <c r="D75" s="89" t="b">
        <f t="shared" si="2"/>
        <v>1</v>
      </c>
      <c r="E75" s="89" t="b">
        <f t="shared" si="3"/>
        <v>0</v>
      </c>
    </row>
    <row r="76" spans="1:5" ht="26.4">
      <c r="A76" s="89" t="s">
        <v>54</v>
      </c>
      <c r="B76" s="89" t="s">
        <v>259</v>
      </c>
      <c r="C76" s="89" t="str">
        <f>NSFR!B56</f>
        <v>Marge initiale reçue sous forme de toutes les autres sûretés</v>
      </c>
      <c r="D76" s="89" t="b">
        <f t="shared" si="2"/>
        <v>1</v>
      </c>
      <c r="E76" s="89" t="b">
        <f t="shared" si="3"/>
        <v>0</v>
      </c>
    </row>
    <row r="77" spans="1:5" ht="39.6">
      <c r="A77" s="89" t="s">
        <v>55</v>
      </c>
      <c r="B77" s="89" t="s">
        <v>260</v>
      </c>
      <c r="C77" s="89" t="str">
        <f>NSFR!B57</f>
        <v>Marge initiale totale reçue, sous forme de tout type de sûreté, selon l'échéance résiduelle des contrats d'instruments dérivés associés</v>
      </c>
      <c r="D77" s="89" t="b">
        <f t="shared" si="2"/>
        <v>1</v>
      </c>
      <c r="E77" s="89" t="b">
        <f t="shared" si="3"/>
        <v>0</v>
      </c>
    </row>
    <row r="78" spans="1:5">
      <c r="A78" s="89" t="s">
        <v>56</v>
      </c>
      <c r="B78" s="89" t="s">
        <v>261</v>
      </c>
      <c r="C78" s="89" t="str">
        <f>NSFR!B58</f>
        <v>Autres catégories de passifs et d'avoirs propres</v>
      </c>
      <c r="D78" s="89" t="b">
        <f t="shared" si="2"/>
        <v>1</v>
      </c>
      <c r="E78" s="89" t="b">
        <f t="shared" si="3"/>
        <v>0</v>
      </c>
    </row>
    <row r="79" spans="1:5">
      <c r="A79" s="89" t="s">
        <v>57</v>
      </c>
      <c r="B79" s="89" t="s">
        <v>381</v>
      </c>
      <c r="C79" s="89" t="str">
        <f>NSFR!B59</f>
        <v>Passifs d'impôts futurs (PIF)</v>
      </c>
      <c r="D79" s="89" t="b">
        <f t="shared" si="2"/>
        <v>1</v>
      </c>
      <c r="E79" s="89" t="b">
        <f t="shared" si="3"/>
        <v>0</v>
      </c>
    </row>
    <row r="80" spans="1:5">
      <c r="A80" s="89" t="s">
        <v>58</v>
      </c>
      <c r="B80" s="89" t="s">
        <v>262</v>
      </c>
      <c r="C80" s="89" t="str">
        <f>NSFR!B60</f>
        <v>Participations minoritaires</v>
      </c>
      <c r="D80" s="89" t="b">
        <f t="shared" si="2"/>
        <v>1</v>
      </c>
      <c r="E80" s="89" t="b">
        <f t="shared" si="3"/>
        <v>0</v>
      </c>
    </row>
    <row r="81" spans="1:5">
      <c r="A81" s="89" t="s">
        <v>59</v>
      </c>
      <c r="B81" s="89" t="s">
        <v>263</v>
      </c>
      <c r="C81" s="89" t="str">
        <f>NSFR!B61</f>
        <v>Créditeurs à la date de transaction</v>
      </c>
      <c r="D81" s="89" t="b">
        <f t="shared" si="2"/>
        <v>1</v>
      </c>
      <c r="E81" s="89" t="b">
        <f t="shared" si="3"/>
        <v>0</v>
      </c>
    </row>
    <row r="82" spans="1:5">
      <c r="A82" s="89" t="s">
        <v>60</v>
      </c>
      <c r="B82" s="89" t="s">
        <v>264</v>
      </c>
      <c r="C82" s="89" t="str">
        <f>NSFR!B62</f>
        <v>Passifs interdépendants, dont :</v>
      </c>
      <c r="D82" s="89" t="b">
        <f t="shared" si="2"/>
        <v>1</v>
      </c>
      <c r="E82" s="89" t="b">
        <f t="shared" si="3"/>
        <v>0</v>
      </c>
    </row>
    <row r="83" spans="1:5">
      <c r="A83" s="89" t="s">
        <v>61</v>
      </c>
      <c r="B83" s="89" t="s">
        <v>382</v>
      </c>
      <c r="C83" s="89" t="str">
        <f>NSFR!B63</f>
        <v>TH LNH</v>
      </c>
      <c r="D83" s="89" t="b">
        <f t="shared" si="2"/>
        <v>1</v>
      </c>
      <c r="E83" s="89" t="b">
        <f t="shared" si="3"/>
        <v>0</v>
      </c>
    </row>
    <row r="84" spans="1:5">
      <c r="A84" s="89" t="s">
        <v>62</v>
      </c>
      <c r="B84" s="89" t="s">
        <v>383</v>
      </c>
      <c r="C84" s="89" t="str">
        <f>NSFR!B64</f>
        <v>Passifs OHC</v>
      </c>
      <c r="D84" s="89" t="b">
        <f t="shared" si="2"/>
        <v>1</v>
      </c>
      <c r="E84" s="89" t="b">
        <f t="shared" si="3"/>
        <v>0</v>
      </c>
    </row>
    <row r="85" spans="1:5" ht="26.4">
      <c r="A85" s="89" t="s">
        <v>63</v>
      </c>
      <c r="B85" s="89" t="s">
        <v>384</v>
      </c>
      <c r="C85" s="89" t="str">
        <f>NSFR!B65</f>
        <v>Marge de variation reçue d’un client et appliquée au nom du client à une CC</v>
      </c>
      <c r="D85" s="89" t="b">
        <f t="shared" si="2"/>
        <v>1</v>
      </c>
      <c r="E85" s="89" t="b">
        <f t="shared" si="3"/>
        <v>0</v>
      </c>
    </row>
    <row r="86" spans="1:5" ht="26.4">
      <c r="A86" s="89" t="s">
        <v>64</v>
      </c>
      <c r="B86" s="89" t="s">
        <v>265</v>
      </c>
      <c r="C86" s="89" t="str">
        <f>NSFR!B66</f>
        <v>Toutes les autres catégories de passifs et d'avoirs propres non prises en compte ci-dessus</v>
      </c>
      <c r="D86" s="89" t="b">
        <f t="shared" si="2"/>
        <v>1</v>
      </c>
      <c r="E86" s="89" t="b">
        <f t="shared" si="3"/>
        <v>0</v>
      </c>
    </row>
    <row r="87" spans="1:5">
      <c r="A87" s="89" t="s">
        <v>4</v>
      </c>
      <c r="B87" s="89" t="s">
        <v>4</v>
      </c>
      <c r="C87" s="89" t="str">
        <f>NSFR!P8</f>
        <v>Total ASF</v>
      </c>
      <c r="D87" s="89" t="b">
        <f t="shared" si="2"/>
        <v>1</v>
      </c>
      <c r="E87" s="89" t="b">
        <f t="shared" si="3"/>
        <v>1</v>
      </c>
    </row>
    <row r="88" spans="1:5">
      <c r="A88" s="89" t="s">
        <v>705</v>
      </c>
      <c r="B88" s="89" t="s">
        <v>707</v>
      </c>
      <c r="C88" s="89" t="str">
        <f>NSFR!B68</f>
        <v>Autres ASF</v>
      </c>
      <c r="D88" s="89" t="b">
        <f t="shared" si="2"/>
        <v>1</v>
      </c>
      <c r="E88" s="89" t="b">
        <f t="shared" si="3"/>
        <v>0</v>
      </c>
    </row>
    <row r="89" spans="1:5">
      <c r="A89" s="89" t="s">
        <v>18</v>
      </c>
      <c r="B89" s="89" t="s">
        <v>231</v>
      </c>
      <c r="C89" s="91" t="str">
        <f>NSFR!D68</f>
        <v>Montant</v>
      </c>
      <c r="D89" s="89" t="b">
        <f t="shared" si="2"/>
        <v>1</v>
      </c>
      <c r="E89" s="89" t="b">
        <f t="shared" si="3"/>
        <v>0</v>
      </c>
    </row>
    <row r="90" spans="1:5">
      <c r="A90" s="89" t="s">
        <v>19</v>
      </c>
      <c r="B90" s="89" t="s">
        <v>368</v>
      </c>
      <c r="C90" s="91" t="str">
        <f>NSFR!H68</f>
        <v>Coefficient ASF</v>
      </c>
      <c r="D90" s="89" t="b">
        <f t="shared" si="2"/>
        <v>1</v>
      </c>
      <c r="E90" s="89" t="b">
        <f t="shared" si="3"/>
        <v>0</v>
      </c>
    </row>
    <row r="91" spans="1:5">
      <c r="A91" s="89" t="s">
        <v>20</v>
      </c>
      <c r="B91" s="89" t="s">
        <v>369</v>
      </c>
      <c r="C91" s="91" t="str">
        <f>NSFR!L68</f>
        <v>ASF calculé</v>
      </c>
      <c r="D91" s="89" t="b">
        <f t="shared" si="2"/>
        <v>1</v>
      </c>
      <c r="E91" s="89" t="b">
        <f t="shared" si="3"/>
        <v>0</v>
      </c>
    </row>
    <row r="92" spans="1:5">
      <c r="A92" s="89" t="s">
        <v>21</v>
      </c>
      <c r="B92" s="89" t="s">
        <v>370</v>
      </c>
      <c r="C92" s="91" t="str">
        <f>NSFR!D69</f>
        <v>Sans terme</v>
      </c>
      <c r="D92" s="89" t="b">
        <f t="shared" si="2"/>
        <v>1</v>
      </c>
      <c r="E92" s="89" t="b">
        <f t="shared" si="3"/>
        <v>0</v>
      </c>
    </row>
    <row r="93" spans="1:5">
      <c r="A93" s="89" t="s">
        <v>22</v>
      </c>
      <c r="B93" s="89" t="s">
        <v>232</v>
      </c>
      <c r="C93" s="91" t="str">
        <f>NSFR!E69</f>
        <v>&lt; 6 mois</v>
      </c>
      <c r="D93" s="89" t="b">
        <f t="shared" si="2"/>
        <v>1</v>
      </c>
      <c r="E93" s="89" t="b">
        <f t="shared" si="3"/>
        <v>0</v>
      </c>
    </row>
    <row r="94" spans="1:5">
      <c r="A94" s="88" t="s">
        <v>468</v>
      </c>
      <c r="B94" s="88" t="s">
        <v>469</v>
      </c>
      <c r="C94" s="91" t="str">
        <f>NSFR!F69</f>
        <v>&gt;=  6 mois et  &lt; 1 an</v>
      </c>
      <c r="D94" s="89" t="b">
        <f t="shared" si="2"/>
        <v>1</v>
      </c>
      <c r="E94" s="89" t="b">
        <f t="shared" si="3"/>
        <v>0</v>
      </c>
    </row>
    <row r="95" spans="1:5">
      <c r="A95" s="89" t="s">
        <v>470</v>
      </c>
      <c r="B95" s="89" t="s">
        <v>471</v>
      </c>
      <c r="C95" s="91" t="str">
        <f>NSFR!G69</f>
        <v>&gt;=  1 an</v>
      </c>
      <c r="D95" s="89" t="b">
        <f t="shared" si="2"/>
        <v>1</v>
      </c>
      <c r="E95" s="89" t="b">
        <f t="shared" si="3"/>
        <v>0</v>
      </c>
    </row>
    <row r="96" spans="1:5">
      <c r="A96" s="89" t="s">
        <v>21</v>
      </c>
      <c r="B96" s="89" t="s">
        <v>370</v>
      </c>
      <c r="C96" s="91" t="str">
        <f>NSFR!H69</f>
        <v>Sans terme</v>
      </c>
      <c r="D96" s="89" t="b">
        <f t="shared" si="2"/>
        <v>1</v>
      </c>
      <c r="E96" s="89" t="b">
        <f t="shared" si="3"/>
        <v>0</v>
      </c>
    </row>
    <row r="97" spans="1:5">
      <c r="A97" s="89" t="s">
        <v>22</v>
      </c>
      <c r="B97" s="89" t="s">
        <v>232</v>
      </c>
      <c r="C97" s="91" t="str">
        <f>NSFR!I69</f>
        <v>&lt; 6 mois</v>
      </c>
      <c r="D97" s="89" t="b">
        <f t="shared" si="2"/>
        <v>1</v>
      </c>
      <c r="E97" s="89" t="b">
        <f t="shared" si="3"/>
        <v>0</v>
      </c>
    </row>
    <row r="98" spans="1:5">
      <c r="A98" s="88" t="s">
        <v>468</v>
      </c>
      <c r="B98" s="88" t="s">
        <v>472</v>
      </c>
      <c r="C98" s="91" t="str">
        <f>NSFR!J69</f>
        <v>&gt;=  6 mois et  &lt; 1 an</v>
      </c>
      <c r="D98" s="89" t="b">
        <f t="shared" si="2"/>
        <v>1</v>
      </c>
      <c r="E98" s="89" t="b">
        <f t="shared" si="3"/>
        <v>0</v>
      </c>
    </row>
    <row r="99" spans="1:5">
      <c r="A99" s="89" t="s">
        <v>470</v>
      </c>
      <c r="B99" s="89" t="s">
        <v>473</v>
      </c>
      <c r="C99" s="91" t="str">
        <f>NSFR!K69</f>
        <v>&gt;=  1 an</v>
      </c>
      <c r="D99" s="89" t="b">
        <f t="shared" si="2"/>
        <v>1</v>
      </c>
      <c r="E99" s="89" t="b">
        <f t="shared" si="3"/>
        <v>0</v>
      </c>
    </row>
    <row r="100" spans="1:5">
      <c r="A100" s="89" t="s">
        <v>21</v>
      </c>
      <c r="B100" s="89" t="s">
        <v>370</v>
      </c>
      <c r="C100" s="91" t="str">
        <f>NSFR!L69</f>
        <v>Sans terme</v>
      </c>
      <c r="D100" s="89" t="b">
        <f t="shared" si="2"/>
        <v>1</v>
      </c>
      <c r="E100" s="89" t="b">
        <f t="shared" si="3"/>
        <v>0</v>
      </c>
    </row>
    <row r="101" spans="1:5">
      <c r="A101" s="89" t="s">
        <v>22</v>
      </c>
      <c r="B101" s="89" t="s">
        <v>232</v>
      </c>
      <c r="C101" s="91" t="str">
        <f>NSFR!M69</f>
        <v>&lt; 6 mois</v>
      </c>
      <c r="D101" s="89" t="b">
        <f t="shared" si="2"/>
        <v>1</v>
      </c>
      <c r="E101" s="89" t="b">
        <f t="shared" si="3"/>
        <v>0</v>
      </c>
    </row>
    <row r="102" spans="1:5">
      <c r="A102" s="88" t="s">
        <v>474</v>
      </c>
      <c r="B102" s="88" t="s">
        <v>472</v>
      </c>
      <c r="C102" s="91" t="str">
        <f>NSFR!N69</f>
        <v>&gt;=   6 mois et  &lt; 1 an</v>
      </c>
      <c r="D102" s="89" t="b">
        <f t="shared" si="2"/>
        <v>1</v>
      </c>
      <c r="E102" s="89" t="b">
        <f t="shared" si="3"/>
        <v>0</v>
      </c>
    </row>
    <row r="103" spans="1:5">
      <c r="A103" s="89" t="s">
        <v>470</v>
      </c>
      <c r="B103" s="89" t="s">
        <v>473</v>
      </c>
      <c r="C103" s="91" t="str">
        <f>NSFR!O69</f>
        <v>&gt;=  1 an</v>
      </c>
      <c r="D103" s="89" t="b">
        <f t="shared" si="2"/>
        <v>1</v>
      </c>
      <c r="E103" s="89" t="b">
        <f t="shared" si="3"/>
        <v>0</v>
      </c>
    </row>
    <row r="104" spans="1:5">
      <c r="A104" s="89" t="s">
        <v>4</v>
      </c>
      <c r="B104" s="89" t="s">
        <v>4</v>
      </c>
      <c r="C104" s="91" t="str">
        <f>NSFR!P69</f>
        <v>Total ASF</v>
      </c>
      <c r="D104" s="89" t="b">
        <f t="shared" si="2"/>
        <v>1</v>
      </c>
      <c r="E104" s="89" t="b">
        <f t="shared" si="3"/>
        <v>1</v>
      </c>
    </row>
    <row r="105" spans="1:5">
      <c r="A105" s="104" t="s">
        <v>766</v>
      </c>
      <c r="B105" s="105" t="s">
        <v>789</v>
      </c>
      <c r="C105" s="89" t="str">
        <f>NSFR!B70</f>
        <v>Dépôts stables issus de partenariats</v>
      </c>
      <c r="D105" s="89" t="b">
        <f t="shared" si="2"/>
        <v>1</v>
      </c>
      <c r="E105" s="89" t="b">
        <f t="shared" si="3"/>
        <v>0</v>
      </c>
    </row>
    <row r="106" spans="1:5" ht="26.4">
      <c r="A106" s="104" t="s">
        <v>767</v>
      </c>
      <c r="B106" s="105" t="s">
        <v>768</v>
      </c>
      <c r="C106" s="89" t="str">
        <f>NSFR!B71</f>
        <v>Billets structurés de détail non négociables en bourse</v>
      </c>
      <c r="D106" s="89" t="b">
        <f t="shared" si="2"/>
        <v>1</v>
      </c>
      <c r="E106" s="89" t="b">
        <f t="shared" si="3"/>
        <v>0</v>
      </c>
    </row>
    <row r="107" spans="1:5" ht="39.6">
      <c r="A107" s="106" t="s">
        <v>769</v>
      </c>
      <c r="B107" s="105" t="s">
        <v>770</v>
      </c>
      <c r="C107" s="89" t="str">
        <f>NSFR!B72</f>
        <v>Dépôts provenant d'intermédiaires financiers non bancaires assortis de caractéristiques de détail sous-jacentes</v>
      </c>
      <c r="D107" s="89" t="b">
        <f t="shared" si="2"/>
        <v>1</v>
      </c>
      <c r="E107" s="89" t="b">
        <f t="shared" si="3"/>
        <v>0</v>
      </c>
    </row>
    <row r="108" spans="1:5" ht="26.4">
      <c r="A108" s="89" t="s">
        <v>781</v>
      </c>
      <c r="B108" s="89" t="s">
        <v>782</v>
      </c>
      <c r="C108" s="89" t="str">
        <f>NSFR!A76</f>
        <v xml:space="preserve">Section 2 - Financement stable requis (RSF)
</v>
      </c>
      <c r="D108" s="89" t="b">
        <f t="shared" si="2"/>
        <v>1</v>
      </c>
      <c r="E108" s="89" t="b">
        <f t="shared" si="3"/>
        <v>0</v>
      </c>
    </row>
    <row r="109" spans="1:5">
      <c r="A109" s="89" t="s">
        <v>178</v>
      </c>
      <c r="B109" s="89" t="s">
        <v>783</v>
      </c>
      <c r="C109" s="89" t="str">
        <f>NSFR!A77</f>
        <v>2.1 Postes au bilan</v>
      </c>
      <c r="D109" s="89" t="b">
        <f t="shared" si="2"/>
        <v>1</v>
      </c>
      <c r="E109" s="89" t="b">
        <f t="shared" si="3"/>
        <v>0</v>
      </c>
    </row>
    <row r="110" spans="1:5">
      <c r="A110" s="89" t="s">
        <v>18</v>
      </c>
      <c r="B110" s="89" t="s">
        <v>231</v>
      </c>
      <c r="C110" s="91" t="str">
        <f>NSFR!D76</f>
        <v>Montant</v>
      </c>
      <c r="D110" s="89" t="b">
        <f t="shared" si="2"/>
        <v>1</v>
      </c>
      <c r="E110" s="89" t="b">
        <f t="shared" si="3"/>
        <v>0</v>
      </c>
    </row>
    <row r="111" spans="1:5">
      <c r="A111" s="89" t="s">
        <v>66</v>
      </c>
      <c r="B111" s="89" t="s">
        <v>385</v>
      </c>
      <c r="C111" s="91" t="str">
        <f>NSFR!H76</f>
        <v>Coefficient RSF</v>
      </c>
      <c r="D111" s="89" t="b">
        <f t="shared" si="2"/>
        <v>1</v>
      </c>
      <c r="E111" s="89" t="b">
        <f t="shared" si="3"/>
        <v>0</v>
      </c>
    </row>
    <row r="112" spans="1:5">
      <c r="A112" s="89" t="s">
        <v>65</v>
      </c>
      <c r="B112" s="89" t="s">
        <v>386</v>
      </c>
      <c r="C112" s="91" t="str">
        <f>NSFR!L76</f>
        <v>RSF calculé</v>
      </c>
      <c r="D112" s="89" t="b">
        <f t="shared" si="2"/>
        <v>1</v>
      </c>
      <c r="E112" s="89" t="b">
        <f t="shared" si="3"/>
        <v>0</v>
      </c>
    </row>
    <row r="113" spans="1:5">
      <c r="A113" s="89" t="s">
        <v>21</v>
      </c>
      <c r="B113" s="89" t="s">
        <v>370</v>
      </c>
      <c r="C113" s="89" t="str">
        <f>NSFR!D8</f>
        <v>Sans terme</v>
      </c>
      <c r="D113" s="89" t="b">
        <f t="shared" si="2"/>
        <v>1</v>
      </c>
      <c r="E113" s="89" t="b">
        <f t="shared" si="3"/>
        <v>0</v>
      </c>
    </row>
    <row r="114" spans="1:5">
      <c r="A114" s="89" t="s">
        <v>22</v>
      </c>
      <c r="B114" s="89" t="s">
        <v>232</v>
      </c>
      <c r="C114" s="91" t="str">
        <f>NSFR!E77</f>
        <v>&lt; 6 mois</v>
      </c>
      <c r="D114" s="89" t="b">
        <f t="shared" si="2"/>
        <v>1</v>
      </c>
      <c r="E114" s="89" t="b">
        <f t="shared" si="3"/>
        <v>0</v>
      </c>
    </row>
    <row r="115" spans="1:5">
      <c r="A115" s="88" t="s">
        <v>536</v>
      </c>
      <c r="B115" s="88" t="s">
        <v>537</v>
      </c>
      <c r="C115" s="91" t="str">
        <f>NSFR!F77</f>
        <v>≥ 6 mois et  &lt; 1 an</v>
      </c>
      <c r="D115" s="89" t="b">
        <f t="shared" si="2"/>
        <v>1</v>
      </c>
      <c r="E115" s="89" t="b">
        <f t="shared" si="3"/>
        <v>0</v>
      </c>
    </row>
    <row r="116" spans="1:5">
      <c r="A116" s="89" t="s">
        <v>538</v>
      </c>
      <c r="B116" s="89" t="s">
        <v>539</v>
      </c>
      <c r="C116" s="91" t="str">
        <f>NSFR!G77</f>
        <v>≥ 1 an</v>
      </c>
      <c r="D116" s="89" t="b">
        <f t="shared" si="2"/>
        <v>1</v>
      </c>
      <c r="E116" s="89" t="b">
        <f t="shared" si="3"/>
        <v>0</v>
      </c>
    </row>
    <row r="117" spans="1:5">
      <c r="A117" s="89" t="s">
        <v>21</v>
      </c>
      <c r="B117" s="89" t="s">
        <v>370</v>
      </c>
      <c r="C117" s="89" t="str">
        <f>NSFR!D8</f>
        <v>Sans terme</v>
      </c>
      <c r="D117" s="89" t="b">
        <f t="shared" si="2"/>
        <v>1</v>
      </c>
      <c r="E117" s="89" t="b">
        <f t="shared" si="3"/>
        <v>0</v>
      </c>
    </row>
    <row r="118" spans="1:5">
      <c r="A118" s="89" t="s">
        <v>22</v>
      </c>
      <c r="B118" s="89" t="s">
        <v>232</v>
      </c>
      <c r="C118" s="91" t="str">
        <f>NSFR!I77</f>
        <v>&lt; 6 mois</v>
      </c>
      <c r="D118" s="89" t="b">
        <f t="shared" si="2"/>
        <v>1</v>
      </c>
      <c r="E118" s="89" t="b">
        <f t="shared" si="3"/>
        <v>0</v>
      </c>
    </row>
    <row r="119" spans="1:5">
      <c r="A119" s="88" t="s">
        <v>536</v>
      </c>
      <c r="B119" s="88" t="s">
        <v>537</v>
      </c>
      <c r="C119" s="91" t="str">
        <f>NSFR!J77</f>
        <v>≥ 6 mois et  &lt; 1 an</v>
      </c>
      <c r="D119" s="89" t="b">
        <f t="shared" si="2"/>
        <v>1</v>
      </c>
      <c r="E119" s="89" t="b">
        <f t="shared" si="3"/>
        <v>0</v>
      </c>
    </row>
    <row r="120" spans="1:5">
      <c r="A120" s="89" t="s">
        <v>538</v>
      </c>
      <c r="B120" s="89" t="s">
        <v>539</v>
      </c>
      <c r="C120" s="91" t="str">
        <f>NSFR!K77</f>
        <v>≥ 1 an</v>
      </c>
      <c r="D120" s="89" t="b">
        <f t="shared" si="2"/>
        <v>1</v>
      </c>
      <c r="E120" s="89" t="b">
        <f t="shared" si="3"/>
        <v>0</v>
      </c>
    </row>
    <row r="121" spans="1:5">
      <c r="A121" s="89" t="s">
        <v>21</v>
      </c>
      <c r="B121" s="89" t="s">
        <v>370</v>
      </c>
      <c r="C121" s="89" t="str">
        <f>NSFR!D8</f>
        <v>Sans terme</v>
      </c>
      <c r="D121" s="89" t="b">
        <f t="shared" si="2"/>
        <v>1</v>
      </c>
      <c r="E121" s="89" t="b">
        <f t="shared" si="3"/>
        <v>0</v>
      </c>
    </row>
    <row r="122" spans="1:5">
      <c r="A122" s="89" t="s">
        <v>22</v>
      </c>
      <c r="B122" s="89" t="s">
        <v>232</v>
      </c>
      <c r="C122" s="91" t="str">
        <f>NSFR!M77</f>
        <v>&lt; 6 mois</v>
      </c>
      <c r="D122" s="89" t="b">
        <f t="shared" si="2"/>
        <v>1</v>
      </c>
      <c r="E122" s="89" t="b">
        <f t="shared" si="3"/>
        <v>0</v>
      </c>
    </row>
    <row r="123" spans="1:5">
      <c r="A123" s="88" t="s">
        <v>536</v>
      </c>
      <c r="B123" s="88" t="s">
        <v>537</v>
      </c>
      <c r="C123" s="91" t="str">
        <f>NSFR!N77</f>
        <v>≥ 6 mois et  &lt; 1 an</v>
      </c>
      <c r="D123" s="89" t="b">
        <f t="shared" si="2"/>
        <v>1</v>
      </c>
      <c r="E123" s="89" t="b">
        <f t="shared" si="3"/>
        <v>0</v>
      </c>
    </row>
    <row r="124" spans="1:5">
      <c r="A124" s="89" t="s">
        <v>538</v>
      </c>
      <c r="B124" s="89" t="s">
        <v>539</v>
      </c>
      <c r="C124" s="91" t="str">
        <f>NSFR!O77</f>
        <v>≥ 1 an</v>
      </c>
      <c r="D124" s="89" t="b">
        <f t="shared" si="2"/>
        <v>1</v>
      </c>
      <c r="E124" s="89" t="b">
        <f t="shared" si="3"/>
        <v>0</v>
      </c>
    </row>
    <row r="125" spans="1:5">
      <c r="A125" s="89" t="s">
        <v>5</v>
      </c>
      <c r="B125" s="89" t="s">
        <v>5</v>
      </c>
      <c r="C125" s="91" t="str">
        <f>NSFR!P77</f>
        <v>Total RSF</v>
      </c>
      <c r="D125" s="89" t="b">
        <f t="shared" si="2"/>
        <v>1</v>
      </c>
      <c r="E125" s="89" t="b">
        <f t="shared" si="3"/>
        <v>1</v>
      </c>
    </row>
    <row r="126" spans="1:5">
      <c r="A126" s="89" t="s">
        <v>68</v>
      </c>
      <c r="B126" s="89" t="s">
        <v>266</v>
      </c>
      <c r="C126" s="89" t="str">
        <f>NSFR!B78</f>
        <v>Pièces et billets de banque</v>
      </c>
      <c r="D126" s="89" t="b">
        <f t="shared" si="2"/>
        <v>1</v>
      </c>
      <c r="E126" s="89" t="b">
        <f t="shared" si="3"/>
        <v>0</v>
      </c>
    </row>
    <row r="127" spans="1:5" ht="26.4">
      <c r="A127" s="89" t="s">
        <v>69</v>
      </c>
      <c r="B127" s="89" t="s">
        <v>267</v>
      </c>
      <c r="C127" s="89" t="str">
        <f>NSFR!B79</f>
        <v>Réserves totales détenues auprès de la banque centrale</v>
      </c>
      <c r="D127" s="89" t="b">
        <f t="shared" si="2"/>
        <v>1</v>
      </c>
      <c r="E127" s="89" t="b">
        <f t="shared" si="3"/>
        <v>0</v>
      </c>
    </row>
    <row r="128" spans="1:5">
      <c r="A128" s="89" t="s">
        <v>75</v>
      </c>
      <c r="B128" s="89" t="s">
        <v>371</v>
      </c>
      <c r="C128" s="89" t="str">
        <f>NSFR!B80</f>
        <v>Réserves requises auprès de la banque centrale</v>
      </c>
      <c r="D128" s="89" t="b">
        <f t="shared" si="2"/>
        <v>1</v>
      </c>
      <c r="E128" s="89" t="b">
        <f t="shared" si="3"/>
        <v>0</v>
      </c>
    </row>
    <row r="129" spans="1:5" ht="26.4">
      <c r="A129" s="89" t="s">
        <v>70</v>
      </c>
      <c r="B129" s="89" t="s">
        <v>392</v>
      </c>
      <c r="C129" s="89" t="str">
        <f>NSFR!B81</f>
        <v>Actifs des OFT admissibles au traitement de « portefeuille équilibré »</v>
      </c>
      <c r="D129" s="89" t="b">
        <f t="shared" si="2"/>
        <v>1</v>
      </c>
      <c r="E129" s="89" t="b">
        <f t="shared" si="3"/>
        <v>0</v>
      </c>
    </row>
    <row r="130" spans="1:5">
      <c r="A130" s="89" t="s">
        <v>72</v>
      </c>
      <c r="B130" s="89" t="s">
        <v>481</v>
      </c>
      <c r="C130" s="89" t="str">
        <f>NSFR!B82</f>
        <v>Non grevés</v>
      </c>
      <c r="D130" s="89" t="b">
        <f t="shared" ref="D130:D193" si="4">A130=C130</f>
        <v>1</v>
      </c>
      <c r="E130" s="89" t="b">
        <f t="shared" ref="E130:E193" si="5">B130=C130</f>
        <v>0</v>
      </c>
    </row>
    <row r="131" spans="1:5">
      <c r="A131" s="89" t="s">
        <v>76</v>
      </c>
      <c r="B131" s="89" t="s">
        <v>269</v>
      </c>
      <c r="C131" s="91" t="str">
        <f>NSFR!B83</f>
        <v>Grevés</v>
      </c>
      <c r="D131" s="89" t="b">
        <f t="shared" si="4"/>
        <v>1</v>
      </c>
      <c r="E131" s="89" t="b">
        <f t="shared" si="5"/>
        <v>0</v>
      </c>
    </row>
    <row r="132" spans="1:5" ht="26.4">
      <c r="A132" s="89" t="s">
        <v>475</v>
      </c>
      <c r="B132" s="89" t="s">
        <v>270</v>
      </c>
      <c r="C132" s="89" t="str">
        <f>NSFR!B84</f>
        <v>Dépôts détenus par d'autres coopératives membres d'une même coopérative à l'intérieur d'une fédération</v>
      </c>
      <c r="D132" s="89" t="b">
        <f t="shared" si="4"/>
        <v>1</v>
      </c>
      <c r="E132" s="89" t="b">
        <f t="shared" si="5"/>
        <v>0</v>
      </c>
    </row>
    <row r="133" spans="1:5">
      <c r="A133" s="89" t="s">
        <v>71</v>
      </c>
      <c r="B133" s="89" t="s">
        <v>271</v>
      </c>
      <c r="C133" s="89" t="str">
        <f>NSFR!B85</f>
        <v>Prêts à des institutions financières, dont :</v>
      </c>
      <c r="D133" s="89" t="b">
        <f t="shared" si="4"/>
        <v>1</v>
      </c>
      <c r="E133" s="89" t="b">
        <f t="shared" si="5"/>
        <v>0</v>
      </c>
    </row>
    <row r="134" spans="1:5" ht="52.8">
      <c r="A134" s="89" t="s">
        <v>120</v>
      </c>
      <c r="B134" s="89" t="s">
        <v>478</v>
      </c>
      <c r="C134" s="89" t="str">
        <f>NSFR!B86</f>
        <v>Prêts à des institutions financières garantis par des sûretés de niveau 1, lorsque l'institution peut librement réutiliser la sûreté reçue pour la durée des prêts, dont :</v>
      </c>
      <c r="D134" s="89" t="b">
        <f t="shared" si="4"/>
        <v>1</v>
      </c>
      <c r="E134" s="89" t="b">
        <f t="shared" si="5"/>
        <v>0</v>
      </c>
    </row>
    <row r="135" spans="1:5">
      <c r="A135" s="89" t="s">
        <v>72</v>
      </c>
      <c r="B135" s="89" t="s">
        <v>481</v>
      </c>
      <c r="C135" s="89" t="str">
        <f>NSFR!B87</f>
        <v>Non grevés</v>
      </c>
      <c r="D135" s="89" t="b">
        <f t="shared" si="4"/>
        <v>1</v>
      </c>
      <c r="E135" s="89" t="b">
        <f t="shared" si="5"/>
        <v>0</v>
      </c>
    </row>
    <row r="136" spans="1:5">
      <c r="A136" s="89" t="s">
        <v>73</v>
      </c>
      <c r="B136" s="89" t="s">
        <v>272</v>
      </c>
      <c r="C136" s="89" t="str">
        <f>NSFR!B88</f>
        <v>Grevés, dont :</v>
      </c>
      <c r="D136" s="89" t="b">
        <f t="shared" si="4"/>
        <v>1</v>
      </c>
      <c r="E136" s="89" t="b">
        <f t="shared" si="5"/>
        <v>0</v>
      </c>
    </row>
    <row r="137" spans="1:5">
      <c r="A137" s="89" t="s">
        <v>74</v>
      </c>
      <c r="B137" s="89" t="s">
        <v>273</v>
      </c>
      <c r="C137" s="89" t="str">
        <f>NSFR!B89</f>
        <v>Échéance résiduelle des actifs grevés &lt; 6 mois</v>
      </c>
      <c r="D137" s="89" t="b">
        <f t="shared" si="4"/>
        <v>1</v>
      </c>
      <c r="E137" s="89" t="b">
        <f t="shared" si="5"/>
        <v>0</v>
      </c>
    </row>
    <row r="138" spans="1:5" ht="26.4">
      <c r="A138" s="89" t="s">
        <v>452</v>
      </c>
      <c r="B138" s="89" t="s">
        <v>453</v>
      </c>
      <c r="C138" s="89" t="str">
        <f>NSFR!B90</f>
        <v>Échéance résiduelle des actifs grevés ≥  6 mois à &lt; 1 an</v>
      </c>
      <c r="D138" s="89" t="b">
        <f t="shared" si="4"/>
        <v>1</v>
      </c>
      <c r="E138" s="89" t="b">
        <f t="shared" si="5"/>
        <v>0</v>
      </c>
    </row>
    <row r="139" spans="1:5">
      <c r="A139" s="89" t="s">
        <v>454</v>
      </c>
      <c r="B139" s="89" t="s">
        <v>455</v>
      </c>
      <c r="C139" s="89" t="str">
        <f>NSFR!B91</f>
        <v>Échéance résiduelle des actifs grevés ≥  1 an</v>
      </c>
      <c r="D139" s="89" t="b">
        <f t="shared" si="4"/>
        <v>1</v>
      </c>
      <c r="E139" s="89" t="b">
        <f t="shared" si="5"/>
        <v>0</v>
      </c>
    </row>
    <row r="140" spans="1:5" ht="52.8">
      <c r="A140" s="89" t="s">
        <v>121</v>
      </c>
      <c r="B140" s="89" t="s">
        <v>480</v>
      </c>
      <c r="C140" s="89" t="str">
        <f>NSFR!B92</f>
        <v>Prêts à des institutions financières garantis par des sûretés autres que de niveau 1, lorsque l'institution peut librement réutiliser la sûreté reçue pour la durée des prêts, dont :</v>
      </c>
      <c r="D140" s="89" t="b">
        <f t="shared" si="4"/>
        <v>1</v>
      </c>
      <c r="E140" s="89" t="b">
        <f t="shared" si="5"/>
        <v>0</v>
      </c>
    </row>
    <row r="141" spans="1:5">
      <c r="A141" s="89" t="s">
        <v>72</v>
      </c>
      <c r="B141" s="89" t="s">
        <v>481</v>
      </c>
      <c r="C141" s="89" t="str">
        <f>NSFR!B93</f>
        <v>Non grevés</v>
      </c>
      <c r="D141" s="89" t="b">
        <f t="shared" si="4"/>
        <v>1</v>
      </c>
      <c r="E141" s="89" t="b">
        <f t="shared" si="5"/>
        <v>0</v>
      </c>
    </row>
    <row r="142" spans="1:5">
      <c r="A142" s="89" t="s">
        <v>73</v>
      </c>
      <c r="B142" s="89" t="s">
        <v>272</v>
      </c>
      <c r="C142" s="89" t="str">
        <f>NSFR!B94</f>
        <v>Grevés, dont :</v>
      </c>
      <c r="D142" s="89" t="b">
        <f t="shared" si="4"/>
        <v>1</v>
      </c>
      <c r="E142" s="89" t="b">
        <f t="shared" si="5"/>
        <v>0</v>
      </c>
    </row>
    <row r="143" spans="1:5">
      <c r="A143" s="89" t="s">
        <v>74</v>
      </c>
      <c r="B143" s="89" t="s">
        <v>273</v>
      </c>
      <c r="C143" s="89" t="str">
        <f>NSFR!B95</f>
        <v>Échéance résiduelle des actifs grevés &lt; 6 mois</v>
      </c>
      <c r="D143" s="89" t="b">
        <f t="shared" si="4"/>
        <v>1</v>
      </c>
      <c r="E143" s="89" t="b">
        <f t="shared" si="5"/>
        <v>0</v>
      </c>
    </row>
    <row r="144" spans="1:5" ht="26.4">
      <c r="A144" s="89" t="s">
        <v>456</v>
      </c>
      <c r="B144" s="89" t="s">
        <v>457</v>
      </c>
      <c r="C144" s="89" t="str">
        <f>NSFR!B96</f>
        <v>Échéance résiduelle des actifs grevés ≥ 6 mois à &lt; 1 an</v>
      </c>
      <c r="D144" s="89" t="b">
        <f t="shared" si="4"/>
        <v>1</v>
      </c>
      <c r="E144" s="89" t="b">
        <f t="shared" si="5"/>
        <v>0</v>
      </c>
    </row>
    <row r="145" spans="1:5">
      <c r="A145" s="89" t="s">
        <v>458</v>
      </c>
      <c r="B145" s="89" t="s">
        <v>459</v>
      </c>
      <c r="C145" s="89" t="str">
        <f>NSFR!B97</f>
        <v>Échéance résiduelle des actifs grevés ≥ 1 an</v>
      </c>
      <c r="D145" s="89" t="b">
        <f t="shared" si="4"/>
        <v>1</v>
      </c>
      <c r="E145" s="89" t="b">
        <f t="shared" si="5"/>
        <v>0</v>
      </c>
    </row>
    <row r="146" spans="1:5" ht="26.4">
      <c r="A146" s="89" t="s">
        <v>77</v>
      </c>
      <c r="B146" s="89" t="s">
        <v>274</v>
      </c>
      <c r="C146" s="89" t="str">
        <f>NSFR!B98</f>
        <v>Prêts non garantis à des institutions financières, dont :</v>
      </c>
      <c r="D146" s="89" t="b">
        <f t="shared" si="4"/>
        <v>1</v>
      </c>
      <c r="E146" s="89" t="b">
        <f t="shared" si="5"/>
        <v>0</v>
      </c>
    </row>
    <row r="147" spans="1:5">
      <c r="A147" s="89" t="s">
        <v>72</v>
      </c>
      <c r="B147" s="89" t="s">
        <v>481</v>
      </c>
      <c r="C147" s="89" t="str">
        <f>NSFR!B99</f>
        <v>Non grevés</v>
      </c>
      <c r="D147" s="89" t="b">
        <f t="shared" si="4"/>
        <v>1</v>
      </c>
      <c r="E147" s="89" t="b">
        <f t="shared" si="5"/>
        <v>0</v>
      </c>
    </row>
    <row r="148" spans="1:5">
      <c r="A148" s="89" t="s">
        <v>73</v>
      </c>
      <c r="B148" s="89" t="s">
        <v>272</v>
      </c>
      <c r="C148" s="89" t="str">
        <f>NSFR!B100</f>
        <v>Grevés, dont :</v>
      </c>
      <c r="D148" s="89" t="b">
        <f t="shared" si="4"/>
        <v>1</v>
      </c>
      <c r="E148" s="89" t="b">
        <f t="shared" si="5"/>
        <v>0</v>
      </c>
    </row>
    <row r="149" spans="1:5">
      <c r="A149" s="89" t="s">
        <v>74</v>
      </c>
      <c r="B149" s="89" t="s">
        <v>273</v>
      </c>
      <c r="C149" s="89" t="str">
        <f>NSFR!B101</f>
        <v>Échéance résiduelle des actifs grevés &lt; 6 mois</v>
      </c>
      <c r="D149" s="89" t="b">
        <f t="shared" si="4"/>
        <v>1</v>
      </c>
      <c r="E149" s="89" t="b">
        <f t="shared" si="5"/>
        <v>0</v>
      </c>
    </row>
    <row r="150" spans="1:5" ht="26.4">
      <c r="A150" s="89" t="s">
        <v>456</v>
      </c>
      <c r="B150" s="89" t="s">
        <v>457</v>
      </c>
      <c r="C150" s="89" t="str">
        <f>NSFR!B96</f>
        <v>Échéance résiduelle des actifs grevés ≥ 6 mois à &lt; 1 an</v>
      </c>
      <c r="D150" s="89" t="b">
        <f t="shared" si="4"/>
        <v>1</v>
      </c>
      <c r="E150" s="89" t="b">
        <f t="shared" si="5"/>
        <v>0</v>
      </c>
    </row>
    <row r="151" spans="1:5">
      <c r="A151" s="89" t="s">
        <v>458</v>
      </c>
      <c r="B151" s="89" t="s">
        <v>459</v>
      </c>
      <c r="C151" s="89" t="str">
        <f>NSFR!B97</f>
        <v>Échéance résiduelle des actifs grevés ≥ 1 an</v>
      </c>
      <c r="D151" s="89" t="b">
        <f t="shared" si="4"/>
        <v>1</v>
      </c>
      <c r="E151" s="89" t="b">
        <f t="shared" si="5"/>
        <v>0</v>
      </c>
    </row>
    <row r="152" spans="1:5" ht="26.4">
      <c r="A152" s="89" t="s">
        <v>461</v>
      </c>
      <c r="B152" s="89" t="s">
        <v>391</v>
      </c>
      <c r="C152" s="89" t="str">
        <f>NSFR!B104</f>
        <v>Titres admissibles à titre d'ALHQ de niveau 1 pour le LCR, dont :</v>
      </c>
      <c r="D152" s="89" t="b">
        <f t="shared" si="4"/>
        <v>1</v>
      </c>
      <c r="E152" s="89" t="b">
        <f t="shared" si="5"/>
        <v>0</v>
      </c>
    </row>
    <row r="153" spans="1:5">
      <c r="A153" s="89" t="s">
        <v>72</v>
      </c>
      <c r="B153" s="89" t="s">
        <v>481</v>
      </c>
      <c r="C153" s="89" t="str">
        <f>NSFR!B105</f>
        <v>Non grevés</v>
      </c>
      <c r="D153" s="89" t="b">
        <f t="shared" si="4"/>
        <v>1</v>
      </c>
      <c r="E153" s="89" t="b">
        <f t="shared" si="5"/>
        <v>0</v>
      </c>
    </row>
    <row r="154" spans="1:5">
      <c r="A154" s="89" t="s">
        <v>73</v>
      </c>
      <c r="B154" s="89" t="s">
        <v>272</v>
      </c>
      <c r="C154" s="89" t="str">
        <f>NSFR!B106</f>
        <v>Grevés, dont :</v>
      </c>
      <c r="D154" s="89" t="b">
        <f t="shared" si="4"/>
        <v>1</v>
      </c>
      <c r="E154" s="89" t="b">
        <f t="shared" si="5"/>
        <v>0</v>
      </c>
    </row>
    <row r="155" spans="1:5">
      <c r="A155" s="89" t="s">
        <v>74</v>
      </c>
      <c r="B155" s="89" t="s">
        <v>273</v>
      </c>
      <c r="C155" s="89" t="str">
        <f>NSFR!B107</f>
        <v>Échéance résiduelle des actifs grevés &lt; 6 mois</v>
      </c>
      <c r="D155" s="89" t="b">
        <f t="shared" si="4"/>
        <v>1</v>
      </c>
      <c r="E155" s="89" t="b">
        <f t="shared" si="5"/>
        <v>0</v>
      </c>
    </row>
    <row r="156" spans="1:5" ht="26.4">
      <c r="A156" s="89" t="s">
        <v>456</v>
      </c>
      <c r="B156" s="89" t="s">
        <v>457</v>
      </c>
      <c r="C156" s="89" t="str">
        <f>NSFR!B96</f>
        <v>Échéance résiduelle des actifs grevés ≥ 6 mois à &lt; 1 an</v>
      </c>
      <c r="D156" s="89" t="b">
        <f t="shared" si="4"/>
        <v>1</v>
      </c>
      <c r="E156" s="89" t="b">
        <f t="shared" si="5"/>
        <v>0</v>
      </c>
    </row>
    <row r="157" spans="1:5">
      <c r="A157" s="89" t="s">
        <v>458</v>
      </c>
      <c r="B157" s="89" t="s">
        <v>459</v>
      </c>
      <c r="C157" s="89" t="str">
        <f>NSFR!B97</f>
        <v>Échéance résiduelle des actifs grevés ≥ 1 an</v>
      </c>
      <c r="D157" s="89" t="b">
        <f t="shared" si="4"/>
        <v>1</v>
      </c>
      <c r="E157" s="89" t="b">
        <f t="shared" si="5"/>
        <v>0</v>
      </c>
    </row>
    <row r="158" spans="1:5" ht="26.4">
      <c r="A158" s="89" t="s">
        <v>462</v>
      </c>
      <c r="B158" s="89" t="s">
        <v>390</v>
      </c>
      <c r="C158" s="89" t="str">
        <f>NSFR!B110</f>
        <v>Titres admissibles à titre d'ALHQ de niveau 2A pour le LCR, dont :</v>
      </c>
      <c r="D158" s="89" t="b">
        <f t="shared" si="4"/>
        <v>1</v>
      </c>
      <c r="E158" s="89" t="b">
        <f t="shared" si="5"/>
        <v>0</v>
      </c>
    </row>
    <row r="159" spans="1:5">
      <c r="A159" s="89" t="s">
        <v>72</v>
      </c>
      <c r="B159" s="89" t="s">
        <v>481</v>
      </c>
      <c r="C159" s="89" t="str">
        <f>NSFR!B111</f>
        <v>Non grevés</v>
      </c>
      <c r="D159" s="89" t="b">
        <f t="shared" si="4"/>
        <v>1</v>
      </c>
      <c r="E159" s="89" t="b">
        <f t="shared" si="5"/>
        <v>0</v>
      </c>
    </row>
    <row r="160" spans="1:5">
      <c r="A160" s="89" t="s">
        <v>73</v>
      </c>
      <c r="B160" s="89" t="s">
        <v>272</v>
      </c>
      <c r="C160" s="89" t="str">
        <f>NSFR!B112</f>
        <v>Grevés, dont :</v>
      </c>
      <c r="D160" s="89" t="b">
        <f t="shared" si="4"/>
        <v>1</v>
      </c>
      <c r="E160" s="89" t="b">
        <f t="shared" si="5"/>
        <v>0</v>
      </c>
    </row>
    <row r="161" spans="1:5">
      <c r="A161" s="89" t="s">
        <v>74</v>
      </c>
      <c r="B161" s="89" t="s">
        <v>273</v>
      </c>
      <c r="C161" s="89" t="str">
        <f>NSFR!B113</f>
        <v>Échéance résiduelle des actifs grevés &lt; 6 mois</v>
      </c>
      <c r="D161" s="89" t="b">
        <f t="shared" si="4"/>
        <v>1</v>
      </c>
      <c r="E161" s="89" t="b">
        <f t="shared" si="5"/>
        <v>0</v>
      </c>
    </row>
    <row r="162" spans="1:5" ht="26.4">
      <c r="A162" s="89" t="s">
        <v>456</v>
      </c>
      <c r="B162" s="89" t="s">
        <v>457</v>
      </c>
      <c r="C162" s="89" t="str">
        <f>NSFR!B96</f>
        <v>Échéance résiduelle des actifs grevés ≥ 6 mois à &lt; 1 an</v>
      </c>
      <c r="D162" s="89" t="b">
        <f t="shared" si="4"/>
        <v>1</v>
      </c>
      <c r="E162" s="89" t="b">
        <f t="shared" si="5"/>
        <v>0</v>
      </c>
    </row>
    <row r="163" spans="1:5">
      <c r="A163" s="89" t="s">
        <v>458</v>
      </c>
      <c r="B163" s="89" t="s">
        <v>459</v>
      </c>
      <c r="C163" s="89" t="str">
        <f>NSFR!B97</f>
        <v>Échéance résiduelle des actifs grevés ≥ 1 an</v>
      </c>
      <c r="D163" s="89" t="b">
        <f t="shared" si="4"/>
        <v>1</v>
      </c>
      <c r="E163" s="89" t="b">
        <f t="shared" si="5"/>
        <v>0</v>
      </c>
    </row>
    <row r="164" spans="1:5" ht="26.4">
      <c r="A164" s="89" t="s">
        <v>463</v>
      </c>
      <c r="B164" s="89" t="s">
        <v>389</v>
      </c>
      <c r="C164" s="89" t="str">
        <f>NSFR!B116</f>
        <v xml:space="preserve">Titres admissibles à titre d'ALHQ de niveau 2B pour le LCR, dont : </v>
      </c>
      <c r="D164" s="89" t="b">
        <f t="shared" si="4"/>
        <v>1</v>
      </c>
      <c r="E164" s="89" t="b">
        <f t="shared" si="5"/>
        <v>0</v>
      </c>
    </row>
    <row r="165" spans="1:5">
      <c r="A165" s="89" t="s">
        <v>72</v>
      </c>
      <c r="B165" s="89" t="s">
        <v>481</v>
      </c>
      <c r="C165" s="89" t="str">
        <f>NSFR!B117</f>
        <v>Non grevés</v>
      </c>
      <c r="D165" s="89" t="b">
        <f t="shared" si="4"/>
        <v>1</v>
      </c>
      <c r="E165" s="89" t="b">
        <f t="shared" si="5"/>
        <v>0</v>
      </c>
    </row>
    <row r="166" spans="1:5">
      <c r="A166" s="89" t="s">
        <v>73</v>
      </c>
      <c r="B166" s="89" t="s">
        <v>272</v>
      </c>
      <c r="C166" s="89" t="str">
        <f>NSFR!B118</f>
        <v>Grevés, dont :</v>
      </c>
      <c r="D166" s="89" t="b">
        <f t="shared" si="4"/>
        <v>1</v>
      </c>
      <c r="E166" s="89" t="b">
        <f t="shared" si="5"/>
        <v>0</v>
      </c>
    </row>
    <row r="167" spans="1:5">
      <c r="A167" s="89" t="s">
        <v>74</v>
      </c>
      <c r="B167" s="89" t="s">
        <v>273</v>
      </c>
      <c r="C167" s="89" t="str">
        <f>NSFR!B119</f>
        <v>Échéance résiduelle des actifs grevés &lt; 6 mois</v>
      </c>
      <c r="D167" s="89" t="b">
        <f t="shared" si="4"/>
        <v>1</v>
      </c>
      <c r="E167" s="89" t="b">
        <f t="shared" si="5"/>
        <v>0</v>
      </c>
    </row>
    <row r="168" spans="1:5" ht="26.4">
      <c r="A168" s="89" t="s">
        <v>456</v>
      </c>
      <c r="B168" s="89" t="s">
        <v>457</v>
      </c>
      <c r="C168" s="89" t="str">
        <f>NSFR!B96</f>
        <v>Échéance résiduelle des actifs grevés ≥ 6 mois à &lt; 1 an</v>
      </c>
      <c r="D168" s="89" t="b">
        <f t="shared" si="4"/>
        <v>1</v>
      </c>
      <c r="E168" s="89" t="b">
        <f t="shared" si="5"/>
        <v>0</v>
      </c>
    </row>
    <row r="169" spans="1:5">
      <c r="A169" s="89" t="s">
        <v>458</v>
      </c>
      <c r="B169" s="89" t="s">
        <v>459</v>
      </c>
      <c r="C169" s="89" t="str">
        <f>NSFR!B97</f>
        <v>Échéance résiduelle des actifs grevés ≥ 1 an</v>
      </c>
      <c r="D169" s="89" t="b">
        <f t="shared" si="4"/>
        <v>1</v>
      </c>
      <c r="E169" s="89" t="b">
        <f t="shared" si="5"/>
        <v>0</v>
      </c>
    </row>
    <row r="170" spans="1:5" ht="26.4">
      <c r="A170" s="89" t="s">
        <v>78</v>
      </c>
      <c r="B170" s="89" t="s">
        <v>275</v>
      </c>
      <c r="C170" s="89" t="str">
        <f>NSFR!B122</f>
        <v>Dépôts détenus par une institution financière à des fins opérationnelles, dont :</v>
      </c>
      <c r="D170" s="89" t="b">
        <f t="shared" si="4"/>
        <v>1</v>
      </c>
      <c r="E170" s="89" t="b">
        <f t="shared" si="5"/>
        <v>0</v>
      </c>
    </row>
    <row r="171" spans="1:5">
      <c r="A171" s="89" t="s">
        <v>72</v>
      </c>
      <c r="B171" s="89" t="s">
        <v>481</v>
      </c>
      <c r="C171" s="89" t="str">
        <f>NSFR!B123</f>
        <v>Non grevés</v>
      </c>
      <c r="D171" s="89" t="b">
        <f t="shared" si="4"/>
        <v>1</v>
      </c>
      <c r="E171" s="89" t="b">
        <f t="shared" si="5"/>
        <v>0</v>
      </c>
    </row>
    <row r="172" spans="1:5">
      <c r="A172" s="89" t="s">
        <v>73</v>
      </c>
      <c r="B172" s="89" t="s">
        <v>272</v>
      </c>
      <c r="C172" s="89" t="str">
        <f>NSFR!B124</f>
        <v>Grevés, dont :</v>
      </c>
      <c r="D172" s="89" t="b">
        <f t="shared" si="4"/>
        <v>1</v>
      </c>
      <c r="E172" s="89" t="b">
        <f t="shared" si="5"/>
        <v>0</v>
      </c>
    </row>
    <row r="173" spans="1:5">
      <c r="A173" s="89" t="s">
        <v>74</v>
      </c>
      <c r="B173" s="89" t="s">
        <v>273</v>
      </c>
      <c r="C173" s="89" t="str">
        <f>NSFR!B125</f>
        <v>Échéance résiduelle des actifs grevés &lt; 6 mois</v>
      </c>
      <c r="D173" s="89" t="b">
        <f t="shared" si="4"/>
        <v>1</v>
      </c>
      <c r="E173" s="89" t="b">
        <f t="shared" si="5"/>
        <v>0</v>
      </c>
    </row>
    <row r="174" spans="1:5" ht="26.4">
      <c r="A174" s="89" t="s">
        <v>456</v>
      </c>
      <c r="B174" s="89" t="s">
        <v>457</v>
      </c>
      <c r="C174" s="89" t="str">
        <f>NSFR!B96</f>
        <v>Échéance résiduelle des actifs grevés ≥ 6 mois à &lt; 1 an</v>
      </c>
      <c r="D174" s="89" t="b">
        <f t="shared" si="4"/>
        <v>1</v>
      </c>
      <c r="E174" s="89" t="b">
        <f t="shared" si="5"/>
        <v>0</v>
      </c>
    </row>
    <row r="175" spans="1:5">
      <c r="A175" s="89" t="s">
        <v>458</v>
      </c>
      <c r="B175" s="89" t="s">
        <v>459</v>
      </c>
      <c r="C175" s="89" t="str">
        <f>NSFR!B97</f>
        <v>Échéance résiduelle des actifs grevés ≥ 1 an</v>
      </c>
      <c r="D175" s="89" t="b">
        <f t="shared" si="4"/>
        <v>1</v>
      </c>
      <c r="E175" s="89" t="b">
        <f t="shared" si="5"/>
        <v>0</v>
      </c>
    </row>
    <row r="176" spans="1:5" ht="26.4">
      <c r="A176" s="89" t="s">
        <v>79</v>
      </c>
      <c r="B176" s="89" t="s">
        <v>276</v>
      </c>
      <c r="C176" s="89" t="str">
        <f>NSFR!B128</f>
        <v>Prêts à des entreprises non financières à échéance résiduelle de moins d'un an, dont :</v>
      </c>
      <c r="D176" s="89" t="b">
        <f t="shared" si="4"/>
        <v>1</v>
      </c>
      <c r="E176" s="89" t="b">
        <f t="shared" si="5"/>
        <v>0</v>
      </c>
    </row>
    <row r="177" spans="1:5">
      <c r="A177" s="89" t="s">
        <v>72</v>
      </c>
      <c r="B177" s="89" t="s">
        <v>481</v>
      </c>
      <c r="C177" s="89" t="str">
        <f>NSFR!B129</f>
        <v>Non grevés</v>
      </c>
      <c r="D177" s="89" t="b">
        <f t="shared" si="4"/>
        <v>1</v>
      </c>
      <c r="E177" s="89" t="b">
        <f t="shared" si="5"/>
        <v>0</v>
      </c>
    </row>
    <row r="178" spans="1:5">
      <c r="A178" s="89" t="s">
        <v>73</v>
      </c>
      <c r="B178" s="89" t="s">
        <v>272</v>
      </c>
      <c r="C178" s="89" t="str">
        <f>NSFR!B130</f>
        <v>Grevés, dont :</v>
      </c>
      <c r="D178" s="89" t="b">
        <f t="shared" si="4"/>
        <v>1</v>
      </c>
      <c r="E178" s="89" t="b">
        <f t="shared" si="5"/>
        <v>0</v>
      </c>
    </row>
    <row r="179" spans="1:5">
      <c r="A179" s="89" t="s">
        <v>74</v>
      </c>
      <c r="B179" s="89" t="s">
        <v>273</v>
      </c>
      <c r="C179" s="89" t="str">
        <f>NSFR!B131</f>
        <v>Échéance résiduelle des actifs grevés &lt; 6 mois</v>
      </c>
      <c r="D179" s="89" t="b">
        <f t="shared" si="4"/>
        <v>1</v>
      </c>
      <c r="E179" s="89" t="b">
        <f t="shared" si="5"/>
        <v>0</v>
      </c>
    </row>
    <row r="180" spans="1:5" ht="26.4">
      <c r="A180" s="89" t="s">
        <v>456</v>
      </c>
      <c r="B180" s="89" t="s">
        <v>457</v>
      </c>
      <c r="C180" s="89" t="str">
        <f>NSFR!B96</f>
        <v>Échéance résiduelle des actifs grevés ≥ 6 mois à &lt; 1 an</v>
      </c>
      <c r="D180" s="89" t="b">
        <f t="shared" si="4"/>
        <v>1</v>
      </c>
      <c r="E180" s="89" t="b">
        <f t="shared" si="5"/>
        <v>0</v>
      </c>
    </row>
    <row r="181" spans="1:5">
      <c r="A181" s="89" t="s">
        <v>458</v>
      </c>
      <c r="B181" s="89" t="s">
        <v>459</v>
      </c>
      <c r="C181" s="89" t="str">
        <f>NSFR!B97</f>
        <v>Échéance résiduelle des actifs grevés ≥ 1 an</v>
      </c>
      <c r="D181" s="89" t="b">
        <f t="shared" si="4"/>
        <v>1</v>
      </c>
      <c r="E181" s="89" t="b">
        <f t="shared" si="5"/>
        <v>0</v>
      </c>
    </row>
    <row r="182" spans="1:5" ht="26.4">
      <c r="A182" s="89" t="s">
        <v>80</v>
      </c>
      <c r="B182" s="89" t="s">
        <v>277</v>
      </c>
      <c r="C182" s="89" t="str">
        <f>NSFR!B134</f>
        <v>Prêts à des banques centrales à échéance résiduelle de moins d'un an, dont :</v>
      </c>
      <c r="D182" s="89" t="b">
        <f t="shared" si="4"/>
        <v>1</v>
      </c>
      <c r="E182" s="89" t="b">
        <f t="shared" si="5"/>
        <v>0</v>
      </c>
    </row>
    <row r="183" spans="1:5">
      <c r="A183" s="89" t="s">
        <v>72</v>
      </c>
      <c r="B183" s="89" t="s">
        <v>481</v>
      </c>
      <c r="C183" s="89" t="str">
        <f>NSFR!B135</f>
        <v>Non grevés</v>
      </c>
      <c r="D183" s="89" t="b">
        <f t="shared" si="4"/>
        <v>1</v>
      </c>
      <c r="E183" s="89" t="b">
        <f t="shared" si="5"/>
        <v>0</v>
      </c>
    </row>
    <row r="184" spans="1:5">
      <c r="A184" s="89" t="s">
        <v>73</v>
      </c>
      <c r="B184" s="89" t="s">
        <v>272</v>
      </c>
      <c r="C184" s="89" t="str">
        <f>NSFR!B136</f>
        <v>Grevés, dont :</v>
      </c>
      <c r="D184" s="89" t="b">
        <f t="shared" si="4"/>
        <v>1</v>
      </c>
      <c r="E184" s="89" t="b">
        <f t="shared" si="5"/>
        <v>0</v>
      </c>
    </row>
    <row r="185" spans="1:5">
      <c r="A185" s="89" t="s">
        <v>74</v>
      </c>
      <c r="B185" s="89" t="s">
        <v>273</v>
      </c>
      <c r="C185" s="89" t="str">
        <f>NSFR!B137</f>
        <v>Échéance résiduelle des actifs grevés &lt; 6 mois</v>
      </c>
      <c r="D185" s="89" t="b">
        <f t="shared" si="4"/>
        <v>1</v>
      </c>
      <c r="E185" s="89" t="b">
        <f t="shared" si="5"/>
        <v>0</v>
      </c>
    </row>
    <row r="186" spans="1:5" ht="26.4">
      <c r="A186" s="89" t="s">
        <v>456</v>
      </c>
      <c r="B186" s="89" t="s">
        <v>457</v>
      </c>
      <c r="C186" s="89" t="str">
        <f>NSFR!B96</f>
        <v>Échéance résiduelle des actifs grevés ≥ 6 mois à &lt; 1 an</v>
      </c>
      <c r="D186" s="89" t="b">
        <f t="shared" si="4"/>
        <v>1</v>
      </c>
      <c r="E186" s="89" t="b">
        <f t="shared" si="5"/>
        <v>0</v>
      </c>
    </row>
    <row r="187" spans="1:5">
      <c r="A187" s="89" t="s">
        <v>458</v>
      </c>
      <c r="B187" s="89" t="s">
        <v>459</v>
      </c>
      <c r="C187" s="89" t="str">
        <f>NSFR!B97</f>
        <v>Échéance résiduelle des actifs grevés ≥ 1 an</v>
      </c>
      <c r="D187" s="89" t="b">
        <f t="shared" si="4"/>
        <v>1</v>
      </c>
      <c r="E187" s="89" t="b">
        <f t="shared" si="5"/>
        <v>0</v>
      </c>
    </row>
    <row r="188" spans="1:5" ht="26.4">
      <c r="A188" s="89" t="s">
        <v>81</v>
      </c>
      <c r="B188" s="89" t="s">
        <v>387</v>
      </c>
      <c r="C188" s="89" t="str">
        <f>NSFR!B140</f>
        <v>Prêts à des États, à des OP, à des BMD et à des BND, à échéance résiduelle de moins d'un an, dont :</v>
      </c>
      <c r="D188" s="89" t="b">
        <f t="shared" si="4"/>
        <v>1</v>
      </c>
      <c r="E188" s="89" t="b">
        <f t="shared" si="5"/>
        <v>0</v>
      </c>
    </row>
    <row r="189" spans="1:5">
      <c r="A189" s="89" t="s">
        <v>72</v>
      </c>
      <c r="B189" s="89" t="s">
        <v>481</v>
      </c>
      <c r="C189" s="89" t="str">
        <f>NSFR!B141</f>
        <v>Non grevés</v>
      </c>
      <c r="D189" s="89" t="b">
        <f t="shared" si="4"/>
        <v>1</v>
      </c>
      <c r="E189" s="89" t="b">
        <f t="shared" si="5"/>
        <v>0</v>
      </c>
    </row>
    <row r="190" spans="1:5">
      <c r="A190" s="89" t="s">
        <v>73</v>
      </c>
      <c r="B190" s="89" t="s">
        <v>272</v>
      </c>
      <c r="C190" s="89" t="str">
        <f>NSFR!B142</f>
        <v>Grevés, dont :</v>
      </c>
      <c r="D190" s="89" t="b">
        <f t="shared" si="4"/>
        <v>1</v>
      </c>
      <c r="E190" s="89" t="b">
        <f t="shared" si="5"/>
        <v>0</v>
      </c>
    </row>
    <row r="191" spans="1:5">
      <c r="A191" s="89" t="s">
        <v>74</v>
      </c>
      <c r="B191" s="89" t="s">
        <v>273</v>
      </c>
      <c r="C191" s="89" t="str">
        <f>NSFR!B143</f>
        <v>Échéance résiduelle des actifs grevés &lt; 6 mois</v>
      </c>
      <c r="D191" s="89" t="b">
        <f t="shared" si="4"/>
        <v>1</v>
      </c>
      <c r="E191" s="89" t="b">
        <f t="shared" si="5"/>
        <v>0</v>
      </c>
    </row>
    <row r="192" spans="1:5" ht="26.4">
      <c r="A192" s="89" t="s">
        <v>456</v>
      </c>
      <c r="B192" s="89" t="s">
        <v>457</v>
      </c>
      <c r="C192" s="89" t="str">
        <f>NSFR!B96</f>
        <v>Échéance résiduelle des actifs grevés ≥ 6 mois à &lt; 1 an</v>
      </c>
      <c r="D192" s="89" t="b">
        <f t="shared" si="4"/>
        <v>1</v>
      </c>
      <c r="E192" s="89" t="b">
        <f t="shared" si="5"/>
        <v>0</v>
      </c>
    </row>
    <row r="193" spans="1:5">
      <c r="A193" s="89" t="s">
        <v>458</v>
      </c>
      <c r="B193" s="89" t="s">
        <v>459</v>
      </c>
      <c r="C193" s="89" t="str">
        <f>NSFR!B97</f>
        <v>Échéance résiduelle des actifs grevés ≥ 1 an</v>
      </c>
      <c r="D193" s="89" t="b">
        <f t="shared" si="4"/>
        <v>1</v>
      </c>
      <c r="E193" s="89" t="b">
        <f t="shared" si="5"/>
        <v>0</v>
      </c>
    </row>
    <row r="194" spans="1:5" ht="52.8">
      <c r="A194" s="89" t="s">
        <v>82</v>
      </c>
      <c r="B194" s="89" t="s">
        <v>482</v>
      </c>
      <c r="C194" s="89" t="str">
        <f>NSFR!B146</f>
        <v>Prêts hypothécaires résidentiels, de toute échéance, qui seraient admissibles à la pondération des risques de 35 % ou moins en vertu de l’approche standard du risque de crédit de Bâle II, dont :</v>
      </c>
      <c r="D194" s="89" t="b">
        <f t="shared" ref="D194:D257" si="6">A194=C194</f>
        <v>1</v>
      </c>
      <c r="E194" s="89" t="b">
        <f t="shared" ref="E194:E257" si="7">B194=C194</f>
        <v>0</v>
      </c>
    </row>
    <row r="195" spans="1:5">
      <c r="A195" s="89" t="s">
        <v>72</v>
      </c>
      <c r="B195" s="89" t="s">
        <v>481</v>
      </c>
      <c r="C195" s="89" t="str">
        <f>NSFR!B147</f>
        <v>Non grevés</v>
      </c>
      <c r="D195" s="89" t="b">
        <f t="shared" si="6"/>
        <v>1</v>
      </c>
      <c r="E195" s="89" t="b">
        <f t="shared" si="7"/>
        <v>0</v>
      </c>
    </row>
    <row r="196" spans="1:5">
      <c r="A196" s="89" t="s">
        <v>73</v>
      </c>
      <c r="B196" s="89" t="s">
        <v>272</v>
      </c>
      <c r="C196" s="89" t="str">
        <f>NSFR!B148</f>
        <v>Grevés, dont :</v>
      </c>
      <c r="D196" s="89" t="b">
        <f t="shared" si="6"/>
        <v>1</v>
      </c>
      <c r="E196" s="89" t="b">
        <f t="shared" si="7"/>
        <v>0</v>
      </c>
    </row>
    <row r="197" spans="1:5">
      <c r="A197" s="89" t="s">
        <v>74</v>
      </c>
      <c r="B197" s="89" t="s">
        <v>273</v>
      </c>
      <c r="C197" s="89" t="str">
        <f>NSFR!B149</f>
        <v>Échéance résiduelle des actifs grevés &lt; 6 mois</v>
      </c>
      <c r="D197" s="89" t="b">
        <f t="shared" si="6"/>
        <v>1</v>
      </c>
      <c r="E197" s="89" t="b">
        <f t="shared" si="7"/>
        <v>0</v>
      </c>
    </row>
    <row r="198" spans="1:5" ht="26.4">
      <c r="A198" s="89" t="s">
        <v>456</v>
      </c>
      <c r="B198" s="89" t="s">
        <v>457</v>
      </c>
      <c r="C198" s="89" t="str">
        <f>NSFR!B96</f>
        <v>Échéance résiduelle des actifs grevés ≥ 6 mois à &lt; 1 an</v>
      </c>
      <c r="D198" s="89" t="b">
        <f t="shared" si="6"/>
        <v>1</v>
      </c>
      <c r="E198" s="89" t="b">
        <f t="shared" si="7"/>
        <v>0</v>
      </c>
    </row>
    <row r="199" spans="1:5">
      <c r="A199" s="89" t="s">
        <v>458</v>
      </c>
      <c r="B199" s="89" t="s">
        <v>459</v>
      </c>
      <c r="C199" s="89" t="str">
        <f>NSFR!B97</f>
        <v>Échéance résiduelle des actifs grevés ≥ 1 an</v>
      </c>
      <c r="D199" s="89" t="b">
        <f t="shared" si="6"/>
        <v>1</v>
      </c>
      <c r="E199" s="89" t="b">
        <f t="shared" si="7"/>
        <v>0</v>
      </c>
    </row>
    <row r="200" spans="1:5" ht="66">
      <c r="A200" s="89" t="s">
        <v>83</v>
      </c>
      <c r="B200" s="89" t="s">
        <v>483</v>
      </c>
      <c r="C200" s="89" t="str">
        <f>NSFR!B152</f>
        <v>Autres prêts, sauf à des institutions financières, à échéance résiduelle d’un an ou plus, qui seraient admissibles à la pondération des risques de 35 % ou moins en vertu de l’approche standard du risque de crédit de Bâle II, dont :</v>
      </c>
      <c r="D200" s="89" t="b">
        <f t="shared" si="6"/>
        <v>1</v>
      </c>
      <c r="E200" s="89" t="b">
        <f t="shared" si="7"/>
        <v>0</v>
      </c>
    </row>
    <row r="201" spans="1:5">
      <c r="A201" s="89" t="s">
        <v>72</v>
      </c>
      <c r="B201" s="89" t="s">
        <v>481</v>
      </c>
      <c r="C201" s="89" t="str">
        <f>NSFR!B153</f>
        <v>Non grevés</v>
      </c>
      <c r="D201" s="89" t="b">
        <f t="shared" si="6"/>
        <v>1</v>
      </c>
      <c r="E201" s="89" t="b">
        <f t="shared" si="7"/>
        <v>0</v>
      </c>
    </row>
    <row r="202" spans="1:5">
      <c r="A202" s="89" t="s">
        <v>73</v>
      </c>
      <c r="B202" s="89" t="s">
        <v>272</v>
      </c>
      <c r="C202" s="89" t="str">
        <f>NSFR!B154</f>
        <v>Grevés, dont :</v>
      </c>
      <c r="D202" s="89" t="b">
        <f t="shared" si="6"/>
        <v>1</v>
      </c>
      <c r="E202" s="89" t="b">
        <f t="shared" si="7"/>
        <v>0</v>
      </c>
    </row>
    <row r="203" spans="1:5">
      <c r="A203" s="89" t="s">
        <v>74</v>
      </c>
      <c r="B203" s="89" t="s">
        <v>273</v>
      </c>
      <c r="C203" s="89" t="str">
        <f>NSFR!B155</f>
        <v>Échéance résiduelle des actifs grevés &lt; 6 mois</v>
      </c>
      <c r="D203" s="89" t="b">
        <f t="shared" si="6"/>
        <v>1</v>
      </c>
      <c r="E203" s="89" t="b">
        <f t="shared" si="7"/>
        <v>0</v>
      </c>
    </row>
    <row r="204" spans="1:5" ht="26.4">
      <c r="A204" s="89" t="s">
        <v>452</v>
      </c>
      <c r="B204" s="89" t="s">
        <v>453</v>
      </c>
      <c r="C204" s="89" t="str">
        <f>NSFR!B90</f>
        <v>Échéance résiduelle des actifs grevés ≥  6 mois à &lt; 1 an</v>
      </c>
      <c r="D204" s="89" t="b">
        <f t="shared" si="6"/>
        <v>1</v>
      </c>
      <c r="E204" s="89" t="b">
        <f t="shared" si="7"/>
        <v>0</v>
      </c>
    </row>
    <row r="205" spans="1:5">
      <c r="A205" s="89" t="s">
        <v>454</v>
      </c>
      <c r="B205" s="89" t="s">
        <v>455</v>
      </c>
      <c r="C205" s="89" t="str">
        <f>NSFR!B91</f>
        <v>Échéance résiduelle des actifs grevés ≥  1 an</v>
      </c>
      <c r="D205" s="89" t="b">
        <f t="shared" si="6"/>
        <v>1</v>
      </c>
      <c r="E205" s="89" t="b">
        <f t="shared" si="7"/>
        <v>0</v>
      </c>
    </row>
    <row r="206" spans="1:5" ht="52.8">
      <c r="A206" s="89" t="s">
        <v>84</v>
      </c>
      <c r="B206" s="89" t="s">
        <v>278</v>
      </c>
      <c r="C206" s="89" t="str">
        <f>NSFR!B158</f>
        <v>Prêts aux particuliers ou aux petites entreprise (à l'exception des prêts hypothécaires résidentiels susmentionnés), à échéance résiduelle de moins d'un an, dont :</v>
      </c>
      <c r="D206" s="89" t="b">
        <f t="shared" si="6"/>
        <v>1</v>
      </c>
      <c r="E206" s="89" t="b">
        <f t="shared" si="7"/>
        <v>0</v>
      </c>
    </row>
    <row r="207" spans="1:5">
      <c r="A207" s="89" t="s">
        <v>72</v>
      </c>
      <c r="B207" s="89" t="s">
        <v>481</v>
      </c>
      <c r="C207" s="89" t="str">
        <f>NSFR!B159</f>
        <v>Non grevés</v>
      </c>
      <c r="D207" s="89" t="b">
        <f t="shared" si="6"/>
        <v>1</v>
      </c>
      <c r="E207" s="89" t="b">
        <f t="shared" si="7"/>
        <v>0</v>
      </c>
    </row>
    <row r="208" spans="1:5">
      <c r="A208" s="89" t="s">
        <v>73</v>
      </c>
      <c r="B208" s="89" t="s">
        <v>272</v>
      </c>
      <c r="C208" s="89" t="str">
        <f>NSFR!B160</f>
        <v>Grevés, dont :</v>
      </c>
      <c r="D208" s="89" t="b">
        <f t="shared" si="6"/>
        <v>1</v>
      </c>
      <c r="E208" s="89" t="b">
        <f t="shared" si="7"/>
        <v>0</v>
      </c>
    </row>
    <row r="209" spans="1:5">
      <c r="A209" s="89" t="s">
        <v>74</v>
      </c>
      <c r="B209" s="89" t="s">
        <v>273</v>
      </c>
      <c r="C209" s="89" t="str">
        <f>NSFR!B161</f>
        <v>Échéance résiduelle des actifs grevés &lt; 6 mois</v>
      </c>
      <c r="D209" s="89" t="b">
        <f t="shared" si="6"/>
        <v>1</v>
      </c>
      <c r="E209" s="89" t="b">
        <f t="shared" si="7"/>
        <v>0</v>
      </c>
    </row>
    <row r="210" spans="1:5" ht="26.4">
      <c r="A210" s="89" t="s">
        <v>456</v>
      </c>
      <c r="B210" s="89" t="s">
        <v>457</v>
      </c>
      <c r="C210" s="89" t="str">
        <f>NSFR!B96</f>
        <v>Échéance résiduelle des actifs grevés ≥ 6 mois à &lt; 1 an</v>
      </c>
      <c r="D210" s="89" t="b">
        <f t="shared" si="6"/>
        <v>1</v>
      </c>
      <c r="E210" s="89" t="b">
        <f t="shared" si="7"/>
        <v>0</v>
      </c>
    </row>
    <row r="211" spans="1:5">
      <c r="A211" s="89" t="s">
        <v>458</v>
      </c>
      <c r="B211" s="89" t="s">
        <v>459</v>
      </c>
      <c r="C211" s="89" t="str">
        <f>NSFR!B97</f>
        <v>Échéance résiduelle des actifs grevés ≥ 1 an</v>
      </c>
      <c r="D211" s="89" t="b">
        <f t="shared" si="6"/>
        <v>1</v>
      </c>
      <c r="E211" s="89" t="b">
        <f t="shared" si="7"/>
        <v>0</v>
      </c>
    </row>
    <row r="212" spans="1:5" ht="79.2">
      <c r="A212" s="89" t="s">
        <v>466</v>
      </c>
      <c r="B212" s="89" t="s">
        <v>467</v>
      </c>
      <c r="C212" s="89" t="str">
        <f>NSFR!B164</f>
        <v>Prêts productifs (à l'exception des prêts à des institutions financières et des prêts déclarés aux catégories susmentionnées), assortis de facteurs de pondération supérieurs à 35 % en vertu de l’approche standard du risque de crédit de Bâle II, dont :</v>
      </c>
      <c r="D212" s="89" t="b">
        <f t="shared" si="6"/>
        <v>1</v>
      </c>
      <c r="E212" s="89" t="b">
        <f t="shared" si="7"/>
        <v>0</v>
      </c>
    </row>
    <row r="213" spans="1:5">
      <c r="A213" s="89" t="s">
        <v>72</v>
      </c>
      <c r="B213" s="89" t="s">
        <v>481</v>
      </c>
      <c r="C213" s="89" t="str">
        <f>NSFR!B165</f>
        <v>Non grevés</v>
      </c>
      <c r="D213" s="89" t="b">
        <f t="shared" si="6"/>
        <v>1</v>
      </c>
      <c r="E213" s="89" t="b">
        <f t="shared" si="7"/>
        <v>0</v>
      </c>
    </row>
    <row r="214" spans="1:5">
      <c r="A214" s="89" t="s">
        <v>73</v>
      </c>
      <c r="B214" s="89" t="s">
        <v>272</v>
      </c>
      <c r="C214" s="89" t="str">
        <f>NSFR!B166</f>
        <v>Grevés, dont :</v>
      </c>
      <c r="D214" s="89" t="b">
        <f t="shared" si="6"/>
        <v>1</v>
      </c>
      <c r="E214" s="89" t="b">
        <f t="shared" si="7"/>
        <v>0</v>
      </c>
    </row>
    <row r="215" spans="1:5">
      <c r="A215" s="89" t="s">
        <v>74</v>
      </c>
      <c r="B215" s="89" t="s">
        <v>273</v>
      </c>
      <c r="C215" s="89" t="str">
        <f>NSFR!B167</f>
        <v>Échéance résiduelle des actifs grevés &lt; 6 mois</v>
      </c>
      <c r="D215" s="89" t="b">
        <f t="shared" si="6"/>
        <v>1</v>
      </c>
      <c r="E215" s="89" t="b">
        <f t="shared" si="7"/>
        <v>0</v>
      </c>
    </row>
    <row r="216" spans="1:5" ht="26.4">
      <c r="A216" s="89" t="s">
        <v>456</v>
      </c>
      <c r="B216" s="89" t="s">
        <v>457</v>
      </c>
      <c r="C216" s="89" t="str">
        <f>NSFR!B96</f>
        <v>Échéance résiduelle des actifs grevés ≥ 6 mois à &lt; 1 an</v>
      </c>
      <c r="D216" s="89" t="b">
        <f t="shared" si="6"/>
        <v>1</v>
      </c>
      <c r="E216" s="89" t="b">
        <f t="shared" si="7"/>
        <v>0</v>
      </c>
    </row>
    <row r="217" spans="1:5">
      <c r="A217" s="89" t="s">
        <v>458</v>
      </c>
      <c r="B217" s="89" t="s">
        <v>459</v>
      </c>
      <c r="C217" s="89" t="str">
        <f>NSFR!B97</f>
        <v>Échéance résiduelle des actifs grevés ≥ 1 an</v>
      </c>
      <c r="D217" s="89" t="b">
        <f t="shared" si="6"/>
        <v>1</v>
      </c>
      <c r="E217" s="89" t="b">
        <f t="shared" si="7"/>
        <v>0</v>
      </c>
    </row>
    <row r="218" spans="1:5">
      <c r="A218" s="89" t="s">
        <v>104</v>
      </c>
      <c r="B218" s="89" t="s">
        <v>372</v>
      </c>
      <c r="C218" s="89" t="str">
        <f>NSFR!B170</f>
        <v>Actions non ALHQ négociées en bourse, dont :</v>
      </c>
      <c r="D218" s="89" t="b">
        <f t="shared" si="6"/>
        <v>1</v>
      </c>
      <c r="E218" s="89" t="b">
        <f t="shared" si="7"/>
        <v>0</v>
      </c>
    </row>
    <row r="219" spans="1:5">
      <c r="A219" s="89" t="s">
        <v>72</v>
      </c>
      <c r="B219" s="89" t="s">
        <v>481</v>
      </c>
      <c r="C219" s="89" t="str">
        <f>NSFR!B171</f>
        <v>Non grevés</v>
      </c>
      <c r="D219" s="89" t="b">
        <f t="shared" si="6"/>
        <v>1</v>
      </c>
      <c r="E219" s="89" t="b">
        <f t="shared" si="7"/>
        <v>0</v>
      </c>
    </row>
    <row r="220" spans="1:5">
      <c r="A220" s="89" t="s">
        <v>73</v>
      </c>
      <c r="B220" s="89" t="s">
        <v>272</v>
      </c>
      <c r="C220" s="89" t="str">
        <f>NSFR!B172</f>
        <v>Grevés, dont :</v>
      </c>
      <c r="D220" s="89" t="b">
        <f t="shared" si="6"/>
        <v>1</v>
      </c>
      <c r="E220" s="89" t="b">
        <f t="shared" si="7"/>
        <v>0</v>
      </c>
    </row>
    <row r="221" spans="1:5">
      <c r="A221" s="89" t="s">
        <v>74</v>
      </c>
      <c r="B221" s="89" t="s">
        <v>273</v>
      </c>
      <c r="C221" s="89" t="str">
        <f>NSFR!B173</f>
        <v>Échéance résiduelle des actifs grevés &lt; 6 mois</v>
      </c>
      <c r="D221" s="89" t="b">
        <f t="shared" si="6"/>
        <v>1</v>
      </c>
      <c r="E221" s="89" t="b">
        <f t="shared" si="7"/>
        <v>0</v>
      </c>
    </row>
    <row r="222" spans="1:5" ht="26.4">
      <c r="A222" s="89" t="s">
        <v>456</v>
      </c>
      <c r="B222" s="89" t="s">
        <v>457</v>
      </c>
      <c r="C222" s="89" t="str">
        <f>NSFR!B96</f>
        <v>Échéance résiduelle des actifs grevés ≥ 6 mois à &lt; 1 an</v>
      </c>
      <c r="D222" s="89" t="b">
        <f t="shared" si="6"/>
        <v>1</v>
      </c>
      <c r="E222" s="89" t="b">
        <f t="shared" si="7"/>
        <v>0</v>
      </c>
    </row>
    <row r="223" spans="1:5">
      <c r="A223" s="89" t="s">
        <v>458</v>
      </c>
      <c r="B223" s="89" t="s">
        <v>459</v>
      </c>
      <c r="C223" s="89" t="str">
        <f>NSFR!B97</f>
        <v>Échéance résiduelle des actifs grevés ≥ 1 an</v>
      </c>
      <c r="D223" s="89" t="b">
        <f t="shared" si="6"/>
        <v>1</v>
      </c>
      <c r="E223" s="89" t="b">
        <f t="shared" si="7"/>
        <v>0</v>
      </c>
    </row>
    <row r="224" spans="1:5">
      <c r="A224" s="89" t="s">
        <v>105</v>
      </c>
      <c r="B224" s="89" t="s">
        <v>373</v>
      </c>
      <c r="C224" s="89" t="str">
        <f>NSFR!B176</f>
        <v>Titres non ALHQ qui ne sont pas en défaut, dont :</v>
      </c>
      <c r="D224" s="89" t="b">
        <f t="shared" si="6"/>
        <v>1</v>
      </c>
      <c r="E224" s="89" t="b">
        <f t="shared" si="7"/>
        <v>0</v>
      </c>
    </row>
    <row r="225" spans="1:5">
      <c r="A225" s="89" t="s">
        <v>72</v>
      </c>
      <c r="B225" s="89" t="s">
        <v>481</v>
      </c>
      <c r="C225" s="89" t="str">
        <f>NSFR!B177</f>
        <v>Non grevés</v>
      </c>
      <c r="D225" s="89" t="b">
        <f t="shared" si="6"/>
        <v>1</v>
      </c>
      <c r="E225" s="89" t="b">
        <f t="shared" si="7"/>
        <v>0</v>
      </c>
    </row>
    <row r="226" spans="1:5">
      <c r="A226" s="89" t="s">
        <v>73</v>
      </c>
      <c r="B226" s="89" t="s">
        <v>272</v>
      </c>
      <c r="C226" s="89" t="str">
        <f>NSFR!B178</f>
        <v>Grevés, dont :</v>
      </c>
      <c r="D226" s="89" t="b">
        <f t="shared" si="6"/>
        <v>1</v>
      </c>
      <c r="E226" s="89" t="b">
        <f t="shared" si="7"/>
        <v>0</v>
      </c>
    </row>
    <row r="227" spans="1:5">
      <c r="A227" s="89" t="s">
        <v>74</v>
      </c>
      <c r="B227" s="89" t="s">
        <v>273</v>
      </c>
      <c r="C227" s="89" t="str">
        <f>NSFR!B179</f>
        <v>Échéance résiduelle des actifs grevés &lt; 6 mois</v>
      </c>
      <c r="D227" s="89" t="b">
        <f t="shared" si="6"/>
        <v>1</v>
      </c>
      <c r="E227" s="89" t="b">
        <f t="shared" si="7"/>
        <v>0</v>
      </c>
    </row>
    <row r="228" spans="1:5" ht="26.4">
      <c r="A228" s="89" t="s">
        <v>456</v>
      </c>
      <c r="B228" s="89" t="s">
        <v>457</v>
      </c>
      <c r="C228" s="89" t="str">
        <f>NSFR!B96</f>
        <v>Échéance résiduelle des actifs grevés ≥ 6 mois à &lt; 1 an</v>
      </c>
      <c r="D228" s="89" t="b">
        <f t="shared" si="6"/>
        <v>1</v>
      </c>
      <c r="E228" s="89" t="b">
        <f t="shared" si="7"/>
        <v>0</v>
      </c>
    </row>
    <row r="229" spans="1:5">
      <c r="A229" s="89" t="s">
        <v>458</v>
      </c>
      <c r="B229" s="89" t="s">
        <v>459</v>
      </c>
      <c r="C229" s="89" t="str">
        <f>NSFR!B97</f>
        <v>Échéance résiduelle des actifs grevés ≥ 1 an</v>
      </c>
      <c r="D229" s="89" t="b">
        <f t="shared" si="6"/>
        <v>1</v>
      </c>
      <c r="E229" s="89" t="b">
        <f t="shared" si="7"/>
        <v>0</v>
      </c>
    </row>
    <row r="230" spans="1:5">
      <c r="A230" s="89" t="s">
        <v>85</v>
      </c>
      <c r="B230" s="89" t="s">
        <v>279</v>
      </c>
      <c r="C230" s="89" t="str">
        <f>NSFR!B182</f>
        <v>Biens physiques échangés, y compris l'or, dont :</v>
      </c>
      <c r="D230" s="89" t="b">
        <f t="shared" si="6"/>
        <v>1</v>
      </c>
      <c r="E230" s="89" t="b">
        <f t="shared" si="7"/>
        <v>0</v>
      </c>
    </row>
    <row r="231" spans="1:5">
      <c r="A231" s="89" t="s">
        <v>72</v>
      </c>
      <c r="B231" s="89" t="s">
        <v>481</v>
      </c>
      <c r="C231" s="89" t="str">
        <f>NSFR!B183</f>
        <v>Non grevés</v>
      </c>
      <c r="D231" s="89" t="b">
        <f t="shared" si="6"/>
        <v>1</v>
      </c>
      <c r="E231" s="89" t="b">
        <f t="shared" si="7"/>
        <v>0</v>
      </c>
    </row>
    <row r="232" spans="1:5">
      <c r="A232" s="89" t="s">
        <v>73</v>
      </c>
      <c r="B232" s="89" t="s">
        <v>272</v>
      </c>
      <c r="C232" s="89" t="str">
        <f>NSFR!B184</f>
        <v>Grevés, dont :</v>
      </c>
      <c r="D232" s="89" t="b">
        <f t="shared" si="6"/>
        <v>1</v>
      </c>
      <c r="E232" s="89" t="b">
        <f t="shared" si="7"/>
        <v>0</v>
      </c>
    </row>
    <row r="233" spans="1:5">
      <c r="A233" s="89" t="s">
        <v>74</v>
      </c>
      <c r="B233" s="89" t="s">
        <v>273</v>
      </c>
      <c r="C233" s="89" t="str">
        <f>NSFR!B185</f>
        <v>Échéance résiduelle des actifs grevés &lt; 6 mois</v>
      </c>
      <c r="D233" s="89" t="b">
        <f t="shared" si="6"/>
        <v>1</v>
      </c>
      <c r="E233" s="89" t="b">
        <f t="shared" si="7"/>
        <v>0</v>
      </c>
    </row>
    <row r="234" spans="1:5" ht="26.4">
      <c r="A234" s="89" t="s">
        <v>456</v>
      </c>
      <c r="B234" s="89" t="s">
        <v>457</v>
      </c>
      <c r="C234" s="89" t="str">
        <f>NSFR!B96</f>
        <v>Échéance résiduelle des actifs grevés ≥ 6 mois à &lt; 1 an</v>
      </c>
      <c r="D234" s="89" t="b">
        <f t="shared" si="6"/>
        <v>1</v>
      </c>
      <c r="E234" s="89" t="b">
        <f t="shared" si="7"/>
        <v>0</v>
      </c>
    </row>
    <row r="235" spans="1:5">
      <c r="A235" s="89" t="s">
        <v>458</v>
      </c>
      <c r="B235" s="89" t="s">
        <v>459</v>
      </c>
      <c r="C235" s="89" t="str">
        <f>NSFR!B97</f>
        <v>Échéance résiduelle des actifs grevés ≥ 1 an</v>
      </c>
      <c r="D235" s="89" t="b">
        <f t="shared" si="6"/>
        <v>1</v>
      </c>
      <c r="E235" s="89" t="b">
        <f t="shared" si="7"/>
        <v>0</v>
      </c>
    </row>
    <row r="236" spans="1:5" ht="39.6">
      <c r="A236" s="89" t="s">
        <v>86</v>
      </c>
      <c r="B236" s="89" t="s">
        <v>280</v>
      </c>
      <c r="C236" s="89" t="str">
        <f>NSFR!B188</f>
        <v xml:space="preserve">Autres instruments et transactions à court terme non garantis, à échéance résiduelle de moins d'un an, dont : </v>
      </c>
      <c r="D236" s="89" t="b">
        <f t="shared" si="6"/>
        <v>1</v>
      </c>
      <c r="E236" s="89" t="b">
        <f t="shared" si="7"/>
        <v>0</v>
      </c>
    </row>
    <row r="237" spans="1:5">
      <c r="A237" s="89" t="s">
        <v>72</v>
      </c>
      <c r="B237" s="89" t="s">
        <v>481</v>
      </c>
      <c r="C237" s="89" t="str">
        <f>NSFR!B189</f>
        <v>Non grevés</v>
      </c>
      <c r="D237" s="89" t="b">
        <f t="shared" si="6"/>
        <v>1</v>
      </c>
      <c r="E237" s="89" t="b">
        <f t="shared" si="7"/>
        <v>0</v>
      </c>
    </row>
    <row r="238" spans="1:5">
      <c r="A238" s="89" t="s">
        <v>73</v>
      </c>
      <c r="B238" s="89" t="s">
        <v>272</v>
      </c>
      <c r="C238" s="89" t="str">
        <f>NSFR!B190</f>
        <v>Grevés, dont :</v>
      </c>
      <c r="D238" s="89" t="b">
        <f t="shared" si="6"/>
        <v>1</v>
      </c>
      <c r="E238" s="89" t="b">
        <f t="shared" si="7"/>
        <v>0</v>
      </c>
    </row>
    <row r="239" spans="1:5">
      <c r="A239" s="89" t="s">
        <v>74</v>
      </c>
      <c r="B239" s="89" t="s">
        <v>273</v>
      </c>
      <c r="C239" s="89" t="str">
        <f>NSFR!B191</f>
        <v>Échéance résiduelle des actifs grevés &lt; 6 mois</v>
      </c>
      <c r="D239" s="89" t="b">
        <f t="shared" si="6"/>
        <v>1</v>
      </c>
      <c r="E239" s="89" t="b">
        <f t="shared" si="7"/>
        <v>0</v>
      </c>
    </row>
    <row r="240" spans="1:5" ht="26.4">
      <c r="A240" s="89" t="s">
        <v>456</v>
      </c>
      <c r="B240" s="89" t="s">
        <v>457</v>
      </c>
      <c r="C240" s="89" t="str">
        <f>NSFR!B96</f>
        <v>Échéance résiduelle des actifs grevés ≥ 6 mois à &lt; 1 an</v>
      </c>
      <c r="D240" s="89" t="b">
        <f t="shared" si="6"/>
        <v>1</v>
      </c>
      <c r="E240" s="89" t="b">
        <f t="shared" si="7"/>
        <v>0</v>
      </c>
    </row>
    <row r="241" spans="1:5">
      <c r="A241" s="89" t="s">
        <v>458</v>
      </c>
      <c r="B241" s="89" t="s">
        <v>459</v>
      </c>
      <c r="C241" s="89" t="str">
        <f>NSFR!B97</f>
        <v>Échéance résiduelle des actifs grevés ≥ 1 an</v>
      </c>
      <c r="D241" s="89" t="b">
        <f t="shared" si="6"/>
        <v>1</v>
      </c>
      <c r="E241" s="89" t="b">
        <f t="shared" si="7"/>
        <v>0</v>
      </c>
    </row>
    <row r="242" spans="1:5">
      <c r="A242" s="89" t="s">
        <v>87</v>
      </c>
      <c r="B242" s="89" t="s">
        <v>281</v>
      </c>
      <c r="C242" s="89" t="str">
        <f>NSFR!B194</f>
        <v>Titres en défaut et prêts improductifs</v>
      </c>
      <c r="D242" s="89" t="b">
        <f t="shared" si="6"/>
        <v>1</v>
      </c>
      <c r="E242" s="89" t="b">
        <f t="shared" si="7"/>
        <v>0</v>
      </c>
    </row>
    <row r="243" spans="1:5">
      <c r="A243" s="89" t="s">
        <v>48</v>
      </c>
      <c r="B243" s="89" t="s">
        <v>254</v>
      </c>
      <c r="C243" s="89" t="str">
        <f>NSFR!B195</f>
        <v>Instruments dérivés :</v>
      </c>
      <c r="D243" s="89" t="b">
        <f t="shared" si="6"/>
        <v>1</v>
      </c>
      <c r="E243" s="89" t="b">
        <f t="shared" si="7"/>
        <v>0</v>
      </c>
    </row>
    <row r="244" spans="1:5">
      <c r="A244" s="89" t="s">
        <v>655</v>
      </c>
      <c r="B244" s="89" t="s">
        <v>282</v>
      </c>
      <c r="C244" s="89" t="str">
        <f>NSFR!B196</f>
        <v>Actifs dérivés, sans la marge de variation reçue</v>
      </c>
      <c r="D244" s="89" t="b">
        <f t="shared" si="6"/>
        <v>1</v>
      </c>
      <c r="E244" s="89" t="b">
        <f t="shared" si="7"/>
        <v>0</v>
      </c>
    </row>
    <row r="245" spans="1:5">
      <c r="A245" s="89" t="s">
        <v>88</v>
      </c>
      <c r="B245" s="89" t="s">
        <v>283</v>
      </c>
      <c r="C245" s="89" t="str">
        <f>NSFR!B197</f>
        <v>Marge de variation reçue, dont :</v>
      </c>
      <c r="D245" s="89" t="b">
        <f t="shared" si="6"/>
        <v>1</v>
      </c>
      <c r="E245" s="89" t="b">
        <f t="shared" si="7"/>
        <v>0</v>
      </c>
    </row>
    <row r="246" spans="1:5" ht="39.6">
      <c r="A246" s="89" t="s">
        <v>464</v>
      </c>
      <c r="B246" s="89" t="s">
        <v>732</v>
      </c>
      <c r="C246" s="89" t="str">
        <f>NSFR!B198</f>
        <v>Marge de variation en espèces reçue, en conformité avec les conditions précisées au paragraphe 35 du chapitre 6 de la Ligne directrice</v>
      </c>
      <c r="D246" s="89" t="b">
        <f t="shared" si="6"/>
        <v>1</v>
      </c>
      <c r="E246" s="89" t="b">
        <f t="shared" si="7"/>
        <v>0</v>
      </c>
    </row>
    <row r="247" spans="1:5" ht="39.6">
      <c r="A247" s="89" t="s">
        <v>465</v>
      </c>
      <c r="B247" s="89" t="s">
        <v>733</v>
      </c>
      <c r="C247" s="89" t="str">
        <f>NSFR!B199</f>
        <v>Marge de variation en ALHQ de niveau 1 reçue, en conformité avec les conditions précisées au paragraphe 35 du chapitre 6 de la Ligne directrice</v>
      </c>
      <c r="D247" s="89" t="b">
        <f t="shared" si="6"/>
        <v>1</v>
      </c>
      <c r="E247" s="89" t="b">
        <f t="shared" si="7"/>
        <v>0</v>
      </c>
    </row>
    <row r="248" spans="1:5">
      <c r="A248" s="89" t="s">
        <v>89</v>
      </c>
      <c r="B248" s="89" t="s">
        <v>284</v>
      </c>
      <c r="C248" s="89" t="str">
        <f>NSFR!B200</f>
        <v>Autre marge de variation reçue</v>
      </c>
      <c r="D248" s="89" t="b">
        <f t="shared" si="6"/>
        <v>1</v>
      </c>
      <c r="E248" s="89" t="b">
        <f t="shared" si="7"/>
        <v>0</v>
      </c>
    </row>
    <row r="249" spans="1:5" ht="27.6" customHeight="1">
      <c r="A249" s="89" t="s">
        <v>699</v>
      </c>
      <c r="B249" s="89" t="s">
        <v>388</v>
      </c>
      <c r="C249" s="89" t="str">
        <f>NSFR!B201</f>
        <v>Actifs dérivés NSFR (moins les sûretés en espèces et en AHLQ de niveau 1 reçues à titre de marge de variation sur les actifs dérivés)</v>
      </c>
      <c r="D249" s="89" t="b">
        <f t="shared" si="6"/>
        <v>1</v>
      </c>
      <c r="E249" s="89" t="b">
        <f t="shared" si="7"/>
        <v>0</v>
      </c>
    </row>
    <row r="250" spans="1:5" ht="26.4">
      <c r="A250" s="89" t="s">
        <v>90</v>
      </c>
      <c r="B250" s="89" t="s">
        <v>285</v>
      </c>
      <c r="C250" s="89" t="str">
        <f>NSFR!B202</f>
        <v>Financement stable requis associé aux passifs dérivés</v>
      </c>
      <c r="D250" s="89" t="b">
        <f t="shared" si="6"/>
        <v>1</v>
      </c>
      <c r="E250" s="89" t="b">
        <f t="shared" si="7"/>
        <v>0</v>
      </c>
    </row>
    <row r="251" spans="1:5">
      <c r="A251" s="89" t="s">
        <v>91</v>
      </c>
      <c r="B251" s="89" t="s">
        <v>286</v>
      </c>
      <c r="C251" s="89" t="str">
        <f>NSFR!B203</f>
        <v>Marge initiale totale donnée, dont :</v>
      </c>
      <c r="D251" s="89" t="b">
        <f t="shared" si="6"/>
        <v>1</v>
      </c>
      <c r="E251" s="89" t="b">
        <f t="shared" si="7"/>
        <v>0</v>
      </c>
    </row>
    <row r="252" spans="1:5" ht="26.4">
      <c r="A252" s="89" t="s">
        <v>122</v>
      </c>
      <c r="B252" s="89" t="s">
        <v>648</v>
      </c>
      <c r="C252" s="89" t="str">
        <f>NSFR!B204</f>
        <v>Marge initiale donnée sur les positions de l'institution, dont :</v>
      </c>
      <c r="D252" s="89" t="b">
        <f t="shared" si="6"/>
        <v>1</v>
      </c>
      <c r="E252" s="89" t="b">
        <f t="shared" si="7"/>
        <v>0</v>
      </c>
    </row>
    <row r="253" spans="1:5">
      <c r="A253" s="89" t="s">
        <v>92</v>
      </c>
      <c r="B253" s="89" t="s">
        <v>287</v>
      </c>
      <c r="C253" s="89" t="str">
        <f>NSFR!B205</f>
        <v>Marge initiale donnée sous forme d'espèces</v>
      </c>
      <c r="D253" s="89" t="b">
        <f t="shared" si="6"/>
        <v>1</v>
      </c>
      <c r="E253" s="89" t="b">
        <f t="shared" si="7"/>
        <v>0</v>
      </c>
    </row>
    <row r="254" spans="1:5" ht="26.4">
      <c r="A254" s="89" t="s">
        <v>93</v>
      </c>
      <c r="B254" s="89" t="s">
        <v>393</v>
      </c>
      <c r="C254" s="89" t="str">
        <f>NSFR!B206</f>
        <v>Marge initiale donnée sous forme de titres de niveau 1</v>
      </c>
      <c r="D254" s="89" t="b">
        <f t="shared" si="6"/>
        <v>1</v>
      </c>
      <c r="E254" s="89" t="b">
        <f t="shared" si="7"/>
        <v>0</v>
      </c>
    </row>
    <row r="255" spans="1:5">
      <c r="A255" s="89" t="s">
        <v>94</v>
      </c>
      <c r="B255" s="89" t="s">
        <v>288</v>
      </c>
      <c r="C255" s="89" t="str">
        <f>NSFR!B207</f>
        <v>Marge initiale donnée sous forme d'autres sûretés</v>
      </c>
      <c r="D255" s="89" t="b">
        <f t="shared" si="6"/>
        <v>1</v>
      </c>
      <c r="E255" s="89" t="b">
        <f t="shared" si="7"/>
        <v>0</v>
      </c>
    </row>
    <row r="256" spans="1:5">
      <c r="A256" s="89" t="s">
        <v>95</v>
      </c>
      <c r="B256" s="89" t="s">
        <v>289</v>
      </c>
      <c r="C256" s="89" t="str">
        <f>NSFR!B208</f>
        <v>Marge initiale donnée au nom d'un client</v>
      </c>
      <c r="D256" s="89" t="b">
        <f t="shared" si="6"/>
        <v>1</v>
      </c>
      <c r="E256" s="89" t="b">
        <f t="shared" si="7"/>
        <v>0</v>
      </c>
    </row>
    <row r="257" spans="1:5" ht="39.6">
      <c r="A257" s="89" t="s">
        <v>123</v>
      </c>
      <c r="B257" s="89" t="s">
        <v>290</v>
      </c>
      <c r="C257" s="89" t="str">
        <f>NSFR!B209</f>
        <v>Marge initiale donnée au nom de l'institution, sous forme de toute sûreté, selon l'échéance résiduelle des contrats d'instruments dérivés associés</v>
      </c>
      <c r="D257" s="89" t="b">
        <f t="shared" si="6"/>
        <v>1</v>
      </c>
      <c r="E257" s="89" t="b">
        <f t="shared" si="7"/>
        <v>0</v>
      </c>
    </row>
    <row r="258" spans="1:5" ht="26.4">
      <c r="A258" s="89" t="s">
        <v>96</v>
      </c>
      <c r="B258" s="89" t="s">
        <v>394</v>
      </c>
      <c r="C258" s="89" t="str">
        <f>NSFR!B210</f>
        <v>Espèces et autres actifs donnés pour contribuer au fonds de défaut d'une CC</v>
      </c>
      <c r="D258" s="89" t="b">
        <f t="shared" ref="D258:D320" si="8">A258=C258</f>
        <v>1</v>
      </c>
      <c r="E258" s="89" t="b">
        <f t="shared" ref="E258:E320" si="9">B258=C258</f>
        <v>0</v>
      </c>
    </row>
    <row r="259" spans="1:5" ht="39.6">
      <c r="A259" s="89" t="s">
        <v>97</v>
      </c>
      <c r="B259" s="89" t="s">
        <v>395</v>
      </c>
      <c r="C259" s="89" t="str">
        <f>NSFR!B211</f>
        <v>Financement stable requis associé à la marge initiale donnée et aux espèces et autres actifs donnés pour contribuer au fonds de défaut d'une CC</v>
      </c>
      <c r="D259" s="89" t="b">
        <f t="shared" si="8"/>
        <v>1</v>
      </c>
      <c r="E259" s="89" t="b">
        <f t="shared" si="9"/>
        <v>0</v>
      </c>
    </row>
    <row r="260" spans="1:5">
      <c r="A260" s="89" t="s">
        <v>124</v>
      </c>
      <c r="B260" s="89" t="s">
        <v>291</v>
      </c>
      <c r="C260" s="89" t="str">
        <f>NSFR!B212</f>
        <v>Éléments déduits des fonds propres réglementaires</v>
      </c>
      <c r="D260" s="89" t="b">
        <f t="shared" si="8"/>
        <v>1</v>
      </c>
      <c r="E260" s="89" t="b">
        <f t="shared" si="9"/>
        <v>0</v>
      </c>
    </row>
    <row r="261" spans="1:5">
      <c r="A261" s="89" t="s">
        <v>98</v>
      </c>
      <c r="B261" s="89" t="s">
        <v>292</v>
      </c>
      <c r="C261" s="89" t="str">
        <f>NSFR!B213</f>
        <v>Débiteurs à la date de transaction</v>
      </c>
      <c r="D261" s="89" t="b">
        <f t="shared" si="8"/>
        <v>1</v>
      </c>
      <c r="E261" s="89" t="b">
        <f t="shared" si="9"/>
        <v>0</v>
      </c>
    </row>
    <row r="262" spans="1:5">
      <c r="A262" s="89" t="s">
        <v>99</v>
      </c>
      <c r="B262" s="89" t="s">
        <v>293</v>
      </c>
      <c r="C262" s="89" t="str">
        <f>NSFR!B214</f>
        <v>Actifs interdépendants, dont :</v>
      </c>
      <c r="D262" s="89" t="b">
        <f t="shared" si="8"/>
        <v>1</v>
      </c>
      <c r="E262" s="89" t="b">
        <f t="shared" si="9"/>
        <v>0</v>
      </c>
    </row>
    <row r="263" spans="1:5" ht="26.4">
      <c r="A263" s="89" t="s">
        <v>100</v>
      </c>
      <c r="B263" s="89" t="s">
        <v>396</v>
      </c>
      <c r="C263" s="89" t="str">
        <f>NSFR!B215</f>
        <v>Prêts hypothécaires sous-tendant des opérations sur TH LNH</v>
      </c>
      <c r="D263" s="89" t="b">
        <f t="shared" si="8"/>
        <v>1</v>
      </c>
      <c r="E263" s="89" t="b">
        <f t="shared" si="9"/>
        <v>0</v>
      </c>
    </row>
    <row r="264" spans="1:5" ht="26.4">
      <c r="A264" s="89" t="s">
        <v>101</v>
      </c>
      <c r="B264" s="89" t="s">
        <v>397</v>
      </c>
      <c r="C264" s="89" t="str">
        <f>NSFR!B216</f>
        <v>Prêts hypothécaires sous-tendant des opérations sur OHC</v>
      </c>
      <c r="D264" s="89" t="b">
        <f t="shared" si="8"/>
        <v>1</v>
      </c>
      <c r="E264" s="89" t="b">
        <f t="shared" si="9"/>
        <v>0</v>
      </c>
    </row>
    <row r="265" spans="1:5" ht="26.4">
      <c r="A265" s="89" t="s">
        <v>102</v>
      </c>
      <c r="B265" s="89" t="s">
        <v>398</v>
      </c>
      <c r="C265" s="89" t="str">
        <f>NSFR!B217</f>
        <v>Marge de variation appliquée au nom du client à une CC</v>
      </c>
      <c r="D265" s="89" t="b">
        <f t="shared" si="8"/>
        <v>1</v>
      </c>
      <c r="E265" s="89" t="b">
        <f t="shared" si="9"/>
        <v>0</v>
      </c>
    </row>
    <row r="266" spans="1:5" ht="26.4">
      <c r="A266" s="89" t="s">
        <v>103</v>
      </c>
      <c r="B266" s="89" t="s">
        <v>294</v>
      </c>
      <c r="C266" s="89" t="str">
        <f>NSFR!B218</f>
        <v>Tous les autres actifs non inclus dans les catégories susmentionnées admissibles au coefficient de 100 %</v>
      </c>
      <c r="D266" s="89" t="b">
        <f t="shared" si="8"/>
        <v>1</v>
      </c>
      <c r="E266" s="89" t="b">
        <f t="shared" si="9"/>
        <v>0</v>
      </c>
    </row>
    <row r="267" spans="1:5">
      <c r="A267" s="89" t="s">
        <v>67</v>
      </c>
      <c r="B267" s="89" t="s">
        <v>7</v>
      </c>
      <c r="C267" s="89" t="str">
        <f>NSFR!A219</f>
        <v>2.2 Postes hors-bilan</v>
      </c>
      <c r="D267" s="89" t="b">
        <f t="shared" si="8"/>
        <v>1</v>
      </c>
      <c r="E267" s="89" t="b">
        <f t="shared" si="9"/>
        <v>0</v>
      </c>
    </row>
    <row r="268" spans="1:5">
      <c r="A268" s="89" t="s">
        <v>18</v>
      </c>
      <c r="B268" s="89" t="s">
        <v>231</v>
      </c>
      <c r="C268" s="91" t="str">
        <f>NSFR!D219</f>
        <v>Montant</v>
      </c>
      <c r="D268" s="89" t="b">
        <f t="shared" si="8"/>
        <v>1</v>
      </c>
      <c r="E268" s="89" t="b">
        <f t="shared" si="9"/>
        <v>0</v>
      </c>
    </row>
    <row r="269" spans="1:5">
      <c r="A269" s="89" t="s">
        <v>66</v>
      </c>
      <c r="B269" s="89" t="s">
        <v>385</v>
      </c>
      <c r="C269" s="91" t="str">
        <f>NSFR!H219</f>
        <v>Coefficient RSF</v>
      </c>
      <c r="D269" s="89" t="b">
        <f t="shared" si="8"/>
        <v>1</v>
      </c>
      <c r="E269" s="89" t="b">
        <f t="shared" si="9"/>
        <v>0</v>
      </c>
    </row>
    <row r="270" spans="1:5">
      <c r="A270" s="89" t="s">
        <v>65</v>
      </c>
      <c r="B270" s="89" t="s">
        <v>386</v>
      </c>
      <c r="C270" s="91" t="str">
        <f>NSFR!L219</f>
        <v>RSF calculé</v>
      </c>
      <c r="D270" s="89" t="b">
        <f t="shared" si="8"/>
        <v>1</v>
      </c>
      <c r="E270" s="89" t="b">
        <f t="shared" si="9"/>
        <v>0</v>
      </c>
    </row>
    <row r="271" spans="1:5" ht="26.4">
      <c r="A271" s="89" t="s">
        <v>106</v>
      </c>
      <c r="B271" s="89" t="s">
        <v>295</v>
      </c>
      <c r="C271" s="89" t="str">
        <f>NSFR!B220</f>
        <v>Facilités de liquidité irrévocables ou révocables à certaines conditions</v>
      </c>
      <c r="D271" s="89" t="b">
        <f t="shared" si="8"/>
        <v>1</v>
      </c>
      <c r="E271" s="89" t="b">
        <f t="shared" si="9"/>
        <v>0</v>
      </c>
    </row>
    <row r="272" spans="1:5" ht="26.4">
      <c r="A272" s="89" t="s">
        <v>107</v>
      </c>
      <c r="B272" s="89" t="s">
        <v>296</v>
      </c>
      <c r="C272" s="89" t="str">
        <f>NSFR!B221</f>
        <v>Facilités de crédit irrévocables ou révocables à certaines conditions</v>
      </c>
      <c r="D272" s="89" t="b">
        <f t="shared" si="8"/>
        <v>1</v>
      </c>
      <c r="E272" s="89" t="b">
        <f t="shared" si="9"/>
        <v>0</v>
      </c>
    </row>
    <row r="273" spans="1:5" ht="39.6">
      <c r="A273" s="89" t="s">
        <v>108</v>
      </c>
      <c r="B273" s="89" t="s">
        <v>297</v>
      </c>
      <c r="C273" s="89" t="str">
        <f>NSFR!B222</f>
        <v>Facilités de crédit et de liquidité révocables sans condition offertes à la clientèle de détail et aux petites entreprises</v>
      </c>
      <c r="D273" s="89" t="b">
        <f t="shared" si="8"/>
        <v>1</v>
      </c>
      <c r="E273" s="89" t="b">
        <f t="shared" si="9"/>
        <v>0</v>
      </c>
    </row>
    <row r="274" spans="1:5" ht="26.4">
      <c r="A274" s="89" t="s">
        <v>109</v>
      </c>
      <c r="B274" s="89" t="s">
        <v>298</v>
      </c>
      <c r="C274" s="89" t="str">
        <f>NSFR!B223</f>
        <v>Facilités de crédit et de liquidité révocables sans condition offertes à tous les autres clients</v>
      </c>
      <c r="D274" s="89" t="b">
        <f t="shared" si="8"/>
        <v>1</v>
      </c>
      <c r="E274" s="89" t="b">
        <f t="shared" si="9"/>
        <v>0</v>
      </c>
    </row>
    <row r="275" spans="1:5" ht="26.4">
      <c r="A275" s="89" t="s">
        <v>110</v>
      </c>
      <c r="B275" s="89" t="s">
        <v>299</v>
      </c>
      <c r="C275" s="89" t="str">
        <f>NSFR!B224</f>
        <v>Obligations de crédit commercial (dont les garanties et les lettres de crédit)</v>
      </c>
      <c r="D275" s="89" t="b">
        <f t="shared" si="8"/>
        <v>1</v>
      </c>
      <c r="E275" s="89" t="b">
        <f t="shared" si="9"/>
        <v>0</v>
      </c>
    </row>
    <row r="276" spans="1:5" ht="26.4">
      <c r="A276" s="89" t="s">
        <v>111</v>
      </c>
      <c r="B276" s="89" t="s">
        <v>300</v>
      </c>
      <c r="C276" s="89" t="str">
        <f>NSFR!B225</f>
        <v>Garanties et lettres de crédit sans rapport avec des obligations de crédit commercial</v>
      </c>
      <c r="D276" s="89" t="b">
        <f t="shared" si="8"/>
        <v>1</v>
      </c>
      <c r="E276" s="89" t="b">
        <f t="shared" si="9"/>
        <v>0</v>
      </c>
    </row>
    <row r="277" spans="1:5">
      <c r="A277" s="89" t="s">
        <v>112</v>
      </c>
      <c r="B277" s="89" t="s">
        <v>301</v>
      </c>
      <c r="C277" s="89" t="str">
        <f>NSFR!B226</f>
        <v xml:space="preserve">Obligations non contractuelles, dont : </v>
      </c>
      <c r="D277" s="89" t="b">
        <f t="shared" si="8"/>
        <v>1</v>
      </c>
      <c r="E277" s="89" t="b">
        <f t="shared" si="9"/>
        <v>0</v>
      </c>
    </row>
    <row r="278" spans="1:5" ht="26.4">
      <c r="A278" s="89" t="s">
        <v>113</v>
      </c>
      <c r="B278" s="89" t="s">
        <v>631</v>
      </c>
      <c r="C278" s="89" t="str">
        <f>NSFR!B227</f>
        <v>Demandes de rachat de titres de dette (y compris les structures connexes)</v>
      </c>
      <c r="D278" s="89" t="b">
        <f t="shared" si="8"/>
        <v>1</v>
      </c>
      <c r="E278" s="89" t="b">
        <f t="shared" si="9"/>
        <v>0</v>
      </c>
    </row>
    <row r="279" spans="1:5">
      <c r="A279" s="89" t="s">
        <v>114</v>
      </c>
      <c r="B279" s="89" t="s">
        <v>302</v>
      </c>
      <c r="C279" s="89" t="str">
        <f>NSFR!B228</f>
        <v>Produits structurés</v>
      </c>
      <c r="D279" s="89" t="b">
        <f t="shared" si="8"/>
        <v>1</v>
      </c>
      <c r="E279" s="89" t="b">
        <f t="shared" si="9"/>
        <v>0</v>
      </c>
    </row>
    <row r="280" spans="1:5">
      <c r="A280" s="89" t="s">
        <v>115</v>
      </c>
      <c r="B280" s="89" t="s">
        <v>303</v>
      </c>
      <c r="C280" s="89" t="str">
        <f>NSFR!B229</f>
        <v>Fonds gérés</v>
      </c>
      <c r="D280" s="89" t="b">
        <f t="shared" si="8"/>
        <v>1</v>
      </c>
      <c r="E280" s="89" t="b">
        <f t="shared" si="9"/>
        <v>0</v>
      </c>
    </row>
    <row r="281" spans="1:5">
      <c r="A281" s="89" t="s">
        <v>116</v>
      </c>
      <c r="B281" s="89" t="s">
        <v>304</v>
      </c>
      <c r="C281" s="89" t="str">
        <f>NSFR!B230</f>
        <v>Autres obligations non contractuelles</v>
      </c>
      <c r="D281" s="89" t="b">
        <f t="shared" si="8"/>
        <v>1</v>
      </c>
      <c r="E281" s="89" t="b">
        <f t="shared" si="9"/>
        <v>0</v>
      </c>
    </row>
    <row r="282" spans="1:5" ht="26.4">
      <c r="A282" s="89" t="s">
        <v>117</v>
      </c>
      <c r="B282" s="89" t="s">
        <v>305</v>
      </c>
      <c r="C282" s="89" t="str">
        <f>NSFR!B231</f>
        <v>Toutes les autres obligations hors bilan non incluses dans les catégories susmentionnées</v>
      </c>
      <c r="D282" s="89" t="b">
        <f t="shared" si="8"/>
        <v>1</v>
      </c>
      <c r="E282" s="89" t="b">
        <f t="shared" si="9"/>
        <v>0</v>
      </c>
    </row>
    <row r="283" spans="1:5">
      <c r="A283" s="89" t="s">
        <v>5</v>
      </c>
      <c r="B283" s="89" t="s">
        <v>5</v>
      </c>
      <c r="C283" s="89" t="str">
        <f>NSFR!B239</f>
        <v>Total RSF</v>
      </c>
      <c r="D283" s="89" t="b">
        <f t="shared" si="8"/>
        <v>1</v>
      </c>
      <c r="E283" s="89" t="b">
        <f t="shared" si="9"/>
        <v>1</v>
      </c>
    </row>
    <row r="284" spans="1:5">
      <c r="A284" s="89" t="s">
        <v>706</v>
      </c>
      <c r="B284" s="89" t="s">
        <v>708</v>
      </c>
      <c r="C284" s="89" t="str">
        <f>NSFR!B233</f>
        <v>Autres RSF</v>
      </c>
      <c r="D284" s="89" t="b">
        <f t="shared" si="8"/>
        <v>1</v>
      </c>
      <c r="E284" s="89" t="b">
        <f t="shared" si="9"/>
        <v>0</v>
      </c>
    </row>
    <row r="285" spans="1:5">
      <c r="A285" s="89" t="s">
        <v>18</v>
      </c>
      <c r="B285" s="89" t="s">
        <v>231</v>
      </c>
      <c r="C285" s="91" t="str">
        <f>NSFR!D233</f>
        <v>Montant</v>
      </c>
      <c r="D285" s="89" t="b">
        <f t="shared" si="8"/>
        <v>1</v>
      </c>
      <c r="E285" s="89" t="b">
        <f t="shared" si="9"/>
        <v>0</v>
      </c>
    </row>
    <row r="286" spans="1:5">
      <c r="A286" s="89" t="s">
        <v>66</v>
      </c>
      <c r="B286" s="89" t="s">
        <v>385</v>
      </c>
      <c r="C286" s="91" t="str">
        <f>NSFR!H233</f>
        <v>Coefficient RSF</v>
      </c>
      <c r="D286" s="89" t="b">
        <f t="shared" si="8"/>
        <v>1</v>
      </c>
      <c r="E286" s="89" t="b">
        <f t="shared" si="9"/>
        <v>0</v>
      </c>
    </row>
    <row r="287" spans="1:5">
      <c r="A287" s="89" t="s">
        <v>65</v>
      </c>
      <c r="B287" s="89" t="s">
        <v>386</v>
      </c>
      <c r="C287" s="91" t="str">
        <f>NSFR!L233</f>
        <v>RSF calculé</v>
      </c>
      <c r="D287" s="89" t="b">
        <f t="shared" si="8"/>
        <v>1</v>
      </c>
      <c r="E287" s="89" t="b">
        <f t="shared" si="9"/>
        <v>0</v>
      </c>
    </row>
    <row r="288" spans="1:5">
      <c r="A288" s="89" t="s">
        <v>21</v>
      </c>
      <c r="B288" s="89" t="s">
        <v>370</v>
      </c>
      <c r="C288" s="91" t="str">
        <f>NSFR!D234</f>
        <v>Sans terme</v>
      </c>
      <c r="D288" s="89" t="b">
        <f t="shared" si="8"/>
        <v>1</v>
      </c>
      <c r="E288" s="89" t="b">
        <f t="shared" si="9"/>
        <v>0</v>
      </c>
    </row>
    <row r="289" spans="1:5">
      <c r="A289" s="89" t="s">
        <v>22</v>
      </c>
      <c r="B289" s="89" t="s">
        <v>232</v>
      </c>
      <c r="C289" s="91" t="str">
        <f>NSFR!E234</f>
        <v>&lt; 6 mois</v>
      </c>
      <c r="D289" s="89" t="b">
        <f t="shared" si="8"/>
        <v>1</v>
      </c>
      <c r="E289" s="89" t="b">
        <f t="shared" si="9"/>
        <v>0</v>
      </c>
    </row>
    <row r="290" spans="1:5">
      <c r="A290" s="88" t="s">
        <v>536</v>
      </c>
      <c r="B290" s="88" t="s">
        <v>537</v>
      </c>
      <c r="C290" s="91" t="str">
        <f>NSFR!F234</f>
        <v>≥ 6 mois et  &lt; 1 an</v>
      </c>
      <c r="D290" s="89" t="b">
        <f t="shared" si="8"/>
        <v>1</v>
      </c>
      <c r="E290" s="89" t="b">
        <f t="shared" si="9"/>
        <v>0</v>
      </c>
    </row>
    <row r="291" spans="1:5">
      <c r="A291" s="89" t="s">
        <v>538</v>
      </c>
      <c r="B291" s="89" t="s">
        <v>539</v>
      </c>
      <c r="C291" s="91" t="str">
        <f>NSFR!G234</f>
        <v>≥ 1 an</v>
      </c>
      <c r="D291" s="89" t="b">
        <f t="shared" si="8"/>
        <v>1</v>
      </c>
      <c r="E291" s="89" t="b">
        <f t="shared" si="9"/>
        <v>0</v>
      </c>
    </row>
    <row r="292" spans="1:5">
      <c r="A292" s="89" t="s">
        <v>21</v>
      </c>
      <c r="B292" s="89" t="s">
        <v>370</v>
      </c>
      <c r="C292" s="91" t="str">
        <f>NSFR!H234</f>
        <v>Sans terme</v>
      </c>
      <c r="D292" s="89" t="b">
        <f t="shared" si="8"/>
        <v>1</v>
      </c>
      <c r="E292" s="89" t="b">
        <f t="shared" si="9"/>
        <v>0</v>
      </c>
    </row>
    <row r="293" spans="1:5">
      <c r="A293" s="89" t="s">
        <v>22</v>
      </c>
      <c r="B293" s="89" t="s">
        <v>232</v>
      </c>
      <c r="C293" s="91" t="str">
        <f>NSFR!I234</f>
        <v>&lt; 6 mois</v>
      </c>
      <c r="D293" s="89" t="b">
        <f t="shared" si="8"/>
        <v>1</v>
      </c>
      <c r="E293" s="89" t="b">
        <f t="shared" si="9"/>
        <v>0</v>
      </c>
    </row>
    <row r="294" spans="1:5">
      <c r="A294" s="88" t="s">
        <v>536</v>
      </c>
      <c r="B294" s="88" t="s">
        <v>537</v>
      </c>
      <c r="C294" s="91" t="str">
        <f>NSFR!J234</f>
        <v>≥ 6 mois et  &lt; 1 an</v>
      </c>
      <c r="D294" s="89" t="b">
        <f t="shared" si="8"/>
        <v>1</v>
      </c>
      <c r="E294" s="89" t="b">
        <f t="shared" si="9"/>
        <v>0</v>
      </c>
    </row>
    <row r="295" spans="1:5">
      <c r="A295" s="89" t="s">
        <v>538</v>
      </c>
      <c r="B295" s="89" t="s">
        <v>539</v>
      </c>
      <c r="C295" s="91" t="str">
        <f>NSFR!K234</f>
        <v>≥ 1 an</v>
      </c>
      <c r="D295" s="89" t="b">
        <f t="shared" si="8"/>
        <v>1</v>
      </c>
      <c r="E295" s="89" t="b">
        <f t="shared" si="9"/>
        <v>0</v>
      </c>
    </row>
    <row r="296" spans="1:5">
      <c r="A296" s="89" t="s">
        <v>21</v>
      </c>
      <c r="B296" s="89" t="s">
        <v>370</v>
      </c>
      <c r="C296" s="91" t="str">
        <f>NSFR!L234</f>
        <v>Sans terme</v>
      </c>
      <c r="D296" s="89" t="b">
        <f t="shared" si="8"/>
        <v>1</v>
      </c>
      <c r="E296" s="89" t="b">
        <f t="shared" si="9"/>
        <v>0</v>
      </c>
    </row>
    <row r="297" spans="1:5">
      <c r="A297" s="89" t="s">
        <v>22</v>
      </c>
      <c r="B297" s="89" t="s">
        <v>232</v>
      </c>
      <c r="C297" s="91" t="str">
        <f>NSFR!M234</f>
        <v>&lt; 6 mois</v>
      </c>
      <c r="D297" s="89" t="b">
        <f t="shared" si="8"/>
        <v>1</v>
      </c>
      <c r="E297" s="89" t="b">
        <f t="shared" si="9"/>
        <v>0</v>
      </c>
    </row>
    <row r="298" spans="1:5">
      <c r="A298" s="88" t="s">
        <v>536</v>
      </c>
      <c r="B298" s="88" t="s">
        <v>537</v>
      </c>
      <c r="C298" s="91" t="str">
        <f>NSFR!N234</f>
        <v>≥ 6 mois et  &lt; 1 an</v>
      </c>
      <c r="D298" s="89" t="b">
        <f t="shared" si="8"/>
        <v>1</v>
      </c>
      <c r="E298" s="89" t="b">
        <f t="shared" si="9"/>
        <v>0</v>
      </c>
    </row>
    <row r="299" spans="1:5">
      <c r="A299" s="89" t="s">
        <v>538</v>
      </c>
      <c r="B299" s="89" t="s">
        <v>539</v>
      </c>
      <c r="C299" s="91" t="str">
        <f>NSFR!O234</f>
        <v>≥ 1 an</v>
      </c>
      <c r="D299" s="89" t="b">
        <f t="shared" si="8"/>
        <v>1</v>
      </c>
      <c r="E299" s="89" t="b">
        <f t="shared" si="9"/>
        <v>0</v>
      </c>
    </row>
    <row r="300" spans="1:5">
      <c r="A300" s="89" t="s">
        <v>5</v>
      </c>
      <c r="B300" s="89" t="s">
        <v>5</v>
      </c>
      <c r="C300" s="91" t="str">
        <f>NSFR!P234</f>
        <v>Total RSF</v>
      </c>
      <c r="D300" s="89" t="b">
        <f t="shared" si="8"/>
        <v>1</v>
      </c>
      <c r="E300" s="89" t="b">
        <f t="shared" si="9"/>
        <v>1</v>
      </c>
    </row>
    <row r="301" spans="1:5">
      <c r="A301" s="92" t="s">
        <v>712</v>
      </c>
      <c r="B301" s="89" t="s">
        <v>709</v>
      </c>
      <c r="C301" s="89" t="str">
        <f>NSFR!B235</f>
        <v>Espace réservé RSF 1</v>
      </c>
      <c r="D301" s="89" t="b">
        <f t="shared" si="8"/>
        <v>1</v>
      </c>
      <c r="E301" s="89" t="b">
        <f t="shared" si="9"/>
        <v>0</v>
      </c>
    </row>
    <row r="302" spans="1:5">
      <c r="A302" s="92" t="s">
        <v>713</v>
      </c>
      <c r="B302" s="89" t="s">
        <v>710</v>
      </c>
      <c r="C302" s="89" t="str">
        <f>NSFR!B236</f>
        <v>Espace réservé RSF 2</v>
      </c>
      <c r="D302" s="89" t="b">
        <f t="shared" si="8"/>
        <v>1</v>
      </c>
      <c r="E302" s="89" t="b">
        <f t="shared" si="9"/>
        <v>0</v>
      </c>
    </row>
    <row r="303" spans="1:5">
      <c r="A303" s="92" t="s">
        <v>714</v>
      </c>
      <c r="B303" s="89" t="s">
        <v>711</v>
      </c>
      <c r="C303" s="89" t="str">
        <f>NSFR!B237</f>
        <v>Espace réservé RSF 3</v>
      </c>
      <c r="D303" s="89" t="b">
        <f t="shared" si="8"/>
        <v>1</v>
      </c>
      <c r="E303" s="89" t="b">
        <f t="shared" si="9"/>
        <v>0</v>
      </c>
    </row>
    <row r="304" spans="1:5">
      <c r="A304" s="89" t="s">
        <v>6</v>
      </c>
      <c r="B304" s="89" t="s">
        <v>6</v>
      </c>
      <c r="C304" s="91" t="str">
        <f>NSFR!B241</f>
        <v>NSFR</v>
      </c>
      <c r="D304" s="89" t="b">
        <f t="shared" si="8"/>
        <v>1</v>
      </c>
      <c r="E304" s="89" t="b">
        <f t="shared" si="9"/>
        <v>1</v>
      </c>
    </row>
    <row r="305" spans="1:5" ht="409.6">
      <c r="A305" s="89" t="s">
        <v>754</v>
      </c>
      <c r="B305" s="89" t="s">
        <v>747</v>
      </c>
      <c r="C305" s="89" t="str">
        <f>Instructions!A1</f>
        <v>INSTRUCTIONS GÉNÉRALES
Ces instructions portent sur le ratio structurel de liquidité à long terme (NFSR) tel qu'il est défini au chapitre 6 de la Ligne directrice sur les normes relatives à la suffisance des liquidités (LDSL). Ce chapitre, pour fin de rappel, correspond au document  « Bâle III : Ratio structurel de liquidité à long terme ». L'ensemble des  spécificités et des critères figurant dans les chapitres 2 et 6 de la LDSL s'appliquent. Les instructions indiquent le paragraphe de la LDSL auquel les données demandées font référence. Si les instructions contredisent la LDSL, les dispositions de la LDSL prédominent. Lorsque les instructions introduisent des spécificités supplémentaires sur les données demandées, celles-ci doivent toutefois être suivies.
Il faut remplir le formulaire sur une base consolidée en se conformant au champ d'application précisé dans la LDSL.
Le NSFR vise à assurer que les institutions financières maintiennent un profil de financement stable au regard de la composition de leurs actifs et de leurs activités hors bilan. Une structure de financement viable est censée réduire la probabilité que des difficultés qui perturberaient les sources de financement régulières d’une institution érodent sa position de liquidité au point d’accroître le risque d’une défaillance et, potentiellement, d'engendrer des tensions susceptibles de s’étendre à tout le système. Ce ratio établit l'exigence minimale en matière de financement stable en fonction des caractéristiques de liquidité des éléments au bilan et hors bilan d'une institution sur une période d'un an.</v>
      </c>
      <c r="D305" s="89" t="b">
        <f t="shared" si="8"/>
        <v>1</v>
      </c>
      <c r="E305" s="89" t="b">
        <f t="shared" si="9"/>
        <v>0</v>
      </c>
    </row>
    <row r="306" spans="1:5" ht="409.6">
      <c r="A306" s="89" t="s">
        <v>635</v>
      </c>
      <c r="B306" s="89" t="s">
        <v>734</v>
      </c>
      <c r="C306" s="89" t="str">
        <f>Instructions!A2</f>
        <v xml:space="preserve">Le NSFR correspond au montant du financement stable disponible rapporté au montant du financement stable exigé. Le « financement stable disponible » désigne la part des fonds propres et des passifs censée être fiable à l’horizon temporel pris en compte aux fins du NSFR, à savoir jusqu’à un an. Le montant du « financement stable exigé » d’une institution est fonction des caractéristiques de liquidité ainsi que de l'échéance résiduelle des divers actifs qu’elle détient et de celles de ses positions hors bilan.
Les institutions devraient déclarer leur NSFR selon le même champ d'application que pour le ratio de liquidité à court terme (LCR). Toutes les mentions des définitions du LCR dans le NSFR correspondent aux définitions présentées au chapitre 2 de la LDSL. Les autorités de contrôle qui ont décidé de mettre en œuvre dans leurs règles internes sur le LCR une définition plus stricte que celle énoncée dans la norme LCR du Comité de Bâle ont toute latitude pour décider s’il convient d’appliquer cette définition plus stricte aux fins de la mise en œuvre des exigences de NSFR dans leur territoire. 
Dans le NSFR, il est demandé aux institutions d'assigner aux passifs et aux fonds propres figurant à leur bilan les catégories de financement stable disponible (ASF) exposées ci-après. Les actifs inscrits au bilan devraient être affectés aux catégories de financement stable requis (RSF) en fonction de ce qui suit :
i) leur échéance résiduelle;
ii) s'ils sont grevés ou non;
iii) s'ils sont grevés, la période de grèvement. </v>
      </c>
      <c r="D306" s="89" t="b">
        <f t="shared" si="8"/>
        <v>1</v>
      </c>
      <c r="E306" s="89" t="b">
        <f t="shared" si="9"/>
        <v>0</v>
      </c>
    </row>
    <row r="307" spans="1:5" ht="409.6">
      <c r="A307" s="89" t="s">
        <v>718</v>
      </c>
      <c r="B307" s="89" t="s">
        <v>748</v>
      </c>
      <c r="C307" s="89" t="str">
        <f>Instructions!A3</f>
        <v>TRAITEMENT DES OPÉRATIONS DE FINANCEMENT AVEC CESSION TEMPORAIRE DE TITRES
Si une institution utilise le bilan et les traitements comptables, elle exclura généralement de ses actifs les titres qu’elle a empruntés dans le cadre d’opérations de financement avec cession temporaire de titres (comme les mises en pension et les swaps de sûretés) et dont elle n’a pas la propriété effective. En revanche, elle devrait inclure les titres prêtés dans le cadre de telles opérations dont elle conserve la propriété effective. Elle devrait aussi exclure les titres reçus dans le cadre de swaps de sûretés si ces titres n’apparaissent pas à son bilan.
Lorsqu’elle a cédé des titres dans le cadre de mises en pension ou d’autres cessions temporaires de titres, mais qu’elle en a conservé la propriété effective et que ces actifs restent inscrits à son bilan, elle devrait leur assigner la catégorie RSF appropriée. 
Les cessions temporaires de titres avec une seule contrepartie peuvent être mesurées nettes pour les besoins du NSFR, sous réserve que les conditions de compensation énoncées dans l'Annexe 1-II de la Ligne directrice sur les normes relatives à la suffisance du capital ("LDCID") de l'Autorité soient remplies. Les montants à recevoir et à payer dans le cadre de ces opérations devraient généralement être déclarés bruts, ce qui signifie que leur montant brut devrait se retrouver sous le RSF et l'ASF, respectivement. 
La seule exception, selon le paragraphe 33 de la norme NSFR, est que les « cessions temporaires de titres avec une seule contrepartie peuvent être mesurées nettes pour les besoins du NSFR, sous réserve que les conditions de compensation énoncées dans l'Annexe 1-II de la LDCID et dans les exigences de publicité soient remplies ».</v>
      </c>
      <c r="D307" s="89" t="b">
        <f t="shared" si="8"/>
        <v>1</v>
      </c>
      <c r="E307" s="89" t="b">
        <f t="shared" si="9"/>
        <v>0</v>
      </c>
    </row>
    <row r="308" spans="1:5" ht="181.95" customHeight="1">
      <c r="A308" s="89" t="s">
        <v>306</v>
      </c>
      <c r="B308" s="89" t="s">
        <v>484</v>
      </c>
      <c r="C308" s="89" t="str">
        <f>Instructions!A4</f>
        <v xml:space="preserve">TRAITEMENT DES GRÈVEMENTS
Conformément au principe voulant qu'elles ne puissent tirer un avantage de liquidité des actifs qu'elles ont grevés, les institutions sont tenues d'indiquer si des actifs sont grevés et, le cas échéant, durant quelle période. Pour chaque catégorie d'actifs, elles devraient présenter sur des lignes distinctes les soldes des actifs grevés et non grevés dans la colonne appropriée, selon leur échéance résiduelle. Lorsque des actifs sont grevés pour des activités de liquidité exceptionnelles des banques centrales et que les autorités de contrôle nationales ont convenu avec les banques centrales d'un coefficient RSF réduit (lequel ne doit pas être inférieur à celui appliqué à l'actif équivalent qui n'est pas grevé), ces valeurs devraient être présentées séparément comme il est indiqué ci-après. </v>
      </c>
      <c r="D308" s="89" t="b">
        <f t="shared" si="8"/>
        <v>1</v>
      </c>
      <c r="E308" s="89" t="b">
        <f t="shared" si="9"/>
        <v>0</v>
      </c>
    </row>
    <row r="309" spans="1:5" ht="401.4" customHeight="1">
      <c r="A309" s="89" t="s">
        <v>719</v>
      </c>
      <c r="B309" s="89" t="s">
        <v>755</v>
      </c>
      <c r="C309" s="89" t="str">
        <f>Instructions!A5</f>
        <v xml:space="preserve">TRAITEMENT DES MONTANTS À PAYER ET À RECEVOIR SUR LES DÉRIVÉS
Une institution aura habituellement au bilan des dérivés au passif (c'est-à-dire des montants à payer) et des dérivés à l'actif (c'est-à-dire des montants à recevoir). Les dérivés au passif sont calculés d’abord sur la base du coût de remplacement des contrats dérivés (obtenu par une évaluation au prix du marché) dont la valeur est négative. Lorsqu’il existe un contrat de compensation bilatérale admissible qui remplit les conditions énoncées dans l’Annexe 1-II de la LDCID, le coût de remplacement des expositions sur dérivés couvertes par le contrat sera le coût de remplacement net. Dans le calcul des dérivés au passif aux fins du NSFR, les sûretés constituant la marge de variation de contrats dérivés, indépendamment du type d’actif, doivent être déduites du montant négatif du coût de remplacement. Les dérivés à l’actif sont calculés d’abord sur la base du coût de remplacement des contrats dérivés (obtenu par une évaluation au prix du marché) lorsque le contrat a une valeur positive. S'il existe un contrat de compensation bilatérale admissible qui répond aux conditions énoncéesdans l’Annexe 1-II de la LDCID, le coût de remplacement des expositions sur dérivés couvertes par le contrat sera le coût de remplacement net.                                                                    
Pour le calcul des dérivés à l’actif aux fins du NSFR, les sûretés reçues dans le cadre de contrats dérivés ne peuvent compenser le montant du coût de remplacement positif, que la compensation soit ou non autorisée par le référentiel comptable ou le dispositif fondé sur les risques en vigueur dans l’institution, sauf si elles sont reçues sous forme de marge de variation en espèces et qu'elles remplissent les conditions énoncées  dans l’Annexe 1-II de la LDCID ou sont précisées dans toute foire aux questions connexe. Les autres passifs figurant au bilan associés a) à une marge de variation reçue qui ne remplit pas les critères ci-dessus ou b) à une marge initiale reçue ne peuvent compenser les dérivés à l’actif et devraient se voir appliquer un coefficient ASF de 0 %.
Certaines opérations des banques centrales peuvent impliquer le recours à des opérations sur instruments dérivés comme des swaps de devises. Un degré d'appréciation limité accordé aux autorités de contrôle nationales permet aux opérations sur instruments dérivés avec les banques centrales découlant de la politique monétaire à court terme et des activités de liquidité de ces dernières d'être exclues du calcul du NSFR de l’institution déclarante et de compenser les gains et pertes en capital non réalisés liés à ces opérations sur dérivés de l'ASF. Ces opérations comprennent les instruments dérivés sur devises, comme les swaps de devises, et devraient avoir une échéance de moins de six mois à l'origine. Par conséquent, le NSFR de l’institution ne changerait pas en raison d’une transaction sur instruments dérivés à court terme avec la banque centrale aux fins de la politique monétaire et des opérations de liquidité à court terme. </v>
      </c>
      <c r="D309" s="89" t="b">
        <f t="shared" si="8"/>
        <v>1</v>
      </c>
      <c r="E309" s="89" t="b">
        <f t="shared" si="9"/>
        <v>0</v>
      </c>
    </row>
    <row r="310" spans="1:5">
      <c r="A310" s="89" t="s">
        <v>3</v>
      </c>
      <c r="B310" s="89" t="s">
        <v>307</v>
      </c>
      <c r="C310" s="89" t="str">
        <f>Instructions!A6</f>
        <v>EXIGENCES RELATIVES AU LEVIER FINANCIER</v>
      </c>
      <c r="D310" s="89" t="b">
        <f t="shared" si="8"/>
        <v>1</v>
      </c>
      <c r="E310" s="89" t="b">
        <f t="shared" si="9"/>
        <v>0</v>
      </c>
    </row>
    <row r="311" spans="1:5">
      <c r="A311" s="89" t="s">
        <v>125</v>
      </c>
      <c r="B311" s="89" t="s">
        <v>400</v>
      </c>
      <c r="C311" s="89" t="str">
        <f>Instructions!A7</f>
        <v>Partie 1 - Financement stable disponible (ASF)</v>
      </c>
      <c r="D311" s="89" t="b">
        <f t="shared" si="8"/>
        <v>1</v>
      </c>
      <c r="E311" s="89" t="b">
        <f t="shared" si="9"/>
        <v>0</v>
      </c>
    </row>
    <row r="312" spans="1:5">
      <c r="A312" s="89" t="s">
        <v>126</v>
      </c>
      <c r="B312" s="89" t="s">
        <v>399</v>
      </c>
      <c r="C312" s="89" t="str">
        <f>Instructions!A8</f>
        <v>1.1 Financement stable disponible (ASF)</v>
      </c>
      <c r="D312" s="89" t="b">
        <f t="shared" si="8"/>
        <v>1</v>
      </c>
      <c r="E312" s="89" t="b">
        <f t="shared" si="9"/>
        <v>0</v>
      </c>
    </row>
    <row r="313" spans="1:5" ht="409.6">
      <c r="A313" s="89" t="s">
        <v>485</v>
      </c>
      <c r="B313" s="89" t="s">
        <v>749</v>
      </c>
      <c r="C313" s="89" t="str">
        <f>Instructions!A9</f>
        <v>Pour calculer le montant du financement stable disponible (Available stable funding ou ASF), on associe, dans un premier temps, la valeur comptable des fonds propres et passifs d’une institution à l’une des catégories indiquées ci-après, qui sont également reproduites au paragraphe 26 du chapitre 6 de la LDSL. La valeur comptable représente le montant auquel un instrument de dette ou de fonds propres est enregistré avant l’application d’éventuels ajustements réglementaires (déductions et filtres) et des coefficients ASF. 
Des modifications ont été apportées aux définitions figurant dans les normes NSFR de Bâle III pour tenir compte de la collecte de données par tranches d'échéance.
• Les institutions devraient présenter l'ensemble des fonds propres et des passifs dans les colonnes appropriées d'après l'échéance.
• Pour déterminer l’échéance d’un instrument de fonds propres ou de dette, il convient de prendre pour hypothèse que les investisseurs exercent l’option d’achat à la première date possible. Pour les financements assortis d’options exerçables à la discrétion de l’institution financière, elle devrait présumer que ces options seront exercées à la première date possible à moins qu’elle puisse démontrer de façon convaincante à l’Autorité qu’elle n’exercerait l’option en aucune circonstance. Également, lorsque le marché anticipe en particulier que certains passifs seront remboursés avant la date d’échéance légale, ce comportement doit être pris en compte aux fins du NSFR et ces passifs doivent être inclus dans la catégorie de l’ASF correspondante. Concernant les passifs à long terme, seuls les flux de trésorerie assortis d’horizons de 6 mois et d’un an ou plus devraient être considérés comme ayant, respectivement, un temps à l’échéance résiduel effectif égal ou supérieur à 6 mois et égal ou supérieur à un an.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le LCR, devraient, aux fins du NSFR, être classés selon leurs caractéristiques (c'est-à-dire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 Dans le cas des dépôts de la clientèle de détail et de petites et moyennes entreprises (PME), la même méthode de détermination de l'échéance devrait être suivie aux fins du NSFR qu'aux fins du LCR.
• Les dépôts à terme fixe devraient être répartis par tranche d'échéance; les dépôts à vue (sans échéance) devraient être déclarés dans la colonne &lt; 6 mois.</v>
      </c>
      <c r="D313" s="89" t="b">
        <f t="shared" si="8"/>
        <v>1</v>
      </c>
      <c r="E313" s="89" t="b">
        <f t="shared" si="9"/>
        <v>0</v>
      </c>
    </row>
    <row r="314" spans="1:5">
      <c r="A314" s="89" t="s">
        <v>2</v>
      </c>
      <c r="B314" s="89" t="s">
        <v>308</v>
      </c>
      <c r="C314" s="89" t="str">
        <f>Instructions!A10</f>
        <v>ADP</v>
      </c>
      <c r="D314" s="89" t="b">
        <f t="shared" si="8"/>
        <v>1</v>
      </c>
      <c r="E314" s="89" t="b">
        <f t="shared" si="9"/>
        <v>0</v>
      </c>
    </row>
    <row r="315" spans="1:5">
      <c r="A315" s="89" t="s">
        <v>0</v>
      </c>
      <c r="B315" s="89" t="s">
        <v>0</v>
      </c>
      <c r="C315" s="89" t="str">
        <f>Instructions!B10</f>
        <v>Description</v>
      </c>
      <c r="D315" s="89" t="b">
        <f t="shared" si="8"/>
        <v>1</v>
      </c>
      <c r="E315" s="89" t="b">
        <f t="shared" si="9"/>
        <v>1</v>
      </c>
    </row>
    <row r="316" spans="1:5">
      <c r="A316" s="89" t="s">
        <v>1</v>
      </c>
      <c r="B316" s="89" t="s">
        <v>1</v>
      </c>
      <c r="C316" s="89" t="str">
        <f>Instructions!C10</f>
        <v>Instructions</v>
      </c>
      <c r="D316" s="89" t="b">
        <f t="shared" si="8"/>
        <v>1</v>
      </c>
      <c r="E316" s="89" t="b">
        <f t="shared" si="9"/>
        <v>1</v>
      </c>
    </row>
    <row r="317" spans="1:5" ht="26.4">
      <c r="A317" s="89" t="s">
        <v>486</v>
      </c>
      <c r="B317" s="89" t="s">
        <v>735</v>
      </c>
      <c r="C317" s="89" t="str">
        <f>Instructions!D10</f>
        <v>Renvoi à la LDSL (chapitre 6, sauf indication contraire)</v>
      </c>
      <c r="D317" s="89" t="b">
        <f t="shared" si="8"/>
        <v>1</v>
      </c>
      <c r="E317" s="89" t="b">
        <f t="shared" si="9"/>
        <v>0</v>
      </c>
    </row>
    <row r="318" spans="1:5" ht="66">
      <c r="A318" s="89" t="s">
        <v>487</v>
      </c>
      <c r="B318" s="89" t="s">
        <v>488</v>
      </c>
      <c r="C318" s="89" t="str">
        <f>Instructions!B11</f>
        <v>Fonds propres de catégorie 1 et de catégorie 2 (Bâle III), avant l'application de déductions de fonds propres, à l'exception du pourcentage d'instruments de catégorie 2 à échéance résiduelle de moins d'un an</v>
      </c>
      <c r="D318" s="89" t="b">
        <f t="shared" si="8"/>
        <v>1</v>
      </c>
      <c r="E318" s="89" t="b">
        <f t="shared" si="9"/>
        <v>0</v>
      </c>
    </row>
    <row r="319" spans="1:5" ht="124.2" customHeight="1">
      <c r="A319" s="89" t="s">
        <v>720</v>
      </c>
      <c r="B319" s="89" t="s">
        <v>756</v>
      </c>
      <c r="C319" s="89" t="str">
        <f>Instructions!C11</f>
        <v xml:space="preserve">Le montant total de fonds propres réglementaires, avant l’application de déductions, telles qu'elles sont définies au chapitre 2 de la LDCID, exception faite des instruments de fonds propres de catégorie 2 ayant un temps à échéance résiduel inférieur à un an.  Les normes régissant les fonds propres de catégorie 1 et de catégorie 2 sont exposées au chapitre 2 de la LDCID.  </v>
      </c>
      <c r="D319" s="89" t="b">
        <f t="shared" si="8"/>
        <v>1</v>
      </c>
      <c r="E319" s="89" t="b">
        <f t="shared" si="9"/>
        <v>0</v>
      </c>
    </row>
    <row r="320" spans="1:5">
      <c r="A320" s="89" t="s">
        <v>127</v>
      </c>
      <c r="B320" s="89" t="s">
        <v>402</v>
      </c>
      <c r="C320" s="89" t="str">
        <f>Instructions!D11</f>
        <v>21 a)</v>
      </c>
      <c r="D320" s="89" t="b">
        <f t="shared" si="8"/>
        <v>1</v>
      </c>
      <c r="E320" s="89" t="b">
        <f t="shared" si="9"/>
        <v>0</v>
      </c>
    </row>
    <row r="321" spans="1:5" ht="39.6">
      <c r="A321" s="89" t="s">
        <v>24</v>
      </c>
      <c r="B321" s="89" t="s">
        <v>233</v>
      </c>
      <c r="C321" s="89" t="str">
        <f>Instructions!B12</f>
        <v>Instruments de fonds propres non pris en compte ci-dessus, à échéance résiduelle réelle d'au moins un an</v>
      </c>
      <c r="D321" s="89" t="b">
        <f t="shared" ref="D321:D384" si="10">A321=C321</f>
        <v>1</v>
      </c>
      <c r="E321" s="89" t="b">
        <f t="shared" ref="E321:E384" si="11">B321=C321</f>
        <v>0</v>
      </c>
    </row>
    <row r="322" spans="1:5" ht="72" customHeight="1">
      <c r="A322" s="89" t="s">
        <v>489</v>
      </c>
      <c r="B322" s="89" t="s">
        <v>309</v>
      </c>
      <c r="C322" s="89" t="str">
        <f>Instructions!C12</f>
        <v>Le montant total de tous les instruments de fonds propres non couverts à la ligne 1010 ci-dessus qui ont un temps à échéance résiduel effectif égal ou supérieur à un an, exception faite de tout instrument assorti d’une option explicite ou implicite qui, si elle est exercée, ramènerait à moins d'un an l’échéance prévue.</v>
      </c>
      <c r="D322" s="89" t="b">
        <f t="shared" si="10"/>
        <v>1</v>
      </c>
      <c r="E322" s="89" t="b">
        <f t="shared" si="11"/>
        <v>0</v>
      </c>
    </row>
    <row r="323" spans="1:5">
      <c r="A323" s="89" t="s">
        <v>128</v>
      </c>
      <c r="B323" s="89" t="s">
        <v>310</v>
      </c>
      <c r="C323" s="89" t="str">
        <f>Instructions!D12</f>
        <v>21 b)</v>
      </c>
      <c r="D323" s="89" t="b">
        <f t="shared" si="10"/>
        <v>1</v>
      </c>
      <c r="E323" s="89" t="b">
        <f t="shared" si="11"/>
        <v>0</v>
      </c>
    </row>
    <row r="324" spans="1:5" ht="26.4">
      <c r="A324" s="89" t="s">
        <v>25</v>
      </c>
      <c r="B324" s="89" t="s">
        <v>374</v>
      </c>
      <c r="C324" s="89" t="str">
        <f>Instructions!B13</f>
        <v>Dépôts à vue et/ou à terme « stables » (définis dans le LCR) des particuliers et des petites entreprises</v>
      </c>
      <c r="D324" s="89" t="b">
        <f t="shared" si="10"/>
        <v>1</v>
      </c>
      <c r="E324" s="89" t="b">
        <f t="shared" si="11"/>
        <v>0</v>
      </c>
    </row>
    <row r="325" spans="1:5" ht="261.60000000000002" customHeight="1">
      <c r="A325" s="89" t="s">
        <v>490</v>
      </c>
      <c r="B325" s="89" t="s">
        <v>636</v>
      </c>
      <c r="C325" s="89" t="str">
        <f>Instructions!C13</f>
        <v xml:space="preserve">Les dépôts à vue (sans échéance) et/ou à terme « stables » (tels qu’ils sont définis aux paragraphes 75 à 78 de la norme LCR) placés par la clientèle de détail (particuliers et petites entreprises).
Les dépôts à terme, peu importe leur temps à échéance résiduel, qui peuvent être retirés prématurément sans pénalité significativement supérieure à la perte d'intérêt devraient être déclarés dans la colonne &lt; 6 mois.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la norme LCR, devraient, aux fins du NSFR, être classés selon leurs caractéristiques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v>
      </c>
      <c r="D325" s="89" t="b">
        <f t="shared" si="10"/>
        <v>1</v>
      </c>
      <c r="E325" s="89" t="b">
        <f t="shared" si="11"/>
        <v>0</v>
      </c>
    </row>
    <row r="326" spans="1:5">
      <c r="A326" s="89" t="s">
        <v>129</v>
      </c>
      <c r="B326" s="89" t="s">
        <v>403</v>
      </c>
      <c r="C326" s="89" t="str">
        <f>Instructions!D13</f>
        <v>21 c), 22</v>
      </c>
      <c r="D326" s="89" t="b">
        <f t="shared" si="10"/>
        <v>1</v>
      </c>
      <c r="E326" s="89" t="b">
        <f t="shared" si="11"/>
        <v>0</v>
      </c>
    </row>
    <row r="327" spans="1:5">
      <c r="A327" s="89" t="s">
        <v>311</v>
      </c>
      <c r="B327" s="89" t="s">
        <v>311</v>
      </c>
      <c r="C327" s="89" t="str">
        <f>Instructions!A14</f>
        <v>1040 to 1130</v>
      </c>
      <c r="D327" s="89" t="b">
        <f t="shared" si="10"/>
        <v>1</v>
      </c>
      <c r="E327" s="89" t="b">
        <f t="shared" si="11"/>
        <v>1</v>
      </c>
    </row>
    <row r="328" spans="1:5" ht="39.6">
      <c r="A328" s="89" t="s">
        <v>26</v>
      </c>
      <c r="B328" s="89" t="s">
        <v>375</v>
      </c>
      <c r="C328" s="89" t="str">
        <f>Instructions!B14</f>
        <v>Dépôts à vue et/ou à terme « moins stables » (définis dans le LCR) des particuliers et des petites entreprises, dont :</v>
      </c>
      <c r="D328" s="89" t="b">
        <f t="shared" si="10"/>
        <v>1</v>
      </c>
      <c r="E328" s="89" t="b">
        <f t="shared" si="11"/>
        <v>0</v>
      </c>
    </row>
    <row r="329" spans="1:5" ht="290.39999999999998">
      <c r="A329" s="89" t="s">
        <v>491</v>
      </c>
      <c r="B329" s="89" t="s">
        <v>492</v>
      </c>
      <c r="C329" s="89" t="str">
        <f>Instructions!C14</f>
        <v xml:space="preserve">Les dépôts « moins stables » (tels qu’ils sont définis aux paragraphes 79 à 81 de la norme LCR) à vue (sans échéance) et/ou à terme, placés par la clientèle de détail (particuliers et petites entreprises).
Les dépôts à terme, peu importe leur temps à échéance résiduel, qui peuvent être retirés prématurément sans pénalité significativement supérieure à la perte d'intérêt devraient être déclarés dans la colonne &lt; 6 mois.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le LCR, devraient, aux fins du NSFR, être classés selon leurs caractéristiques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v>
      </c>
      <c r="D329" s="89" t="b">
        <f t="shared" si="10"/>
        <v>1</v>
      </c>
      <c r="E329" s="89" t="b">
        <f t="shared" si="11"/>
        <v>0</v>
      </c>
    </row>
    <row r="330" spans="1:5">
      <c r="A330" s="89" t="s">
        <v>130</v>
      </c>
      <c r="B330" s="89" t="s">
        <v>404</v>
      </c>
      <c r="C330" s="89" t="str">
        <f>Instructions!D14</f>
        <v>21 c), 23, 22</v>
      </c>
      <c r="D330" s="89" t="b">
        <f t="shared" si="10"/>
        <v>1</v>
      </c>
      <c r="E330" s="89" t="b">
        <f t="shared" si="11"/>
        <v>0</v>
      </c>
    </row>
    <row r="331" spans="1:5" ht="26.4">
      <c r="A331" s="89" t="s">
        <v>500</v>
      </c>
      <c r="B331" s="89" t="s">
        <v>234</v>
      </c>
      <c r="C331" s="89" t="str">
        <f>Instructions!B15</f>
        <v>Assurés – sans relation durable et compte qui n’est pas un compte transactionnel</v>
      </c>
      <c r="D331" s="89" t="b">
        <f t="shared" si="10"/>
        <v>1</v>
      </c>
      <c r="E331" s="89" t="b">
        <f t="shared" si="11"/>
        <v>0</v>
      </c>
    </row>
    <row r="332" spans="1:5" ht="133.94999999999999" customHeight="1">
      <c r="A332" s="89" t="s">
        <v>493</v>
      </c>
      <c r="B332" s="89" t="s">
        <v>736</v>
      </c>
      <c r="C332" s="89" t="str">
        <f>Instructions!C15</f>
        <v>Les passifs dans cette catégorie sont les dépôts « moins stables » (tels qu’ils sont définis au paragraphe 74 du chapitre 2 de la LDSL) à vue (sans échéance) et/ou à terme, assortis d’un temps à échéance résiduel inférieur à un an, placés par la clientèle de détail (particuliers et petites entreprises). Le coefficient ASF est de 90 % dans le cas des dépôts assurés qui satisfont à l'une des conditions suivantes : 
i. le déposant n'a pas de relation durable avec l'institution;
ii. les dépôts ne sont pas dans un compte transactionnel.</v>
      </c>
      <c r="D332" s="89" t="b">
        <f t="shared" si="10"/>
        <v>1</v>
      </c>
      <c r="E332" s="89" t="b">
        <f t="shared" si="11"/>
        <v>0</v>
      </c>
    </row>
    <row r="333" spans="1:5" ht="26.4">
      <c r="A333" s="89" t="s">
        <v>27</v>
      </c>
      <c r="B333" s="89" t="s">
        <v>235</v>
      </c>
      <c r="C333" s="89" t="str">
        <f>Instructions!B16</f>
        <v>Assurés – dépôts provenant de fonds et de fiducies contrôlés par le client de détail</v>
      </c>
      <c r="D333" s="89" t="b">
        <f t="shared" si="10"/>
        <v>1</v>
      </c>
      <c r="E333" s="89" t="b">
        <f t="shared" si="11"/>
        <v>0</v>
      </c>
    </row>
    <row r="334" spans="1:5" ht="138" customHeight="1">
      <c r="A334" s="89" t="s">
        <v>494</v>
      </c>
      <c r="B334" s="89" t="s">
        <v>737</v>
      </c>
      <c r="C334" s="89" t="str">
        <f>Instructions!C16</f>
        <v>Les passifs dans cette catégorie sont les dépôts « moins stables » (tels qu’ils sont définis au paragraphe 74 du chapitre 2 de la LDSL) à vue (sans échéance) et/ou à terme, assortis d’un temps à échéance résiduel inférieur à un an, placés par la clientèle de détail (particuliers et petites entreprises). Le coefficient ASF est de 90 % dans le cas des dépôts assurés provenant de fonds et de fiducies dont le solde est contrôlé uniquement par le client et qui satisfont à l'une des conditions suivantes : 
i. le déposant a une relation durable avec l'institution;
ii. les dépôts sont dans un compte transactionnel.</v>
      </c>
      <c r="D334" s="89" t="b">
        <f t="shared" si="10"/>
        <v>1</v>
      </c>
      <c r="E334" s="89" t="b">
        <f t="shared" si="11"/>
        <v>0</v>
      </c>
    </row>
    <row r="335" spans="1:5" ht="26.4">
      <c r="A335" s="89" t="s">
        <v>28</v>
      </c>
      <c r="B335" s="89" t="s">
        <v>236</v>
      </c>
      <c r="C335" s="89" t="str">
        <f>Instructions!B17</f>
        <v>Dépôts provenant du pays d’attache mais libellés en devises</v>
      </c>
      <c r="D335" s="89" t="b">
        <f t="shared" si="10"/>
        <v>1</v>
      </c>
      <c r="E335" s="89" t="b">
        <f t="shared" si="11"/>
        <v>0</v>
      </c>
    </row>
    <row r="336" spans="1:5" ht="124.95" customHeight="1">
      <c r="A336" s="89" t="s">
        <v>495</v>
      </c>
      <c r="B336" s="89" t="s">
        <v>738</v>
      </c>
      <c r="C336" s="89" t="str">
        <f>Instructions!C17</f>
        <v>Les passifs dans cette catégorie sont les dépôts « moins stables » (tels qu’ils sont définis au chapitre 2) à vue (sans échéance) et/ou à terme, assortis d’un temps à échéance résiduel inférieur à un an, fournis par la clientèle de détail (particuliers et petites entreprises) provenant du Canada mais libellés en devises étrangères. Le coefficient ASF est de 90 % dans le cas des dépôts libellés en devises étrangères. Dans le cas des institutions transfrontalières, cela ne comprend pas les dépôts assujettis aux exigences de la juridiction du pays hôte (voir l’identifiant 1130)</v>
      </c>
      <c r="D336" s="89" t="b">
        <f t="shared" si="10"/>
        <v>1</v>
      </c>
      <c r="E336" s="89" t="b">
        <f t="shared" si="11"/>
        <v>0</v>
      </c>
    </row>
    <row r="337" spans="1:5">
      <c r="A337" s="89" t="s">
        <v>29</v>
      </c>
      <c r="B337" s="89" t="s">
        <v>237</v>
      </c>
      <c r="C337" s="89" t="str">
        <f>Instructions!B18</f>
        <v>Dépôts non assurés</v>
      </c>
      <c r="D337" s="89" t="b">
        <f t="shared" si="10"/>
        <v>1</v>
      </c>
      <c r="E337" s="89" t="b">
        <f t="shared" si="11"/>
        <v>0</v>
      </c>
    </row>
    <row r="338" spans="1:5" ht="148.19999999999999" customHeight="1">
      <c r="A338" s="89" t="s">
        <v>496</v>
      </c>
      <c r="B338" s="89" t="s">
        <v>497</v>
      </c>
      <c r="C338" s="89" t="str">
        <f>Instructions!C18</f>
        <v>Dépôts sans échéance (à vue) « moins stables » et/ou dépôts à terme fournis par la clientèle de détail et de petites entreprises qui ne sont pas assurés soit parce que les montants excèdent la limite de couverture d'assurance-dépôts ou si les dépôts ne satisfont pas aux critères de couverture d'assurance-dépôts et ne sont pas saisis par les identifiants 1070, 1090, 1100, 1110 ou 1120. 
Les passifs dans cette catégorie sont les dépôts « moins stables » (tels qu’ils sont définis au chapitre 2) à vue (sans échéance) et/ou à terme, assortis d’un temps à échéance résiduel inférieur à un an, placés par la clientèle de détail et de PME. Le coefficient ASF est de 90 % dans le cas des dépôts non assurés.</v>
      </c>
      <c r="D338" s="89" t="b">
        <f t="shared" si="10"/>
        <v>1</v>
      </c>
      <c r="E338" s="89" t="b">
        <f t="shared" si="11"/>
        <v>0</v>
      </c>
    </row>
    <row r="339" spans="1:5" ht="31.95" customHeight="1">
      <c r="A339" s="89" t="s">
        <v>499</v>
      </c>
      <c r="B339" s="89" t="s">
        <v>238</v>
      </c>
      <c r="C339" s="89" t="str">
        <f>Instructions!B19</f>
        <v>Dépôts sensibles aux taux d'intérêt directement gérés par le client – relation durable ou dépôt dans un compte transactionnel</v>
      </c>
      <c r="D339" s="89" t="b">
        <f t="shared" si="10"/>
        <v>1</v>
      </c>
      <c r="E339" s="89" t="b">
        <f t="shared" si="11"/>
        <v>0</v>
      </c>
    </row>
    <row r="340" spans="1:5" ht="239.4" customHeight="1">
      <c r="A340" s="89" t="s">
        <v>498</v>
      </c>
      <c r="B340" s="89" t="s">
        <v>637</v>
      </c>
      <c r="C340" s="89" t="str">
        <f>Instructions!C19</f>
        <v>Les dépôts sensibles aux taux (tels que définis au paragraphe 74 du chapitre 2 de la LDSL) fournis par la clientèle de détail et de petites entreprises lorsque le client gère directement les fonds et que le client entretient une relation durable (telle que définie dau paragraphe 74 du chapitre 2 de la LDSL) avec l’institution ou que le dépôt est dans un compte transactionnel.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 coefficient ASF est de 90 % dans le cas des dépôts sensibles aux taux d'intérêt dont le client gère directement les fonds et qui satisfont à l'une des conditions suivantes :  
i. le client a une relation durable avec l'institution;
ii. le dépôt est dans un compte transactionnel.</v>
      </c>
      <c r="D340" s="89" t="b">
        <f t="shared" si="10"/>
        <v>1</v>
      </c>
      <c r="E340" s="89" t="b">
        <f t="shared" si="11"/>
        <v>0</v>
      </c>
    </row>
    <row r="341" spans="1:5" ht="39.6">
      <c r="A341" s="89" t="s">
        <v>501</v>
      </c>
      <c r="B341" s="89" t="s">
        <v>239</v>
      </c>
      <c r="C341" s="89" t="str">
        <f>Instructions!B20</f>
        <v>Dépôts sensibles aux taux d'intérêt directement gérés par le client – sans relation durable et dépôt dans un compte autre que transactionnel</v>
      </c>
      <c r="D341" s="89" t="b">
        <f t="shared" si="10"/>
        <v>1</v>
      </c>
      <c r="E341" s="89" t="b">
        <f t="shared" si="11"/>
        <v>0</v>
      </c>
    </row>
    <row r="342" spans="1:5" ht="248.4" customHeight="1">
      <c r="A342" s="89" t="s">
        <v>502</v>
      </c>
      <c r="B342" s="89" t="s">
        <v>739</v>
      </c>
      <c r="C342" s="89" t="str">
        <f>Instructions!C20</f>
        <v>Les dépôts sensibles aux taux (tels que définis au paragraphe 74 du chapitre 2 de la LDSL) fournis par la clientèle de détail et de petites entreprises lorsque le client gère directement les fonds, mais que le client n’a pas de relation durable (telle que définie au paragraphe 74 du chapitre 2 de la LDSL) avec l’institution et que le dépôt n’est pas dans un compte transactionnel.
Les passifs dans cette catégorie sont les dépôts « moins stables » (tels qu’ils sont définis au chapitre 2 de la LDSL) à vue (sans échéance) et/ou à terme, assortis d’un temps à échéance résiduel inférieur à un an, placés par la clientèle de détail (particuliers et petites entreprises). Le coefficient ASF est de 80 % dans le cas des dépôts sensibles aux taux d'intérêt dont le client gère directement les fonds et qui satisfont à l'une des conditions suivantes :  
i. le client n'a pas de relation durable avec l'institution; 
ii. le dépôt n'est pas dans un compte transactionnel.</v>
      </c>
      <c r="D342" s="89" t="b">
        <f t="shared" si="10"/>
        <v>1</v>
      </c>
      <c r="E342" s="89" t="b">
        <f t="shared" si="11"/>
        <v>0</v>
      </c>
    </row>
    <row r="343" spans="1:5">
      <c r="A343" s="89" t="s">
        <v>131</v>
      </c>
      <c r="B343" s="89" t="s">
        <v>405</v>
      </c>
      <c r="C343" s="89" t="str">
        <f>Instructions!D20</f>
        <v>23  e)</v>
      </c>
      <c r="D343" s="89" t="b">
        <f t="shared" si="10"/>
        <v>1</v>
      </c>
      <c r="E343" s="89" t="b">
        <f t="shared" si="11"/>
        <v>0</v>
      </c>
    </row>
    <row r="344" spans="1:5" ht="39.6">
      <c r="A344" s="89" t="s">
        <v>30</v>
      </c>
      <c r="B344" s="89" t="s">
        <v>240</v>
      </c>
      <c r="C344" s="89" t="str">
        <f>Instructions!B21</f>
        <v>Dépôts à terme gérés par un tiers non affilié venant à échéance ou encaissables dans les 30 prochains jours</v>
      </c>
      <c r="D344" s="89" t="b">
        <f t="shared" si="10"/>
        <v>1</v>
      </c>
      <c r="E344" s="89" t="b">
        <f t="shared" si="11"/>
        <v>0</v>
      </c>
    </row>
    <row r="345" spans="1:5" ht="237.6" customHeight="1">
      <c r="A345" s="89" t="s">
        <v>503</v>
      </c>
      <c r="B345" s="89" t="s">
        <v>504</v>
      </c>
      <c r="C345" s="89" t="str">
        <f>Instructions!C21</f>
        <v>Dépôts à terme de la clientèle de détail (particuliers et petites entreprises) directement gérés par un tiers non affilié (au sens du paragraphe 74 du chapitre 2 de la LDSL) qui arrivent à échéance ou qui sont encaissables dans les 30 prochains jours. Les dépôts à terme gérés directement par un tiers non affilié qui n’arrivent pas à échéance ou qui ne sont pas encaissables au cours des 30 prochains jours doivent être affectés à la catégorie appropriée selon les caractéristiques sous-jacentes du dépôt. 
Les passifs dans cette catégorie sont les dépôts « moins stables » (tels qu’il sont définis au chapitre 2) à vue (sans échéance) et/ou à terme, assortis d’un temps à échéance résiduel inférieur à un an, placés par la clientèle de détail et de petites entreprises. Le coefficient ASF est de 70 % dans le cas des dépôts à terme gérés directement par un tiers non affilié qui arrivent à échéance ou qui sont encaissables dans les 30 prochains jours.</v>
      </c>
      <c r="D345" s="89" t="b">
        <f t="shared" si="10"/>
        <v>1</v>
      </c>
      <c r="E345" s="89" t="b">
        <f t="shared" si="11"/>
        <v>0</v>
      </c>
    </row>
    <row r="346" spans="1:5">
      <c r="A346" s="89" t="s">
        <v>132</v>
      </c>
      <c r="B346" s="89" t="s">
        <v>312</v>
      </c>
      <c r="C346" s="89" t="str">
        <f>Instructions!D21</f>
        <v>23  f)</v>
      </c>
      <c r="D346" s="89" t="b">
        <f t="shared" si="10"/>
        <v>1</v>
      </c>
      <c r="E346" s="89" t="b">
        <f t="shared" si="11"/>
        <v>0</v>
      </c>
    </row>
    <row r="347" spans="1:5">
      <c r="A347" s="89" t="s">
        <v>31</v>
      </c>
      <c r="B347" s="89" t="s">
        <v>241</v>
      </c>
      <c r="C347" s="89" t="str">
        <f>Instructions!B22</f>
        <v>Dépôts à vue gérés par un tiers non affilié</v>
      </c>
      <c r="D347" s="89" t="b">
        <f t="shared" si="10"/>
        <v>1</v>
      </c>
      <c r="E347" s="89" t="b">
        <f t="shared" si="11"/>
        <v>0</v>
      </c>
    </row>
    <row r="348" spans="1:5" ht="163.19999999999999" customHeight="1">
      <c r="A348" s="89" t="s">
        <v>779</v>
      </c>
      <c r="B348" s="89" t="s">
        <v>780</v>
      </c>
      <c r="C348" s="89" t="str">
        <f>Instructions!C22</f>
        <v xml:space="preserve">Les dépôts à vue fournis par la clientèle de détail (particuliers et petites entreprises) où un tiers non affilié (tel que défini au paragraphe 74 du chapitre 2 de la LDSL) gère directement les fonds. 
Cette catégorie doit également inclure, de manière temporaire, les billets négociables en bourse et les dépôts issus de partenariats classés comme étant moins stables.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 coefficient ASF est de 60 % dans le cas des dépôts à vue dont un tiers non affilié gère directement les fonds. </v>
      </c>
      <c r="D348" s="89" t="b">
        <f t="shared" si="10"/>
        <v>1</v>
      </c>
      <c r="E348" s="89" t="b">
        <f t="shared" si="11"/>
        <v>0</v>
      </c>
    </row>
    <row r="349" spans="1:5">
      <c r="A349" s="89" t="s">
        <v>133</v>
      </c>
      <c r="B349" s="89" t="s">
        <v>313</v>
      </c>
      <c r="C349" s="89" t="str">
        <f>Instructions!D22</f>
        <v>23  g)</v>
      </c>
      <c r="D349" s="89" t="b">
        <f t="shared" si="10"/>
        <v>1</v>
      </c>
      <c r="E349" s="89" t="b">
        <f t="shared" si="11"/>
        <v>0</v>
      </c>
    </row>
    <row r="350" spans="1:5" ht="26.4">
      <c r="A350" s="89" t="s">
        <v>32</v>
      </c>
      <c r="B350" s="89" t="s">
        <v>242</v>
      </c>
      <c r="C350" s="89" t="str">
        <f>Instructions!B23</f>
        <v>Dépôts soumis aux exigences de l'administration d'accueil</v>
      </c>
      <c r="D350" s="89" t="b">
        <f t="shared" si="10"/>
        <v>1</v>
      </c>
      <c r="E350" s="89" t="b">
        <f t="shared" si="11"/>
        <v>0</v>
      </c>
    </row>
    <row r="351" spans="1:5" ht="409.5" customHeight="1">
      <c r="A351" s="89" t="s">
        <v>727</v>
      </c>
      <c r="B351" s="89" t="s">
        <v>740</v>
      </c>
      <c r="C351" s="89" t="str">
        <f>Instructions!C23</f>
        <v>Pour calculer le LCR consolidé, les institutions doivent généralement appliquer les paramètres de liquidité énoncés dans la LDSL à toutes les entités consolidées. Toutefois, pour les dépôts de détail et de petites entreprises, comme indiqué au paragraphe 169 du LCR, les institutions doivent suivre les paramètres pertinents adoptés dans la juridiction d'accueil où elles sont présentes. Les dépôts de détail et de petites entreprises assujettis au régime de la juridiction d'accueil sont déclarés dans le LCR selon le coefficient de pondération applicable dans la juridiction d'accueil. Ces dépôts moins stables assujettis aux exigences du système hôte doivent être déclarés sous l’identifiant 1130. Les montants prépondérés doivent être déclarés aux colonnes appropriées selon la durée des dépôts. Le coefficent ASF calculé pour chaque terme doit correspondre au coefficient ASF moyen pondéré applicable à chaque terme de dépôt. Par exemple, si une institution a des dépôts sans échéance de 10 $ qui sont assujettis à un ASF de 15 % dans la juridiction d'accueil et de 25 $ à un ASF de 40 %, 35 $ doivent être déclarés à la colonne  "Sans-terme (colonne D)" et 11,5 $ à la colonne "Sans-terme (colonne L)". Un coefficient ASF de 100 % devrait être attribué aux dépôts dont l’échéance résiduelle est supérieure à un an, quel que soit le taux en vigueur dans la juridiction d’accueil.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Les coefficients ASF alors appliqués sont soumis aux exigences du territoire d'accueil.</v>
      </c>
      <c r="D351" s="89" t="b">
        <f t="shared" si="10"/>
        <v>1</v>
      </c>
      <c r="E351" s="89" t="b">
        <f t="shared" si="11"/>
        <v>0</v>
      </c>
    </row>
    <row r="352" spans="1:5" ht="26.4">
      <c r="A352" s="89" t="s">
        <v>33</v>
      </c>
      <c r="B352" s="89" t="s">
        <v>243</v>
      </c>
      <c r="C352" s="89" t="str">
        <f>Instructions!B24</f>
        <v>Financement non garanti provenant d’entreprises non financières</v>
      </c>
      <c r="D352" s="89" t="b">
        <f t="shared" si="10"/>
        <v>1</v>
      </c>
      <c r="E352" s="89" t="b">
        <f t="shared" si="11"/>
        <v>0</v>
      </c>
    </row>
    <row r="353" spans="1:5" ht="52.8">
      <c r="A353" s="89" t="s">
        <v>505</v>
      </c>
      <c r="B353" s="89" t="s">
        <v>506</v>
      </c>
      <c r="C353" s="89" t="str">
        <f>Instructions!C24</f>
        <v>Les financements non garantis, les dépôts sans échéance et/ou les dépôts à terme provenant d'entreprises non financières (sauf la clientèle de petites entreprises).</v>
      </c>
      <c r="D353" s="89" t="b">
        <f t="shared" si="10"/>
        <v>1</v>
      </c>
      <c r="E353" s="89" t="b">
        <f t="shared" si="11"/>
        <v>0</v>
      </c>
    </row>
    <row r="354" spans="1:5">
      <c r="A354" s="89" t="s">
        <v>134</v>
      </c>
      <c r="B354" s="89" t="s">
        <v>406</v>
      </c>
      <c r="C354" s="89" t="str">
        <f>Instructions!D24</f>
        <v>21 c), 24 a)</v>
      </c>
      <c r="D354" s="89" t="b">
        <f t="shared" si="10"/>
        <v>1</v>
      </c>
      <c r="E354" s="89" t="b">
        <f t="shared" si="11"/>
        <v>0</v>
      </c>
    </row>
    <row r="355" spans="1:5">
      <c r="A355" s="89" t="s">
        <v>34</v>
      </c>
      <c r="B355" s="89" t="s">
        <v>377</v>
      </c>
      <c r="C355" s="89" t="str">
        <f>Instructions!B25</f>
        <v>Dépôt opérationnel (défini dans le périmètre du LCR)</v>
      </c>
      <c r="D355" s="89" t="b">
        <f t="shared" si="10"/>
        <v>1</v>
      </c>
      <c r="E355" s="89" t="b">
        <f t="shared" si="11"/>
        <v>0</v>
      </c>
    </row>
    <row r="356" spans="1:5" ht="52.8">
      <c r="A356" s="89" t="s">
        <v>157</v>
      </c>
      <c r="B356" s="89" t="s">
        <v>410</v>
      </c>
      <c r="C356" s="89" t="str">
        <f>Instructions!C25</f>
        <v>Les institutions devraient déclarer la portion des dépôts non garantis provenant d'entreprises non financières ayant des relations opérationnelles, telles qu'elles sont définies dans la norme LCR.</v>
      </c>
      <c r="D356" s="89" t="b">
        <f t="shared" si="10"/>
        <v>1</v>
      </c>
      <c r="E356" s="89" t="b">
        <f t="shared" si="11"/>
        <v>0</v>
      </c>
    </row>
    <row r="357" spans="1:5">
      <c r="A357" s="89" t="s">
        <v>695</v>
      </c>
      <c r="B357" s="89" t="s">
        <v>507</v>
      </c>
      <c r="C357" s="89" t="str">
        <f>Instructions!D25</f>
        <v xml:space="preserve">Chapitre 2, par. 93-104 </v>
      </c>
      <c r="D357" s="89" t="b">
        <f t="shared" si="10"/>
        <v>1</v>
      </c>
      <c r="E357" s="89" t="b">
        <f t="shared" si="11"/>
        <v>0</v>
      </c>
    </row>
    <row r="358" spans="1:5" ht="26.4">
      <c r="A358" s="89" t="s">
        <v>35</v>
      </c>
      <c r="B358" s="89" t="s">
        <v>376</v>
      </c>
      <c r="C358" s="89" t="str">
        <f>Instructions!B26</f>
        <v>Dépôt non opérationnel (défini dans le périmètre du LCR)</v>
      </c>
      <c r="D358" s="89" t="b">
        <f t="shared" si="10"/>
        <v>1</v>
      </c>
      <c r="E358" s="89" t="b">
        <f t="shared" si="11"/>
        <v>0</v>
      </c>
    </row>
    <row r="359" spans="1:5" ht="52.8">
      <c r="A359" s="89" t="s">
        <v>158</v>
      </c>
      <c r="B359" s="89" t="s">
        <v>509</v>
      </c>
      <c r="C359" s="89" t="str">
        <f>Instructions!C26</f>
        <v>Les institutions devraient déclarer la portion des dépôts non garantis provenant d'entreprises non financières sans relations opérationnelles, telles qu'elles sont définies dans la norme LCR.</v>
      </c>
      <c r="D359" s="89" t="b">
        <f t="shared" si="10"/>
        <v>1</v>
      </c>
      <c r="E359" s="89" t="b">
        <f t="shared" si="11"/>
        <v>0</v>
      </c>
    </row>
    <row r="360" spans="1:5">
      <c r="A360" s="89" t="s">
        <v>696</v>
      </c>
      <c r="B360" s="89" t="s">
        <v>508</v>
      </c>
      <c r="C360" s="89" t="str">
        <f>Instructions!D26</f>
        <v xml:space="preserve">Chapitre 2, par. 107-108 </v>
      </c>
      <c r="D360" s="89" t="b">
        <f t="shared" si="10"/>
        <v>1</v>
      </c>
      <c r="E360" s="89" t="b">
        <f t="shared" si="11"/>
        <v>0</v>
      </c>
    </row>
    <row r="361" spans="1:5">
      <c r="A361" s="89" t="s">
        <v>36</v>
      </c>
      <c r="B361" s="89" t="s">
        <v>244</v>
      </c>
      <c r="C361" s="89" t="str">
        <f>Instructions!B27</f>
        <v>Fonds non garantis autres que des dépôts</v>
      </c>
      <c r="D361" s="89" t="b">
        <f t="shared" si="10"/>
        <v>1</v>
      </c>
      <c r="E361" s="89" t="b">
        <f t="shared" si="11"/>
        <v>0</v>
      </c>
    </row>
    <row r="362" spans="1:5" ht="39.6">
      <c r="A362" s="89" t="s">
        <v>159</v>
      </c>
      <c r="B362" s="89" t="s">
        <v>411</v>
      </c>
      <c r="C362" s="89" t="str">
        <f>Instructions!C27</f>
        <v xml:space="preserve">Les institutions devraient déclarer les financements non garantis autres que des dépôts fournis par des entreprises non financières. </v>
      </c>
      <c r="D362" s="89" t="b">
        <f t="shared" si="10"/>
        <v>1</v>
      </c>
      <c r="E362" s="89" t="b">
        <f t="shared" si="11"/>
        <v>0</v>
      </c>
    </row>
    <row r="363" spans="1:5">
      <c r="A363" s="89" t="s">
        <v>135</v>
      </c>
      <c r="B363" s="89" t="s">
        <v>511</v>
      </c>
      <c r="C363" s="89" t="str">
        <f>Instructions!D27</f>
        <v>24  c and d)</v>
      </c>
      <c r="D363" s="89" t="b">
        <f t="shared" si="10"/>
        <v>1</v>
      </c>
      <c r="E363" s="89" t="b">
        <f t="shared" si="11"/>
        <v>0</v>
      </c>
    </row>
    <row r="364" spans="1:5" ht="26.4">
      <c r="A364" s="89" t="s">
        <v>37</v>
      </c>
      <c r="B364" s="89" t="s">
        <v>245</v>
      </c>
      <c r="C364" s="89" t="str">
        <f>Instructions!B28</f>
        <v>Financement non garanti provenant de banques centrales</v>
      </c>
      <c r="D364" s="89" t="b">
        <f t="shared" si="10"/>
        <v>1</v>
      </c>
      <c r="E364" s="89" t="b">
        <f t="shared" si="11"/>
        <v>0</v>
      </c>
    </row>
    <row r="365" spans="1:5" ht="39.6">
      <c r="A365" s="89" t="s">
        <v>160</v>
      </c>
      <c r="B365" s="89" t="s">
        <v>510</v>
      </c>
      <c r="C365" s="89" t="str">
        <f>Instructions!C28</f>
        <v>Les institutions devraient déclarer les financements non garantis, les dépôts sans échéance et/ou les dépôts à terme provenant de banques centrales.</v>
      </c>
      <c r="D365" s="89" t="b">
        <f t="shared" si="10"/>
        <v>1</v>
      </c>
      <c r="E365" s="89" t="b">
        <f t="shared" si="11"/>
        <v>0</v>
      </c>
    </row>
    <row r="366" spans="1:5" ht="26.4">
      <c r="A366" s="89" t="s">
        <v>136</v>
      </c>
      <c r="B366" s="89" t="s">
        <v>407</v>
      </c>
      <c r="C366" s="89" t="str">
        <f>Instructions!D28</f>
        <v>21 c), 24 b),
24 d), 25 a)</v>
      </c>
      <c r="D366" s="89" t="b">
        <f t="shared" si="10"/>
        <v>1</v>
      </c>
      <c r="E366" s="89" t="b">
        <f t="shared" si="11"/>
        <v>0</v>
      </c>
    </row>
    <row r="367" spans="1:5">
      <c r="A367" s="89" t="s">
        <v>34</v>
      </c>
      <c r="B367" s="89" t="s">
        <v>377</v>
      </c>
      <c r="C367" s="89" t="str">
        <f>Instructions!B29</f>
        <v>Dépôt opérationnel (défini dans le périmètre du LCR)</v>
      </c>
      <c r="D367" s="89" t="b">
        <f t="shared" si="10"/>
        <v>1</v>
      </c>
      <c r="E367" s="89" t="b">
        <f t="shared" si="11"/>
        <v>0</v>
      </c>
    </row>
    <row r="368" spans="1:5" ht="52.8">
      <c r="A368" s="89" t="s">
        <v>161</v>
      </c>
      <c r="B368" s="89" t="s">
        <v>512</v>
      </c>
      <c r="C368" s="89" t="str">
        <f>Instructions!C29</f>
        <v>Les institutions devraient déclarer la portion des dépôts non garantis provenant de banques centrales ayant des relations opérationnelles, telles qu'elles sont définies dans la norme LCR.</v>
      </c>
      <c r="D368" s="89" t="b">
        <f t="shared" si="10"/>
        <v>1</v>
      </c>
      <c r="E368" s="89" t="b">
        <f t="shared" si="11"/>
        <v>0</v>
      </c>
    </row>
    <row r="369" spans="1:5">
      <c r="A369" s="89" t="s">
        <v>695</v>
      </c>
      <c r="B369" s="89" t="s">
        <v>507</v>
      </c>
      <c r="C369" s="89" t="str">
        <f>Instructions!D29</f>
        <v xml:space="preserve">Chapitre 2, par. 93-104 </v>
      </c>
      <c r="D369" s="89" t="b">
        <f t="shared" si="10"/>
        <v>1</v>
      </c>
      <c r="E369" s="89" t="b">
        <f t="shared" si="11"/>
        <v>0</v>
      </c>
    </row>
    <row r="370" spans="1:5" ht="26.4">
      <c r="A370" s="89" t="s">
        <v>35</v>
      </c>
      <c r="B370" s="89" t="s">
        <v>376</v>
      </c>
      <c r="C370" s="89" t="str">
        <f>Instructions!B30</f>
        <v>Dépôt non opérationnel (défini dans le périmètre du LCR)</v>
      </c>
      <c r="D370" s="89" t="b">
        <f t="shared" si="10"/>
        <v>1</v>
      </c>
      <c r="E370" s="89" t="b">
        <f t="shared" si="11"/>
        <v>0</v>
      </c>
    </row>
    <row r="371" spans="1:5" ht="52.8">
      <c r="A371" s="89" t="s">
        <v>162</v>
      </c>
      <c r="B371" s="89" t="s">
        <v>513</v>
      </c>
      <c r="C371" s="89" t="str">
        <f>Instructions!C30</f>
        <v>Les institutions devraient déclarer la portion des dépôts non garantis fournis par des banques centrales sans relations opérationnelles, telles qu'elles sont définies dans la norme LCR.</v>
      </c>
      <c r="D371" s="89" t="b">
        <f t="shared" si="10"/>
        <v>1</v>
      </c>
      <c r="E371" s="89" t="b">
        <f t="shared" si="11"/>
        <v>0</v>
      </c>
    </row>
    <row r="372" spans="1:5">
      <c r="A372" s="89" t="s">
        <v>696</v>
      </c>
      <c r="B372" s="89" t="s">
        <v>508</v>
      </c>
      <c r="C372" s="89" t="str">
        <f>Instructions!D30</f>
        <v xml:space="preserve">Chapitre 2, par. 107-108 </v>
      </c>
      <c r="D372" s="89" t="b">
        <f t="shared" si="10"/>
        <v>1</v>
      </c>
      <c r="E372" s="89" t="b">
        <f t="shared" si="11"/>
        <v>0</v>
      </c>
    </row>
    <row r="373" spans="1:5">
      <c r="A373" s="89" t="s">
        <v>36</v>
      </c>
      <c r="B373" s="89" t="s">
        <v>244</v>
      </c>
      <c r="C373" s="89" t="str">
        <f>Instructions!B31</f>
        <v>Fonds non garantis autres que des dépôts</v>
      </c>
      <c r="D373" s="89" t="b">
        <f t="shared" si="10"/>
        <v>1</v>
      </c>
      <c r="E373" s="89" t="b">
        <f t="shared" si="11"/>
        <v>0</v>
      </c>
    </row>
    <row r="374" spans="1:5" ht="31.95" customHeight="1">
      <c r="A374" s="89" t="s">
        <v>163</v>
      </c>
      <c r="B374" s="89" t="s">
        <v>314</v>
      </c>
      <c r="C374" s="89" t="str">
        <f>Instructions!C31</f>
        <v>Les institutions devraient déclarer les financements non garantis autres que des dépôts fournis par des banques centrales.</v>
      </c>
      <c r="D374" s="89" t="b">
        <f t="shared" si="10"/>
        <v>1</v>
      </c>
      <c r="E374" s="89" t="b">
        <f t="shared" si="11"/>
        <v>0</v>
      </c>
    </row>
    <row r="375" spans="1:5">
      <c r="A375" s="89" t="s">
        <v>135</v>
      </c>
      <c r="B375" s="89" t="s">
        <v>408</v>
      </c>
      <c r="C375" s="89" t="str">
        <f>Instructions!D31</f>
        <v>24  c and d)</v>
      </c>
      <c r="D375" s="89" t="b">
        <f t="shared" si="10"/>
        <v>1</v>
      </c>
      <c r="E375" s="89" t="b">
        <f t="shared" si="11"/>
        <v>0</v>
      </c>
    </row>
    <row r="376" spans="1:5" ht="26.4">
      <c r="A376" s="89" t="s">
        <v>38</v>
      </c>
      <c r="B376" s="89" t="s">
        <v>514</v>
      </c>
      <c r="C376" s="89" t="str">
        <f>Instructions!B32</f>
        <v>Financement non garanti provenant d'États souverains/OP/BMD/BND</v>
      </c>
      <c r="D376" s="89" t="b">
        <f t="shared" si="10"/>
        <v>1</v>
      </c>
      <c r="E376" s="89" t="b">
        <f t="shared" si="11"/>
        <v>0</v>
      </c>
    </row>
    <row r="377" spans="1:5" ht="112.95" customHeight="1">
      <c r="A377" s="89" t="s">
        <v>515</v>
      </c>
      <c r="B377" s="89" t="s">
        <v>516</v>
      </c>
      <c r="C377" s="89" t="str">
        <f>Instructions!C32</f>
        <v xml:space="preserve">Les institutions devraient déclarer les financements non garantis, les dépôts sans échéance et/ou les dépôts à terme provenant d'entités souveraines, d'organismes publics, de banques
multilatérales de développement et des banques nationales de développement (BND).
Elles devraient inclure sur cette ligne les fonds non garantis reçus de la Banque des règlements internationaux, du Fonds monétaire international et de la Commission européenne.  </v>
      </c>
      <c r="D377" s="89" t="b">
        <f t="shared" si="10"/>
        <v>1</v>
      </c>
      <c r="E377" s="89" t="b">
        <f t="shared" si="11"/>
        <v>0</v>
      </c>
    </row>
    <row r="378" spans="1:5">
      <c r="A378" s="89" t="s">
        <v>137</v>
      </c>
      <c r="B378" s="89" t="s">
        <v>409</v>
      </c>
      <c r="C378" s="89" t="str">
        <f>Instructions!D32</f>
        <v>21 c), 24 c )</v>
      </c>
      <c r="D378" s="89" t="b">
        <f t="shared" si="10"/>
        <v>1</v>
      </c>
      <c r="E378" s="89" t="b">
        <f t="shared" si="11"/>
        <v>0</v>
      </c>
    </row>
    <row r="379" spans="1:5">
      <c r="A379" s="89" t="s">
        <v>34</v>
      </c>
      <c r="B379" s="89" t="s">
        <v>377</v>
      </c>
      <c r="C379" s="89" t="str">
        <f>Instructions!B33</f>
        <v>Dépôt opérationnel (défini dans le périmètre du LCR)</v>
      </c>
      <c r="D379" s="89" t="b">
        <f t="shared" si="10"/>
        <v>1</v>
      </c>
      <c r="E379" s="89" t="b">
        <f t="shared" si="11"/>
        <v>0</v>
      </c>
    </row>
    <row r="380" spans="1:5" ht="61.2" customHeight="1">
      <c r="A380" s="89" t="s">
        <v>164</v>
      </c>
      <c r="B380" s="89" t="s">
        <v>519</v>
      </c>
      <c r="C380" s="89" t="str">
        <f>Instructions!C33</f>
        <v>Les institutions devraient déclarer la portion des dépôts non garantis provenant d'entités souveraines, d'organismes publics et de banques multilatérales de développements ayant des relations opérationnelles, telles qu'elles sont définies dans la norme LCR.</v>
      </c>
      <c r="D380" s="89" t="b">
        <f t="shared" si="10"/>
        <v>1</v>
      </c>
      <c r="E380" s="89" t="b">
        <f t="shared" si="11"/>
        <v>0</v>
      </c>
    </row>
    <row r="381" spans="1:5">
      <c r="A381" s="89" t="s">
        <v>695</v>
      </c>
      <c r="B381" s="89" t="s">
        <v>517</v>
      </c>
      <c r="C381" s="89" t="str">
        <f>Instructions!D33</f>
        <v xml:space="preserve">Chapitre 2, par. 93-104 </v>
      </c>
      <c r="D381" s="89" t="b">
        <f t="shared" si="10"/>
        <v>1</v>
      </c>
      <c r="E381" s="89" t="b">
        <f t="shared" si="11"/>
        <v>0</v>
      </c>
    </row>
    <row r="382" spans="1:5" ht="26.4">
      <c r="A382" s="89" t="s">
        <v>35</v>
      </c>
      <c r="B382" s="89" t="s">
        <v>376</v>
      </c>
      <c r="C382" s="89" t="str">
        <f>Instructions!B34</f>
        <v>Dépôt non opérationnel (défini dans le périmètre du LCR)</v>
      </c>
      <c r="D382" s="89" t="b">
        <f t="shared" si="10"/>
        <v>1</v>
      </c>
      <c r="E382" s="89" t="b">
        <f t="shared" si="11"/>
        <v>0</v>
      </c>
    </row>
    <row r="383" spans="1:5" ht="79.2">
      <c r="A383" s="89" t="s">
        <v>165</v>
      </c>
      <c r="B383" s="89" t="s">
        <v>518</v>
      </c>
      <c r="C383" s="89" t="str">
        <f>Instructions!C34</f>
        <v xml:space="preserve">Les institutions devraient déclarer la portion des dépôts non garantis fournis par des entités souveraines, des organismes publics et des banques multilatérales de développement sans relations opérationnelles, telles qu'elles sont définies dans la norme LCR. </v>
      </c>
      <c r="D383" s="89" t="b">
        <f t="shared" si="10"/>
        <v>1</v>
      </c>
      <c r="E383" s="89" t="b">
        <f t="shared" si="11"/>
        <v>0</v>
      </c>
    </row>
    <row r="384" spans="1:5">
      <c r="A384" s="89" t="s">
        <v>696</v>
      </c>
      <c r="B384" s="89" t="s">
        <v>508</v>
      </c>
      <c r="C384" s="89" t="str">
        <f>Instructions!D34</f>
        <v xml:space="preserve">Chapitre 2, par. 107-108 </v>
      </c>
      <c r="D384" s="89" t="b">
        <f t="shared" si="10"/>
        <v>1</v>
      </c>
      <c r="E384" s="89" t="b">
        <f t="shared" si="11"/>
        <v>0</v>
      </c>
    </row>
    <row r="385" spans="1:5">
      <c r="A385" s="89" t="s">
        <v>36</v>
      </c>
      <c r="B385" s="89" t="s">
        <v>244</v>
      </c>
      <c r="C385" s="89" t="str">
        <f>Instructions!B35</f>
        <v>Fonds non garantis autres que des dépôts</v>
      </c>
      <c r="D385" s="89" t="b">
        <f t="shared" ref="D385:D448" si="12">A385=C385</f>
        <v>1</v>
      </c>
      <c r="E385" s="89" t="b">
        <f t="shared" ref="E385:E448" si="13">B385=C385</f>
        <v>0</v>
      </c>
    </row>
    <row r="386" spans="1:5" ht="52.8">
      <c r="A386" s="89" t="s">
        <v>166</v>
      </c>
      <c r="B386" s="89" t="s">
        <v>520</v>
      </c>
      <c r="C386" s="89" t="str">
        <f>Instructions!C35</f>
        <v>Les institutions devraient déclarer les financements non garantis autres que les dépôts fournis par des entités souveraines, des organismes publics et des banques multilatérales de développement.</v>
      </c>
      <c r="D386" s="89" t="b">
        <f t="shared" si="12"/>
        <v>1</v>
      </c>
      <c r="E386" s="89" t="b">
        <f t="shared" si="13"/>
        <v>0</v>
      </c>
    </row>
    <row r="387" spans="1:5">
      <c r="A387" s="89" t="s">
        <v>135</v>
      </c>
      <c r="B387" s="89" t="s">
        <v>408</v>
      </c>
      <c r="C387" s="89" t="str">
        <f>Instructions!D35</f>
        <v>24  c and d)</v>
      </c>
      <c r="D387" s="89" t="b">
        <f t="shared" si="12"/>
        <v>1</v>
      </c>
      <c r="E387" s="89" t="b">
        <f t="shared" si="13"/>
        <v>0</v>
      </c>
    </row>
    <row r="388" spans="1:5" ht="39.6">
      <c r="A388" s="89" t="s">
        <v>39</v>
      </c>
      <c r="B388" s="89" t="s">
        <v>246</v>
      </c>
      <c r="C388" s="89" t="str">
        <f>Instructions!B36</f>
        <v>Financement non garanti provenant d'autres entités juridiques (y compris des sociétés financières et des institutions financières)</v>
      </c>
      <c r="D388" s="89" t="b">
        <f t="shared" si="12"/>
        <v>1</v>
      </c>
      <c r="E388" s="89" t="b">
        <f t="shared" si="13"/>
        <v>0</v>
      </c>
    </row>
    <row r="389" spans="1:5" ht="244.2" customHeight="1">
      <c r="A389" s="89" t="s">
        <v>198</v>
      </c>
      <c r="B389" s="89" t="s">
        <v>639</v>
      </c>
      <c r="C389" s="89" t="str">
        <f>Instructions!C36</f>
        <v>Le montant total des emprunts et autres passifs non garantis (dont les dépôts à terme) ne figurant pas aux identifiants 1140 à 1250, qui constituent le financement provenant d'autres entités juridiques (y compris des sociétés financières et des institutions financières (sauf les institutions membres du même réseau coopératif). Conformément aux paragraphes 131 d) et e) de la norme LCR ainsi qu'au paragraphe 16 de la norme NSFR, les institutions, les entreprises d'investissement, les sociétés d'assurance, les fiduciaires (dans ce contexte, un « fiduciaire » est une entité juridique autorisée à gérer des actifs pour le compte d’un tiers, y compris les structures de gestion d’actifs telles que les caisses de retraite et les autres véhicules d’investissement collectif) et les bénéficiaires (dans ce contexte, un « bénéficiaire » est une entité juridique qui bénéficie de prestations, ou qui peut être habilitée à en bénéficier, au titre d’un testament, d’une police d’assurance, d’un régime de retraite, d’un contrat de rente, d’une fiducie, ou d’un autre contrat) sont considérés comme des institutions financières pour l'application de la norme NSFR.</v>
      </c>
      <c r="D389" s="89" t="b">
        <f t="shared" si="12"/>
        <v>1</v>
      </c>
      <c r="E389" s="89" t="b">
        <f t="shared" si="13"/>
        <v>0</v>
      </c>
    </row>
    <row r="390" spans="1:5" ht="26.4">
      <c r="A390" s="89" t="s">
        <v>136</v>
      </c>
      <c r="B390" s="89" t="s">
        <v>412</v>
      </c>
      <c r="C390" s="89" t="str">
        <f>Instructions!D36</f>
        <v>21 c), 24 b),
24 d), 25 a)</v>
      </c>
      <c r="D390" s="89" t="b">
        <f t="shared" si="12"/>
        <v>1</v>
      </c>
      <c r="E390" s="89" t="b">
        <f t="shared" si="13"/>
        <v>0</v>
      </c>
    </row>
    <row r="391" spans="1:5">
      <c r="A391" s="89" t="s">
        <v>34</v>
      </c>
      <c r="B391" s="89" t="s">
        <v>377</v>
      </c>
      <c r="C391" s="89" t="str">
        <f>Instructions!B37</f>
        <v>Dépôt opérationnel (défini dans le périmètre du LCR)</v>
      </c>
      <c r="D391" s="89" t="b">
        <f t="shared" si="12"/>
        <v>1</v>
      </c>
      <c r="E391" s="89" t="b">
        <f t="shared" si="13"/>
        <v>0</v>
      </c>
    </row>
    <row r="392" spans="1:5" ht="52.8">
      <c r="A392" s="89" t="s">
        <v>167</v>
      </c>
      <c r="B392" s="89" t="s">
        <v>419</v>
      </c>
      <c r="C392" s="89" t="str">
        <f>Instructions!C37</f>
        <v>Les institutions devraient déclarer le montant total des dépôts non garantis provenant d'autres  entités juridiques ayant des relations opérationnelles, telles qu'elles sont définies dans la norme LCR.</v>
      </c>
      <c r="D392" s="89" t="b">
        <f t="shared" si="12"/>
        <v>1</v>
      </c>
      <c r="E392" s="89" t="b">
        <f t="shared" si="13"/>
        <v>0</v>
      </c>
    </row>
    <row r="393" spans="1:5">
      <c r="A393" s="89" t="s">
        <v>695</v>
      </c>
      <c r="B393" s="89" t="s">
        <v>507</v>
      </c>
      <c r="C393" s="89" t="str">
        <f>Instructions!D37</f>
        <v xml:space="preserve">Chapitre 2, par. 93-104 </v>
      </c>
      <c r="D393" s="89" t="b">
        <f t="shared" si="12"/>
        <v>1</v>
      </c>
      <c r="E393" s="89" t="b">
        <f t="shared" si="13"/>
        <v>0</v>
      </c>
    </row>
    <row r="394" spans="1:5" ht="26.4">
      <c r="A394" s="89" t="s">
        <v>35</v>
      </c>
      <c r="B394" s="89" t="s">
        <v>376</v>
      </c>
      <c r="C394" s="89" t="str">
        <f>Instructions!B38</f>
        <v>Dépôt non opérationnel (défini dans le périmètre du LCR)</v>
      </c>
      <c r="D394" s="89" t="b">
        <f t="shared" si="12"/>
        <v>1</v>
      </c>
      <c r="E394" s="89" t="b">
        <f t="shared" si="13"/>
        <v>0</v>
      </c>
    </row>
    <row r="395" spans="1:5" ht="52.8">
      <c r="A395" s="89" t="s">
        <v>168</v>
      </c>
      <c r="B395" s="89" t="s">
        <v>521</v>
      </c>
      <c r="C395" s="89" t="str">
        <f>Instructions!C38</f>
        <v>Les institutions devraient déclarer le montant total des dépôts non garantis fournis par d'autres entités juridiques sans relations opérationnelles, telles qu'elles sont définies dans la norme LCR.</v>
      </c>
      <c r="D395" s="89" t="b">
        <f t="shared" si="12"/>
        <v>1</v>
      </c>
      <c r="E395" s="89" t="b">
        <f t="shared" si="13"/>
        <v>0</v>
      </c>
    </row>
    <row r="396" spans="1:5">
      <c r="A396" s="89" t="s">
        <v>696</v>
      </c>
      <c r="B396" s="89" t="s">
        <v>508</v>
      </c>
      <c r="C396" s="89" t="str">
        <f>Instructions!D38</f>
        <v xml:space="preserve">Chapitre 2, par. 107-108 </v>
      </c>
      <c r="D396" s="89" t="b">
        <f t="shared" si="12"/>
        <v>1</v>
      </c>
      <c r="E396" s="89" t="b">
        <f t="shared" si="13"/>
        <v>0</v>
      </c>
    </row>
    <row r="397" spans="1:5">
      <c r="A397" s="89" t="s">
        <v>36</v>
      </c>
      <c r="B397" s="89" t="s">
        <v>244</v>
      </c>
      <c r="C397" s="89" t="str">
        <f>Instructions!B39</f>
        <v>Fonds non garantis autres que des dépôts</v>
      </c>
      <c r="D397" s="89" t="b">
        <f t="shared" si="12"/>
        <v>1</v>
      </c>
      <c r="E397" s="89" t="b">
        <f t="shared" si="13"/>
        <v>0</v>
      </c>
    </row>
    <row r="398" spans="1:5" ht="111" customHeight="1">
      <c r="A398" s="89" t="s">
        <v>199</v>
      </c>
      <c r="B398" s="89" t="s">
        <v>757</v>
      </c>
      <c r="C398" s="89" t="str">
        <f>Instructions!C39</f>
        <v>Les institutions devraient déclarer les financements non garantis autres que les dépôts fournis par d'autres entités juridiques (y compris des sociétés financières et des institutions financières).
Les institutions devraient déclarer ici tous les financements non garantis autres que les dépôts pour lesquels une contrepartie ne peut être déterminée (et qui ne sont donc pas déclarés aux identifiants 1170, 1210 ou 1250), comme les émissions de titres de créance non garantis.</v>
      </c>
      <c r="D398" s="89" t="b">
        <f t="shared" si="12"/>
        <v>1</v>
      </c>
      <c r="E398" s="89" t="b">
        <f t="shared" si="13"/>
        <v>0</v>
      </c>
    </row>
    <row r="399" spans="1:5">
      <c r="A399" s="89" t="s">
        <v>135</v>
      </c>
      <c r="B399" s="89" t="s">
        <v>413</v>
      </c>
      <c r="C399" s="89" t="str">
        <f>Instructions!D39</f>
        <v>24  c and d)</v>
      </c>
      <c r="D399" s="89" t="b">
        <f t="shared" si="12"/>
        <v>1</v>
      </c>
      <c r="E399" s="89" t="b">
        <f t="shared" si="13"/>
        <v>0</v>
      </c>
    </row>
    <row r="400" spans="1:5" ht="52.8">
      <c r="A400" s="89" t="s">
        <v>522</v>
      </c>
      <c r="B400" s="89" t="s">
        <v>523</v>
      </c>
      <c r="C400" s="89" t="str">
        <f>Instructions!B40</f>
        <v>Dépôts provenant de membres d'une même coopératives à l'intérieur d'une fédération sousmise à la discrétion nationale énoncée au paragraphe 25 (a)</v>
      </c>
      <c r="D400" s="89" t="b">
        <f t="shared" si="12"/>
        <v>1</v>
      </c>
      <c r="E400" s="89" t="b">
        <f t="shared" si="13"/>
        <v>0</v>
      </c>
    </row>
    <row r="401" spans="1:5" ht="68.400000000000006" customHeight="1">
      <c r="A401" s="89" t="s">
        <v>524</v>
      </c>
      <c r="B401" s="89" t="s">
        <v>741</v>
      </c>
      <c r="C401" s="89" t="str">
        <f>Instructions!C40</f>
        <v>Cette ligne devrait uniquement servir à déclarer les dépôts entre les institutions d'un même réseau coopératif.
Les dépôts qui sont des dépôts opérationnels selon les paragraphes 93 à 104 du chapitre 2 de la LDSL, ou les autres dépôts de membres de leur réseau coopératif devraient être déclarés à l'identifiant 1310.</v>
      </c>
      <c r="D401" s="89" t="b">
        <f t="shared" si="12"/>
        <v>1</v>
      </c>
      <c r="E401" s="89" t="b">
        <f t="shared" si="13"/>
        <v>0</v>
      </c>
    </row>
    <row r="402" spans="1:5">
      <c r="A402" s="89" t="s">
        <v>138</v>
      </c>
      <c r="B402" s="89" t="s">
        <v>414</v>
      </c>
      <c r="C402" s="89" t="str">
        <f>Instructions!D40</f>
        <v>25  a), 21 c)</v>
      </c>
      <c r="D402" s="89" t="b">
        <f t="shared" si="12"/>
        <v>1</v>
      </c>
      <c r="E402" s="89" t="b">
        <f t="shared" si="13"/>
        <v>0</v>
      </c>
    </row>
    <row r="403" spans="1:5" ht="26.4">
      <c r="A403" s="89" t="s">
        <v>118</v>
      </c>
      <c r="B403" s="89" t="s">
        <v>247</v>
      </c>
      <c r="C403" s="89" t="str">
        <f>Instructions!B41</f>
        <v>Autres dépôts provenant de membres d'une coopératives à l'intérieur d'une fédération</v>
      </c>
      <c r="D403" s="89" t="b">
        <f t="shared" si="12"/>
        <v>1</v>
      </c>
      <c r="E403" s="89" t="b">
        <f t="shared" si="13"/>
        <v>0</v>
      </c>
    </row>
    <row r="404" spans="1:5" ht="79.2">
      <c r="A404" s="89" t="s">
        <v>525</v>
      </c>
      <c r="B404" s="89" t="s">
        <v>742</v>
      </c>
      <c r="C404" s="89" t="str">
        <f>Instructions!C41</f>
        <v>Les institutions devraient déclarer les dépôts d'institutions qui sont membres du même réseau coopératif et les dépôts opérationnels selon les paragraphes 93 à 104 du chapitre 2 de la LDSL, ou les autres dépôts de membres de leur réseau coopératif qui n'apparaissent pas à l'identifiant 1300.</v>
      </c>
      <c r="D404" s="89" t="b">
        <f t="shared" si="12"/>
        <v>1</v>
      </c>
      <c r="E404" s="89" t="b">
        <f t="shared" si="13"/>
        <v>0</v>
      </c>
    </row>
    <row r="405" spans="1:5">
      <c r="A405" s="89" t="s">
        <v>138</v>
      </c>
      <c r="B405" s="89" t="s">
        <v>415</v>
      </c>
      <c r="C405" s="89" t="str">
        <f>Instructions!D41</f>
        <v>25  a), 21 c)</v>
      </c>
      <c r="D405" s="89" t="b">
        <f t="shared" si="12"/>
        <v>1</v>
      </c>
      <c r="E405" s="89" t="b">
        <f t="shared" si="13"/>
        <v>0</v>
      </c>
    </row>
    <row r="406" spans="1:5">
      <c r="A406" s="89" t="s">
        <v>40</v>
      </c>
      <c r="B406" s="89" t="s">
        <v>248</v>
      </c>
      <c r="C406" s="89" t="str">
        <f>Instructions!B42</f>
        <v>Acceptations bancaires estampillées</v>
      </c>
      <c r="D406" s="89" t="b">
        <f t="shared" si="12"/>
        <v>1</v>
      </c>
      <c r="E406" s="89" t="b">
        <f t="shared" si="13"/>
        <v>0</v>
      </c>
    </row>
    <row r="407" spans="1:5" ht="67.95" customHeight="1">
      <c r="A407" s="89" t="s">
        <v>715</v>
      </c>
      <c r="B407" s="89" t="s">
        <v>716</v>
      </c>
      <c r="C407" s="89" t="str">
        <f>Instructions!C42</f>
        <v>Les passifs des acceptations bancaires estampillées émis par une institution. Les passifs des acceptations bancaires dont l’échéance résiduelle est inférieure à six mois recevront un coefficient ASF de 0 %, sans égard à la contrepartie détenant l’acceptation.</v>
      </c>
      <c r="D407" s="89" t="b">
        <f t="shared" si="12"/>
        <v>1</v>
      </c>
      <c r="E407" s="89" t="b">
        <f t="shared" si="13"/>
        <v>0</v>
      </c>
    </row>
    <row r="408" spans="1:5">
      <c r="A408" s="89" t="s">
        <v>11</v>
      </c>
      <c r="B408" s="89" t="s">
        <v>315</v>
      </c>
      <c r="C408" s="89" t="str">
        <f>Instructions!A43</f>
        <v>1330 à 1370</v>
      </c>
      <c r="D408" s="89" t="b">
        <f t="shared" si="12"/>
        <v>1</v>
      </c>
      <c r="E408" s="89" t="b">
        <f t="shared" si="13"/>
        <v>0</v>
      </c>
    </row>
    <row r="409" spans="1:5" ht="26.4">
      <c r="A409" s="89" t="s">
        <v>41</v>
      </c>
      <c r="B409" s="89" t="s">
        <v>249</v>
      </c>
      <c r="C409" s="89" t="str">
        <f>Instructions!B43</f>
        <v>Emprunts garantis et passifs (y compris les dépôts à terme garantis), provenant de :</v>
      </c>
      <c r="D409" s="89" t="b">
        <f t="shared" si="12"/>
        <v>1</v>
      </c>
      <c r="E409" s="89" t="b">
        <f t="shared" si="13"/>
        <v>0</v>
      </c>
    </row>
    <row r="410" spans="1:5" ht="94.2" customHeight="1">
      <c r="A410" s="89" t="s">
        <v>169</v>
      </c>
      <c r="B410" s="89" t="s">
        <v>526</v>
      </c>
      <c r="C410" s="89" t="str">
        <f>Instructions!C43</f>
        <v>Le montant total des emprunts et autres passifs garantis (dont les dépôts à terme).
Les « financements garantis » désignent les passifs et obligations générales qui sont garantis par des droits juridiquement reconnus sur des actifs spécifiquement désignés détenus par l'institution  emprunteuse, en cas de faillite, d’insolvabilité, de liquidation ou de résolution.</v>
      </c>
      <c r="D410" s="89" t="b">
        <f t="shared" si="12"/>
        <v>1</v>
      </c>
      <c r="E410" s="89" t="b">
        <f t="shared" si="13"/>
        <v>0</v>
      </c>
    </row>
    <row r="411" spans="1:5">
      <c r="A411" s="89" t="s">
        <v>139</v>
      </c>
      <c r="B411" s="89" t="s">
        <v>418</v>
      </c>
      <c r="C411" s="89" t="str">
        <f>Instructions!D43</f>
        <v>21 c), 24,  c), and  d) and 25 a)</v>
      </c>
      <c r="D411" s="89" t="b">
        <f t="shared" si="12"/>
        <v>1</v>
      </c>
      <c r="E411" s="89" t="b">
        <f t="shared" si="13"/>
        <v>0</v>
      </c>
    </row>
    <row r="412" spans="1:5">
      <c r="A412" s="89" t="s">
        <v>42</v>
      </c>
      <c r="B412" s="89" t="s">
        <v>250</v>
      </c>
      <c r="C412" s="89" t="str">
        <f>Instructions!B44</f>
        <v>Particuliers et petites entreprises</v>
      </c>
      <c r="D412" s="89" t="b">
        <f t="shared" si="12"/>
        <v>1</v>
      </c>
      <c r="E412" s="89" t="b">
        <f t="shared" si="13"/>
        <v>0</v>
      </c>
    </row>
    <row r="413" spans="1:5" ht="32.4" customHeight="1">
      <c r="A413" s="89" t="s">
        <v>527</v>
      </c>
      <c r="B413" s="89" t="s">
        <v>528</v>
      </c>
      <c r="C413" s="89" t="str">
        <f>Instructions!C44</f>
        <v xml:space="preserve">Le montant total des emprunts garantis et des passifs (y compris les dépôts à terme) de la clientèle de détail et de petites entreprises.
</v>
      </c>
      <c r="D413" s="89" t="b">
        <f t="shared" si="12"/>
        <v>1</v>
      </c>
      <c r="E413" s="89" t="b">
        <f t="shared" si="13"/>
        <v>0</v>
      </c>
    </row>
    <row r="414" spans="1:5">
      <c r="A414" s="89" t="s">
        <v>140</v>
      </c>
      <c r="B414" s="89" t="s">
        <v>417</v>
      </c>
      <c r="C414" s="89" t="str">
        <f>Instructions!D44</f>
        <v>21 c), 24 a),  c), and  d) and 25 a)</v>
      </c>
      <c r="D414" s="89" t="b">
        <f t="shared" si="12"/>
        <v>1</v>
      </c>
      <c r="E414" s="89" t="b">
        <f t="shared" si="13"/>
        <v>0</v>
      </c>
    </row>
    <row r="415" spans="1:5">
      <c r="A415" s="89" t="s">
        <v>43</v>
      </c>
      <c r="B415" s="89" t="s">
        <v>251</v>
      </c>
      <c r="C415" s="89" t="str">
        <f>Instructions!B45</f>
        <v>Entreprises non financières</v>
      </c>
      <c r="D415" s="89" t="b">
        <f t="shared" si="12"/>
        <v>1</v>
      </c>
      <c r="E415" s="89" t="b">
        <f t="shared" si="13"/>
        <v>0</v>
      </c>
    </row>
    <row r="416" spans="1:5" ht="52.8">
      <c r="A416" s="89" t="s">
        <v>529</v>
      </c>
      <c r="B416" s="89" t="s">
        <v>530</v>
      </c>
      <c r="C416" s="89" t="str">
        <f>Instructions!C45</f>
        <v xml:space="preserve">Le montant total des emprunts garantis et des passifs (y compris les dépôts à terme) d'entreprises non financières.
</v>
      </c>
      <c r="D416" s="89" t="b">
        <f t="shared" si="12"/>
        <v>1</v>
      </c>
      <c r="E416" s="89" t="b">
        <f t="shared" si="13"/>
        <v>0</v>
      </c>
    </row>
    <row r="417" spans="1:5">
      <c r="A417" s="89" t="s">
        <v>140</v>
      </c>
      <c r="B417" s="89" t="s">
        <v>416</v>
      </c>
      <c r="C417" s="89" t="str">
        <f>Instructions!D45</f>
        <v>21 c), 24 a),  c), and  d) and 25 a)</v>
      </c>
      <c r="D417" s="89" t="b">
        <f t="shared" si="12"/>
        <v>1</v>
      </c>
      <c r="E417" s="89" t="b">
        <f t="shared" si="13"/>
        <v>0</v>
      </c>
    </row>
    <row r="418" spans="1:5">
      <c r="A418" s="89" t="s">
        <v>44</v>
      </c>
      <c r="B418" s="89" t="s">
        <v>252</v>
      </c>
      <c r="C418" s="89" t="str">
        <f>Instructions!B46</f>
        <v>Banques centrales</v>
      </c>
      <c r="D418" s="89" t="b">
        <f t="shared" si="12"/>
        <v>1</v>
      </c>
      <c r="E418" s="89" t="b">
        <f t="shared" si="13"/>
        <v>0</v>
      </c>
    </row>
    <row r="419" spans="1:5" ht="52.8">
      <c r="A419" s="89" t="s">
        <v>531</v>
      </c>
      <c r="B419" s="89" t="s">
        <v>532</v>
      </c>
      <c r="C419" s="89" t="str">
        <f>Instructions!C46</f>
        <v xml:space="preserve">Le montant total des emprunts garantis et des passifs (y compris les dépôts à terme) des banques centrales.
</v>
      </c>
      <c r="D419" s="89" t="b">
        <f t="shared" si="12"/>
        <v>1</v>
      </c>
      <c r="E419" s="89" t="b">
        <f t="shared" si="13"/>
        <v>0</v>
      </c>
    </row>
    <row r="420" spans="1:5">
      <c r="A420" s="89" t="s">
        <v>140</v>
      </c>
      <c r="B420" s="89" t="s">
        <v>416</v>
      </c>
      <c r="C420" s="89" t="str">
        <f>Instructions!D46</f>
        <v>21 c), 24 a),  c), and  d) and 25 a)</v>
      </c>
      <c r="D420" s="89" t="b">
        <f t="shared" si="12"/>
        <v>1</v>
      </c>
      <c r="E420" s="89" t="b">
        <f t="shared" si="13"/>
        <v>0</v>
      </c>
    </row>
    <row r="421" spans="1:5">
      <c r="A421" s="89" t="s">
        <v>45</v>
      </c>
      <c r="B421" s="89" t="s">
        <v>379</v>
      </c>
      <c r="C421" s="89" t="str">
        <f>Instructions!B47</f>
        <v>États souverains/OP/BMD/BND</v>
      </c>
      <c r="D421" s="89" t="b">
        <f t="shared" si="12"/>
        <v>1</v>
      </c>
      <c r="E421" s="89" t="b">
        <f t="shared" si="13"/>
        <v>0</v>
      </c>
    </row>
    <row r="422" spans="1:5" ht="57" customHeight="1">
      <c r="A422" s="89" t="s">
        <v>533</v>
      </c>
      <c r="B422" s="89" t="s">
        <v>534</v>
      </c>
      <c r="C422" s="89" t="str">
        <f>Instructions!C47</f>
        <v>Le montant total des emprunts garantis et des passifs (y compris les dépôts à terme) auprès d’entités souveraines, d’entités du secteur public, de banques multilatérales de développement et de banques nationales de développement.</v>
      </c>
      <c r="D422" s="89" t="b">
        <f t="shared" si="12"/>
        <v>1</v>
      </c>
      <c r="E422" s="89" t="b">
        <f t="shared" si="13"/>
        <v>0</v>
      </c>
    </row>
    <row r="423" spans="1:5">
      <c r="A423" s="89" t="s">
        <v>140</v>
      </c>
      <c r="B423" s="89" t="s">
        <v>417</v>
      </c>
      <c r="C423" s="89" t="str">
        <f>Instructions!D47</f>
        <v>21 c), 24 a),  c), and  d) and 25 a)</v>
      </c>
      <c r="D423" s="89" t="b">
        <f t="shared" si="12"/>
        <v>1</v>
      </c>
      <c r="E423" s="89" t="b">
        <f t="shared" si="13"/>
        <v>0</v>
      </c>
    </row>
    <row r="424" spans="1:5" ht="26.4">
      <c r="A424" s="89" t="s">
        <v>46</v>
      </c>
      <c r="B424" s="89" t="s">
        <v>253</v>
      </c>
      <c r="C424" s="89" t="str">
        <f>Instructions!B48</f>
        <v>Autres entités juridiques (y compris des sociétés financières et des institutions financières)</v>
      </c>
      <c r="D424" s="89" t="b">
        <f t="shared" si="12"/>
        <v>1</v>
      </c>
      <c r="E424" s="89" t="b">
        <f t="shared" si="13"/>
        <v>0</v>
      </c>
    </row>
    <row r="425" spans="1:5" ht="205.95" customHeight="1">
      <c r="A425" s="89" t="s">
        <v>170</v>
      </c>
      <c r="B425" s="89" t="s">
        <v>535</v>
      </c>
      <c r="C425" s="89" t="str">
        <f>Instructions!C48</f>
        <v>Le montant total des emprunts et autres passifs garantis (dont les dépôts à terme) provenant d'autres entités juridiques (y compris des sociétés financières et des institutions financières).
Conformément aux paragraphes 131 d) et e) de la norme LCR ainsi qu'au paragraphe 16 de la norme NSFR, les institutions, les entreprises d'investissement, les sociétés d'assurance, les fiduciaires (dans ce contexte, un « fiduciaire » est une entité juridique autorisée à gérer des actifs pour le compte d’un tiers, y compris les structures de gestion d’actifs telles que les caisses de retraite et autres véhicules d’investissement collectif) et les bénéficiaires (dans ce contexte, un  « bénéficiaire » est une entité juridique qui bénéficie de prestations, ou qui peut être habilitée à en bénéficier, au titre d’un testament, d’une police d’assurance, d’un régime de retraite, d’un contrat de rente, d’une fiducie, ou d’un autre contrat) sont considérés comme des institutions financières pour l'application de la norme NSFR.</v>
      </c>
      <c r="D425" s="89" t="b">
        <f t="shared" si="12"/>
        <v>1</v>
      </c>
      <c r="E425" s="89" t="b">
        <f t="shared" si="13"/>
        <v>0</v>
      </c>
    </row>
    <row r="426" spans="1:5">
      <c r="A426" s="89" t="s">
        <v>140</v>
      </c>
      <c r="B426" s="89" t="s">
        <v>417</v>
      </c>
      <c r="C426" s="89" t="str">
        <f>Instructions!D48</f>
        <v>21 c), 24 a),  c), and  d) and 25 a)</v>
      </c>
      <c r="D426" s="89" t="b">
        <f t="shared" si="12"/>
        <v>1</v>
      </c>
      <c r="E426" s="89" t="b">
        <f t="shared" si="13"/>
        <v>0</v>
      </c>
    </row>
    <row r="427" spans="1:5" ht="26.4">
      <c r="A427" s="89" t="s">
        <v>47</v>
      </c>
      <c r="B427" s="89" t="s">
        <v>10</v>
      </c>
      <c r="C427" s="89" t="str">
        <f>Instructions!B49</f>
        <v>Passifs des OFT admissibles au traitement de « portefeuille équilibré »</v>
      </c>
      <c r="D427" s="89" t="b">
        <f t="shared" si="12"/>
        <v>1</v>
      </c>
      <c r="E427" s="89" t="b">
        <f t="shared" si="13"/>
        <v>0</v>
      </c>
    </row>
    <row r="428" spans="1:5" ht="97.95" customHeight="1">
      <c r="A428" s="89" t="s">
        <v>540</v>
      </c>
      <c r="B428" s="89" t="s">
        <v>541</v>
      </c>
      <c r="C428" s="89" t="str">
        <f>Instructions!C49</f>
        <v>Passifs liés aux opérations de financement garanties (p. ex., prises en pension) qui satisfont aux exigences du paragraphe 33 pour le traitement des portefeuilles appariés. Le montant du passif doit correspondre au montant de l’actif des opérations de financement garanties  appariées. Les institutions devraient déclarer les mises en pension figurant au bilan en tant que prêts en espèces garantis et dépôts placés.</v>
      </c>
      <c r="D428" s="89" t="b">
        <f t="shared" si="12"/>
        <v>1</v>
      </c>
      <c r="E428" s="89" t="b">
        <f t="shared" si="13"/>
        <v>0</v>
      </c>
    </row>
    <row r="429" spans="1:5">
      <c r="A429" s="89" t="s">
        <v>460</v>
      </c>
      <c r="B429" s="89" t="s">
        <v>255</v>
      </c>
      <c r="C429" s="89" t="str">
        <f>Instructions!B50</f>
        <v>Passifs dérivés, sans la marge de variation donnée</v>
      </c>
      <c r="D429" s="89" t="b">
        <f t="shared" si="12"/>
        <v>1</v>
      </c>
      <c r="E429" s="89" t="b">
        <f t="shared" si="13"/>
        <v>0</v>
      </c>
    </row>
    <row r="430" spans="1:5" ht="244.95" customHeight="1">
      <c r="A430" s="89" t="s">
        <v>721</v>
      </c>
      <c r="B430" s="89" t="s">
        <v>758</v>
      </c>
      <c r="C430" s="89" t="str">
        <f>Instructions!C50</f>
        <v>Les dérivés au passif sont déclarés d’abord sur la base du coût de remplacement des contrats dérivés (obtenu par une évaluation au prix du marché) dont la valeur est négative. Lorsqu’il existe un contrat de compensation bilatérale admissible qui répond aux conditions énoncées dans l’Annexe 1-II de la LDCID, le coût de remplacement des expositions sur dérivés couvertes par le contrat sera le coût de remplacement net. La valeur déclarée ici devrait être un montant brut. Autrement dit, elle devrait représenter les dérivés au passif avant déduction de la marge de variation constituée.
Les opérations sur instruments dérivés avec les banques centrales découlant de la politique monétaire à court terme et des activités de liquidité de ces dernières peuvent être exclues du calcul du NSFR de l’institution déclarante et peuvent compenser les gains et pertes en capital non réalisés liés à ces opérations sur dérivés du financement stable disponible. Ces opérations comprennent les instruments dérivés sur devises, comme les swaps de devises, et doivent avoir une échéance de moins de six mois à l’origine.</v>
      </c>
      <c r="D430" s="89" t="b">
        <f t="shared" si="12"/>
        <v>1</v>
      </c>
      <c r="E430" s="89" t="b">
        <f t="shared" si="13"/>
        <v>0</v>
      </c>
    </row>
    <row r="431" spans="1:5">
      <c r="A431" s="89" t="s">
        <v>9</v>
      </c>
      <c r="B431" s="89" t="s">
        <v>420</v>
      </c>
      <c r="C431" s="89" t="str">
        <f>Instructions!D50</f>
        <v>19, 25 a)</v>
      </c>
      <c r="D431" s="89" t="b">
        <f t="shared" si="12"/>
        <v>1</v>
      </c>
      <c r="E431" s="89" t="b">
        <f t="shared" si="13"/>
        <v>0</v>
      </c>
    </row>
    <row r="432" spans="1:5">
      <c r="A432" s="89" t="s">
        <v>49</v>
      </c>
      <c r="B432" s="89" t="s">
        <v>256</v>
      </c>
      <c r="C432" s="89" t="str">
        <f>Instructions!B51</f>
        <v>Marge de variation totale fournie</v>
      </c>
      <c r="D432" s="89" t="b">
        <f t="shared" si="12"/>
        <v>1</v>
      </c>
      <c r="E432" s="89" t="b">
        <f t="shared" si="13"/>
        <v>0</v>
      </c>
    </row>
    <row r="433" spans="1:5" ht="100.2" customHeight="1">
      <c r="A433" s="89" t="s">
        <v>171</v>
      </c>
      <c r="B433" s="89" t="s">
        <v>542</v>
      </c>
      <c r="C433" s="89" t="str">
        <f>Instructions!C51</f>
        <v>Les sûretés constituant la marge de variation de contrats dérivés, indépendamment du type d’actif.
Dans la mesure où le référentiel comptable de l’institution reflète au bilan, concernant un contrat dérivé, un actif associé à une sûreté constitutive d’une marge de variation qui est déduite du montant du coût de remplacement aux fins du NSFR, cet actif ne doit pas être compris dans le calcul du RSF afin d’éviter un double comptage.</v>
      </c>
      <c r="D433" s="89" t="b">
        <f t="shared" si="12"/>
        <v>1</v>
      </c>
      <c r="E433" s="89" t="b">
        <f t="shared" si="13"/>
        <v>0</v>
      </c>
    </row>
    <row r="434" spans="1:5" ht="29.4" customHeight="1">
      <c r="A434" s="89" t="s">
        <v>50</v>
      </c>
      <c r="B434" s="89" t="s">
        <v>380</v>
      </c>
      <c r="C434" s="89" t="str">
        <f>Instructions!B52</f>
        <v xml:space="preserve">Passifs dérivés du NSFR (passifs dérivés moins sûretés totales données à titre de marge de variation sur les passifs dérivés) </v>
      </c>
      <c r="D434" s="89" t="b">
        <f t="shared" si="12"/>
        <v>1</v>
      </c>
      <c r="E434" s="89" t="b">
        <f t="shared" si="13"/>
        <v>0</v>
      </c>
    </row>
    <row r="435" spans="1:5" ht="96.6" customHeight="1">
      <c r="A435" s="89" t="s">
        <v>640</v>
      </c>
      <c r="B435" s="89" t="s">
        <v>543</v>
      </c>
      <c r="C435" s="89" t="str">
        <f>Instructions!C52</f>
        <v xml:space="preserve">Dans le calcul des dérivés au passif aux fins du NSFR, les sûretés constituant la marge de variation de contrats dérivés, indépendamment du type d’actif, doivent être déduites du montant négatif du coût de remplacement ou du coût de remplacement net négatif, le cas échéant. Le calcul doit aussi déduire les actifs d’instruments dérivés du NSFR calculés conformément aux paragraphes 34 et 35, s'ils sont supérieurs. </v>
      </c>
      <c r="D435" s="89" t="b">
        <f t="shared" si="12"/>
        <v>1</v>
      </c>
      <c r="E435" s="89" t="b">
        <f t="shared" si="13"/>
        <v>0</v>
      </c>
    </row>
    <row r="436" spans="1:5">
      <c r="A436" s="89" t="s">
        <v>701</v>
      </c>
      <c r="B436" s="89" t="s">
        <v>702</v>
      </c>
      <c r="C436" s="89" t="str">
        <f>Instructions!D52</f>
        <v>19, 20, 25 d)</v>
      </c>
      <c r="D436" s="89" t="b">
        <f t="shared" si="12"/>
        <v>1</v>
      </c>
      <c r="E436" s="89" t="b">
        <f t="shared" si="13"/>
        <v>0</v>
      </c>
    </row>
    <row r="437" spans="1:5">
      <c r="A437" s="89" t="s">
        <v>51</v>
      </c>
      <c r="B437" s="89" t="s">
        <v>257</v>
      </c>
      <c r="C437" s="89" t="str">
        <f>Instructions!B53</f>
        <v>Marge initiale totale reçue</v>
      </c>
      <c r="D437" s="89" t="b">
        <f t="shared" si="12"/>
        <v>1</v>
      </c>
      <c r="E437" s="89" t="b">
        <f t="shared" si="13"/>
        <v>0</v>
      </c>
    </row>
    <row r="438" spans="1:5" ht="66">
      <c r="A438" s="89" t="s">
        <v>172</v>
      </c>
      <c r="B438" s="89" t="s">
        <v>544</v>
      </c>
      <c r="C438" s="89" t="str">
        <f>Instructions!C53</f>
        <v xml:space="preserve">La totalité des espèces, des titres ou des autres actifs reçus comme marge initiale de tous les contrats dérivés (par exemple, tout montant indépendant reçu relativement aux contrats hors cote). </v>
      </c>
      <c r="D438" s="89" t="b">
        <f t="shared" si="12"/>
        <v>1</v>
      </c>
      <c r="E438" s="89" t="b">
        <f t="shared" si="13"/>
        <v>0</v>
      </c>
    </row>
    <row r="439" spans="1:5">
      <c r="A439" s="89" t="s">
        <v>52</v>
      </c>
      <c r="B439" s="89" t="s">
        <v>258</v>
      </c>
      <c r="C439" s="89" t="str">
        <f>Instructions!B54</f>
        <v>Marge initiale reçue sous forme d'espèces</v>
      </c>
      <c r="D439" s="89" t="b">
        <f t="shared" si="12"/>
        <v>1</v>
      </c>
      <c r="E439" s="89" t="b">
        <f t="shared" si="13"/>
        <v>0</v>
      </c>
    </row>
    <row r="440" spans="1:5" ht="26.4">
      <c r="A440" s="89" t="s">
        <v>173</v>
      </c>
      <c r="B440" s="89" t="s">
        <v>316</v>
      </c>
      <c r="C440" s="89" t="str">
        <f>Instructions!C54</f>
        <v xml:space="preserve">Les espèces reçues comme marge initiale des contrats dérivés. </v>
      </c>
      <c r="D440" s="89" t="b">
        <f t="shared" si="12"/>
        <v>1</v>
      </c>
      <c r="E440" s="89" t="b">
        <f t="shared" si="13"/>
        <v>0</v>
      </c>
    </row>
    <row r="441" spans="1:5">
      <c r="A441" s="89" t="s">
        <v>53</v>
      </c>
      <c r="B441" s="89" t="s">
        <v>477</v>
      </c>
      <c r="C441" s="89" t="str">
        <f>Instructions!B55</f>
        <v>Marge initiale reçue sous forme de titres de niveau 1</v>
      </c>
      <c r="D441" s="89" t="b">
        <f t="shared" si="12"/>
        <v>1</v>
      </c>
      <c r="E441" s="89" t="b">
        <f t="shared" si="13"/>
        <v>0</v>
      </c>
    </row>
    <row r="442" spans="1:5" ht="26.4">
      <c r="A442" s="89" t="s">
        <v>174</v>
      </c>
      <c r="B442" s="89" t="s">
        <v>479</v>
      </c>
      <c r="C442" s="89" t="str">
        <f>Instructions!C55</f>
        <v xml:space="preserve">La marge initiale reçue sous forme de titres de niveau 1 pour des contrats dérivés.  </v>
      </c>
      <c r="D442" s="89" t="b">
        <f t="shared" si="12"/>
        <v>1</v>
      </c>
      <c r="E442" s="89" t="b">
        <f t="shared" si="13"/>
        <v>0</v>
      </c>
    </row>
    <row r="443" spans="1:5" ht="26.4">
      <c r="A443" s="89" t="s">
        <v>54</v>
      </c>
      <c r="B443" s="89" t="s">
        <v>259</v>
      </c>
      <c r="C443" s="89" t="str">
        <f>Instructions!B56</f>
        <v>Marge initiale reçue sous forme de toutes les autres sûretés</v>
      </c>
      <c r="D443" s="89" t="b">
        <f t="shared" si="12"/>
        <v>1</v>
      </c>
      <c r="E443" s="89" t="b">
        <f t="shared" si="13"/>
        <v>0</v>
      </c>
    </row>
    <row r="444" spans="1:5" ht="39.6">
      <c r="A444" s="89" t="s">
        <v>200</v>
      </c>
      <c r="B444" s="89" t="s">
        <v>545</v>
      </c>
      <c r="C444" s="89" t="str">
        <f>Instructions!C56</f>
        <v>La marge initiale reçue sous forme de sûretés autres que les espèces ou les titres de niveau 1 déclarés aux identifiants 1430 à 1440.</v>
      </c>
      <c r="D444" s="89" t="b">
        <f t="shared" si="12"/>
        <v>1</v>
      </c>
      <c r="E444" s="89" t="b">
        <f t="shared" si="13"/>
        <v>0</v>
      </c>
    </row>
    <row r="445" spans="1:5" ht="39.6">
      <c r="A445" s="89" t="s">
        <v>55</v>
      </c>
      <c r="B445" s="89" t="s">
        <v>260</v>
      </c>
      <c r="C445" s="89" t="str">
        <f>Instructions!B57</f>
        <v>Marge initiale totale reçue, sous forme de tout type de sûreté, selon l'échéance résiduelle des contrats d'instruments dérivés associés</v>
      </c>
      <c r="D445" s="89" t="b">
        <f t="shared" si="12"/>
        <v>1</v>
      </c>
      <c r="E445" s="89" t="b">
        <f t="shared" si="13"/>
        <v>0</v>
      </c>
    </row>
    <row r="446" spans="1:5" ht="237.6">
      <c r="A446" s="89" t="s">
        <v>201</v>
      </c>
      <c r="B446" s="89" t="s">
        <v>546</v>
      </c>
      <c r="C446" s="89" t="str">
        <f>Instructions!C57</f>
        <v xml:space="preserve">La totalité des espèces, des titres ou des autres actifs reçus comme marge initiale pour les contrats dérivés. Déclarer les soldes de la marge initiale dans cette catégorie selon l'échéance résiduelle du ou des contrats dérivés directement associés à la marge initiale. Dans le cas des sûretés regroupées, déclarer l’échéance des soldes de marge initiale selon l’échéance du contrat dérivé ayant l’échéance la plus longue dans la tranche de compensation applicable qui contribue à l’exigence de marge initiale. Les contrats qui se compensent entièrement (c’est-à-dire les positions longues et courtes dans des contrats identiques) et qui ne contribuent pas à l’exigence de marge initiale peuvent être exclus de la détermination de l’échéance. 
La somme de cette catégorie devrait correspondre à la marge initiale totale reçue déclarée à l'identifiant 1420 ci-dessus. </v>
      </c>
      <c r="D446" s="89" t="b">
        <f t="shared" si="12"/>
        <v>1</v>
      </c>
      <c r="E446" s="89" t="b">
        <f t="shared" si="13"/>
        <v>0</v>
      </c>
    </row>
    <row r="447" spans="1:5">
      <c r="A447" s="89" t="s">
        <v>57</v>
      </c>
      <c r="B447" s="89" t="s">
        <v>381</v>
      </c>
      <c r="C447" s="89" t="str">
        <f>Instructions!B58</f>
        <v>Passifs d'impôts futurs (PIF)</v>
      </c>
      <c r="D447" s="89" t="b">
        <f t="shared" si="12"/>
        <v>1</v>
      </c>
      <c r="E447" s="89" t="b">
        <f t="shared" si="13"/>
        <v>0</v>
      </c>
    </row>
    <row r="448" spans="1:5" ht="39.6">
      <c r="A448" s="89" t="s">
        <v>175</v>
      </c>
      <c r="B448" s="89" t="s">
        <v>547</v>
      </c>
      <c r="C448" s="89" t="str">
        <f>Instructions!C58</f>
        <v>Les passifs d’impôt différé, qui devraient être traités selon la première date possible à laquelle un tel passif pourrait être réalisé.</v>
      </c>
      <c r="D448" s="89" t="b">
        <f t="shared" si="12"/>
        <v>1</v>
      </c>
      <c r="E448" s="89" t="b">
        <f t="shared" si="13"/>
        <v>0</v>
      </c>
    </row>
    <row r="449" spans="1:5">
      <c r="A449" s="89" t="s">
        <v>141</v>
      </c>
      <c r="B449" s="89" t="s">
        <v>317</v>
      </c>
      <c r="C449" s="89" t="str">
        <f>Instructions!D58</f>
        <v>25 b)</v>
      </c>
      <c r="D449" s="89" t="b">
        <f t="shared" ref="D449:D512" si="14">A449=C449</f>
        <v>1</v>
      </c>
      <c r="E449" s="89" t="b">
        <f t="shared" ref="E449:E512" si="15">B449=C449</f>
        <v>0</v>
      </c>
    </row>
    <row r="450" spans="1:5">
      <c r="A450" s="89" t="s">
        <v>58</v>
      </c>
      <c r="B450" s="89" t="s">
        <v>262</v>
      </c>
      <c r="C450" s="89" t="str">
        <f>Instructions!B59</f>
        <v>Participations minoritaires</v>
      </c>
      <c r="D450" s="89" t="b">
        <f t="shared" si="14"/>
        <v>1</v>
      </c>
      <c r="E450" s="89" t="b">
        <f t="shared" si="15"/>
        <v>0</v>
      </c>
    </row>
    <row r="451" spans="1:5" ht="30" customHeight="1">
      <c r="A451" s="89" t="s">
        <v>548</v>
      </c>
      <c r="B451" s="89" t="s">
        <v>549</v>
      </c>
      <c r="C451" s="89" t="str">
        <f>Instructions!C59</f>
        <v>Les participations minoritaires devraient être traitées selon la durée de l’instrument, lequel est généralement perpétuel.</v>
      </c>
      <c r="D451" s="89" t="b">
        <f t="shared" si="14"/>
        <v>1</v>
      </c>
      <c r="E451" s="89" t="b">
        <f t="shared" si="15"/>
        <v>0</v>
      </c>
    </row>
    <row r="452" spans="1:5">
      <c r="A452" s="89" t="s">
        <v>141</v>
      </c>
      <c r="B452" s="89" t="s">
        <v>317</v>
      </c>
      <c r="C452" s="89" t="str">
        <f>Instructions!D59</f>
        <v>25 b)</v>
      </c>
      <c r="D452" s="89" t="b">
        <f t="shared" si="14"/>
        <v>1</v>
      </c>
      <c r="E452" s="89" t="b">
        <f t="shared" si="15"/>
        <v>0</v>
      </c>
    </row>
    <row r="453" spans="1:5">
      <c r="A453" s="89" t="s">
        <v>59</v>
      </c>
      <c r="B453" s="89" t="s">
        <v>263</v>
      </c>
      <c r="C453" s="89" t="str">
        <f>Instructions!B60</f>
        <v>Créditeurs à la date de transaction</v>
      </c>
      <c r="D453" s="89" t="b">
        <f t="shared" si="14"/>
        <v>1</v>
      </c>
      <c r="E453" s="89" t="b">
        <f t="shared" si="15"/>
        <v>0</v>
      </c>
    </row>
    <row r="454" spans="1:5" ht="81.599999999999994" customHeight="1">
      <c r="A454" s="89" t="s">
        <v>176</v>
      </c>
      <c r="B454" s="89" t="s">
        <v>421</v>
      </c>
      <c r="C454" s="89" t="str">
        <f>Instructions!C60</f>
        <v>Les montants à payer à la date de la transaction au titre de l’achat d’instruments financiers, de devises et de produits de base i) dont le règlement est anticipé dans le cycle de règlement ou le délai habituel pour le marché organisé ou le type de transaction concerné, ou ii) qui ont donné lieu à un suspens, mais dont le règlement reste néanmoins attendu.</v>
      </c>
      <c r="D454" s="89" t="b">
        <f t="shared" si="14"/>
        <v>1</v>
      </c>
      <c r="E454" s="89" t="b">
        <f t="shared" si="15"/>
        <v>0</v>
      </c>
    </row>
    <row r="455" spans="1:5">
      <c r="A455" s="89" t="s">
        <v>142</v>
      </c>
      <c r="B455" s="89" t="s">
        <v>318</v>
      </c>
      <c r="C455" s="89" t="str">
        <f>Instructions!D60</f>
        <v>25 d)</v>
      </c>
      <c r="D455" s="89" t="b">
        <f t="shared" si="14"/>
        <v>1</v>
      </c>
      <c r="E455" s="89" t="b">
        <f t="shared" si="15"/>
        <v>0</v>
      </c>
    </row>
    <row r="456" spans="1:5">
      <c r="A456" s="89" t="s">
        <v>550</v>
      </c>
      <c r="B456" s="89" t="s">
        <v>12</v>
      </c>
      <c r="C456" s="89" t="str">
        <f>Instructions!A61</f>
        <v>1500 à 1530</v>
      </c>
      <c r="D456" s="89" t="b">
        <f t="shared" si="14"/>
        <v>1</v>
      </c>
      <c r="E456" s="89" t="b">
        <f t="shared" si="15"/>
        <v>0</v>
      </c>
    </row>
    <row r="457" spans="1:5">
      <c r="A457" s="89" t="s">
        <v>60</v>
      </c>
      <c r="B457" s="89" t="s">
        <v>264</v>
      </c>
      <c r="C457" s="89" t="str">
        <f>Instructions!B61</f>
        <v>Passifs interdépendants, dont :</v>
      </c>
      <c r="D457" s="89" t="b">
        <f t="shared" si="14"/>
        <v>1</v>
      </c>
      <c r="E457" s="89" t="b">
        <f t="shared" si="15"/>
        <v>0</v>
      </c>
    </row>
    <row r="458" spans="1:5" ht="122.4" customHeight="1">
      <c r="A458" s="89" t="s">
        <v>551</v>
      </c>
      <c r="B458" s="89" t="s">
        <v>552</v>
      </c>
      <c r="C458" s="89" t="str">
        <f>Instructions!C61</f>
        <v>Déclarer ici les éléments de passif interdépendants conformément au paragraphe 45 de la norme sur le NSFR. Les élément de passif déclarés ici doivent correspondre aux éléments d'actif interdépendants correspondants. 
Les actifs et passifs interdépendants ne sont pas censés être appliqués aux transactions sur dérivés, étant donné que les dérivés remplissent rarement l'ensemble des critères énoncés au paragraphe 45.</v>
      </c>
      <c r="D458" s="89" t="b">
        <f t="shared" si="14"/>
        <v>1</v>
      </c>
      <c r="E458" s="89" t="b">
        <f t="shared" si="15"/>
        <v>0</v>
      </c>
    </row>
    <row r="459" spans="1:5" ht="26.4">
      <c r="A459" s="89" t="s">
        <v>64</v>
      </c>
      <c r="B459" s="89" t="s">
        <v>265</v>
      </c>
      <c r="C459" s="89" t="str">
        <f>Instructions!B62</f>
        <v>Toutes les autres catégories de passifs et d'avoirs propres non prises en compte ci-dessus</v>
      </c>
      <c r="D459" s="89" t="b">
        <f t="shared" si="14"/>
        <v>1</v>
      </c>
      <c r="E459" s="89" t="b">
        <f t="shared" si="15"/>
        <v>0</v>
      </c>
    </row>
    <row r="460" spans="1:5" ht="124.95" customHeight="1">
      <c r="A460" s="89" t="s">
        <v>642</v>
      </c>
      <c r="B460" s="89" t="s">
        <v>641</v>
      </c>
      <c r="C460" s="89" t="str">
        <f>Instructions!C62</f>
        <v>Tous les autres passifs de l’institution (non déclarés autrement dans les catégories ci-dessus) devraient être comptabilisés sur cette ligne à leur valeur comptable. La valeur des positions courtes et des positions à échéance ouverte devrait être déclarée dans la colonne "Sans terme".
Note : Les déductions des fonds propres ne devraient pas être incluses dans le montant déclaré à ce poste et devraient plutôt être déclarées conformément aux instructions de l’identifiant 2930 ci-dessous.</v>
      </c>
      <c r="D460" s="89" t="b">
        <f t="shared" si="14"/>
        <v>1</v>
      </c>
      <c r="E460" s="89" t="b">
        <f t="shared" si="15"/>
        <v>0</v>
      </c>
    </row>
    <row r="461" spans="1:5">
      <c r="A461" s="89" t="s">
        <v>143</v>
      </c>
      <c r="B461" s="89" t="s">
        <v>422</v>
      </c>
      <c r="C461" s="89" t="str">
        <f>Instructions!D62</f>
        <v>21 c), 24 d), 25 a), 25 b)</v>
      </c>
      <c r="D461" s="89" t="b">
        <f t="shared" si="14"/>
        <v>1</v>
      </c>
      <c r="E461" s="89" t="b">
        <f t="shared" si="15"/>
        <v>0</v>
      </c>
    </row>
    <row r="462" spans="1:5">
      <c r="A462" s="104" t="s">
        <v>766</v>
      </c>
      <c r="B462" s="105" t="s">
        <v>789</v>
      </c>
      <c r="C462" s="89" t="str">
        <f>Instructions!B63</f>
        <v>Dépôts stables issus de partenariats</v>
      </c>
      <c r="D462" s="89" t="b">
        <f t="shared" si="14"/>
        <v>1</v>
      </c>
      <c r="E462" s="89" t="b">
        <f t="shared" si="15"/>
        <v>0</v>
      </c>
    </row>
    <row r="463" spans="1:5" ht="52.8">
      <c r="A463" s="105" t="s">
        <v>788</v>
      </c>
      <c r="B463" s="105" t="s">
        <v>771</v>
      </c>
      <c r="C463" s="89" t="str">
        <f>Instructions!C63</f>
        <v>Dépôts provenant d’un accord de partenariat pour lesquels le montant intégral du dépôt est assuré, le client a une relation durable avec le tiers non affilié, et le compte du client est un compte transactionnel.</v>
      </c>
      <c r="D463" s="89" t="b">
        <f t="shared" si="14"/>
        <v>1</v>
      </c>
      <c r="E463" s="89" t="b">
        <f t="shared" si="15"/>
        <v>0</v>
      </c>
    </row>
    <row r="464" spans="1:5" ht="26.4">
      <c r="A464" s="104" t="s">
        <v>767</v>
      </c>
      <c r="B464" s="105" t="s">
        <v>768</v>
      </c>
      <c r="C464" s="89" t="str">
        <f>Instructions!B64</f>
        <v>Billets structurés de détail non négociables en bourse</v>
      </c>
      <c r="D464" s="89" t="b">
        <f t="shared" si="14"/>
        <v>1</v>
      </c>
      <c r="E464" s="89" t="b">
        <f t="shared" si="15"/>
        <v>0</v>
      </c>
    </row>
    <row r="465" spans="1:5" ht="26.4">
      <c r="A465" s="105" t="s">
        <v>772</v>
      </c>
      <c r="B465" s="105" t="s">
        <v>773</v>
      </c>
      <c r="C465" s="89" t="str">
        <f>Instructions!C64</f>
        <v>Billets structurés de détail qui ne sont pas négociables en bourse.</v>
      </c>
      <c r="D465" s="89" t="b">
        <f t="shared" si="14"/>
        <v>1</v>
      </c>
      <c r="E465" s="89" t="b">
        <f t="shared" si="15"/>
        <v>0</v>
      </c>
    </row>
    <row r="466" spans="1:5" ht="39.6">
      <c r="A466" s="106" t="s">
        <v>769</v>
      </c>
      <c r="B466" s="105" t="s">
        <v>770</v>
      </c>
      <c r="C466" s="89" t="str">
        <f>Instructions!B65</f>
        <v>Dépôts provenant d'intermédiaires financiers non bancaires assortis de caractéristiques de détail sous-jacentes</v>
      </c>
      <c r="D466" s="89" t="b">
        <f t="shared" si="14"/>
        <v>1</v>
      </c>
      <c r="E466" s="89" t="b">
        <f t="shared" si="15"/>
        <v>0</v>
      </c>
    </row>
    <row r="467" spans="1:5" ht="52.8">
      <c r="A467" s="105" t="s">
        <v>774</v>
      </c>
      <c r="B467" s="105" t="s">
        <v>775</v>
      </c>
      <c r="C467" s="89" t="str">
        <f>Instructions!C65</f>
        <v>Dépôts provenant d’Intermédiaires financiers non bancaires qui sont assortis de caractéristiques de détail sous-jacentes et motivés par des activités de détail, mais ne relèvent pas d’un accord effectif.</v>
      </c>
      <c r="D467" s="89" t="b">
        <f t="shared" si="14"/>
        <v>1</v>
      </c>
      <c r="E467" s="89" t="b">
        <f t="shared" si="15"/>
        <v>0</v>
      </c>
    </row>
    <row r="468" spans="1:5">
      <c r="A468" s="89" t="s">
        <v>177</v>
      </c>
      <c r="B468" s="89" t="s">
        <v>553</v>
      </c>
      <c r="C468" s="89" t="str">
        <f>Instructions!A66</f>
        <v>Partie 2 - Financement stable exigé (RSF)</v>
      </c>
      <c r="D468" s="89" t="b">
        <f t="shared" si="14"/>
        <v>1</v>
      </c>
      <c r="E468" s="89" t="b">
        <f t="shared" si="15"/>
        <v>0</v>
      </c>
    </row>
    <row r="469" spans="1:5">
      <c r="A469" s="89" t="s">
        <v>178</v>
      </c>
      <c r="B469" s="89" t="s">
        <v>319</v>
      </c>
      <c r="C469" s="89" t="str">
        <f>Instructions!A67</f>
        <v>2.1 Postes au bilan</v>
      </c>
      <c r="D469" s="89" t="b">
        <f t="shared" si="14"/>
        <v>1</v>
      </c>
      <c r="E469" s="89" t="b">
        <f t="shared" si="15"/>
        <v>0</v>
      </c>
    </row>
    <row r="470" spans="1:5" ht="370.2" customHeight="1">
      <c r="A470" s="89" t="s">
        <v>724</v>
      </c>
      <c r="B470" s="89" t="s">
        <v>743</v>
      </c>
      <c r="C470" s="89" t="str">
        <f>Instructions!A68</f>
        <v xml:space="preserve">Pour calculer le montant de financement stable exigé (Required stable funding ou RSF), on associe, dans un premier temps, la valeur comptable des actifs de l'institution financière à l'une des catégories indiquées ci-dessous, qui figurent également dans la liste reproduite dans le Tableau 6.2 du chapitre 6 de la LDSL. Le montant associé à chacune des catégories est ensuite multiplié par un coefficient RSF, et le montant total du RSF correspond à la somme des montants ainsi pondérés. La valeur comptable d’un actif devrait généralement être enregistrée nette de provisions particulières.  
On notera que les définitions prévues dans la LDSL correspondent à celles de la norme LCR, sauf indication contraire. De plus, aux fins du calcul du NSFR, un actif liquide de haute qualité (ALHQ, ou HQLA en anglais) est défini comme incluant tous les ALHQ (définis aux paragraphes 24 à 54 de la norme LCR), sans tenir compte des exigences opérationnelles (définies aux paragraphes 28 à 43 de la norme LCR) et des plafonds du LCR applicables aux actifs de niveau 2 et de niveau 2B susceptibles d'empêcher certains ALHQ d'être considérés comme admissibles aux fins du calcul du LCR. 
Les actifs déduits des fonds propres devraient être déclarés dans les catégories d'actifs pertinentes indiquées.
Le traitement de l'échéance est décrit aux paragraphes 29 et 30 du chapitre 6 de la LDSL.
</v>
      </c>
      <c r="D470" s="89" t="b">
        <f t="shared" si="14"/>
        <v>1</v>
      </c>
      <c r="E470" s="89" t="b">
        <f t="shared" si="15"/>
        <v>0</v>
      </c>
    </row>
    <row r="471" spans="1:5">
      <c r="A471" s="89" t="s">
        <v>68</v>
      </c>
      <c r="B471" s="89" t="s">
        <v>266</v>
      </c>
      <c r="C471" s="89" t="str">
        <f>Instructions!B69</f>
        <v>Pièces et billets de banque</v>
      </c>
      <c r="D471" s="89" t="b">
        <f t="shared" si="14"/>
        <v>1</v>
      </c>
      <c r="E471" s="89" t="b">
        <f t="shared" si="15"/>
        <v>0</v>
      </c>
    </row>
    <row r="472" spans="1:5" ht="52.8">
      <c r="A472" s="89" t="s">
        <v>320</v>
      </c>
      <c r="B472" s="89" t="s">
        <v>554</v>
      </c>
      <c r="C472" s="89" t="str">
        <f>Instructions!C69</f>
        <v>Les pièces et les billets d'institutions actuellement détenus et disponibles pour s'acquitter d'obligations. Cette ligne ne devrait pas servir à indiquer les prêts à des contreparties.</v>
      </c>
      <c r="D472" s="89" t="b">
        <f t="shared" si="14"/>
        <v>1</v>
      </c>
      <c r="E472" s="89" t="b">
        <f t="shared" si="15"/>
        <v>0</v>
      </c>
    </row>
    <row r="473" spans="1:5">
      <c r="A473" s="89" t="s">
        <v>144</v>
      </c>
      <c r="B473" s="89" t="s">
        <v>321</v>
      </c>
      <c r="C473" s="89" t="str">
        <f>Instructions!D69</f>
        <v>36 a)</v>
      </c>
      <c r="D473" s="89" t="b">
        <f t="shared" si="14"/>
        <v>1</v>
      </c>
      <c r="E473" s="89" t="b">
        <f t="shared" si="15"/>
        <v>0</v>
      </c>
    </row>
    <row r="474" spans="1:5" ht="26.4">
      <c r="A474" s="89" t="s">
        <v>69</v>
      </c>
      <c r="B474" s="89" t="s">
        <v>267</v>
      </c>
      <c r="C474" s="89" t="str">
        <f>Instructions!B70</f>
        <v>Réserves totales détenues auprès de la banque centrale</v>
      </c>
      <c r="D474" s="89" t="b">
        <f t="shared" si="14"/>
        <v>1</v>
      </c>
      <c r="E474" s="89" t="b">
        <f t="shared" si="15"/>
        <v>0</v>
      </c>
    </row>
    <row r="475" spans="1:5" ht="66">
      <c r="A475" s="89" t="s">
        <v>555</v>
      </c>
      <c r="B475" s="89" t="s">
        <v>556</v>
      </c>
      <c r="C475" s="89" t="str">
        <f>Instructions!C70</f>
        <v xml:space="preserve">Le montant total des réserves détenues auprès de la banque centrale (y compris les réserves obligatoires et les réserves excédentaires), incluant les dépôts à un jour des institutions financières auprès de la banque centrale. </v>
      </c>
      <c r="D475" s="89" t="b">
        <f t="shared" si="14"/>
        <v>1</v>
      </c>
      <c r="E475" s="89" t="b">
        <f t="shared" si="15"/>
        <v>0</v>
      </c>
    </row>
    <row r="476" spans="1:5">
      <c r="A476" s="89" t="s">
        <v>145</v>
      </c>
      <c r="B476" s="89" t="s">
        <v>322</v>
      </c>
      <c r="C476" s="89" t="str">
        <f>Instructions!D70</f>
        <v>36 b)</v>
      </c>
      <c r="D476" s="89" t="b">
        <f t="shared" si="14"/>
        <v>1</v>
      </c>
      <c r="E476" s="89" t="b">
        <f t="shared" si="15"/>
        <v>0</v>
      </c>
    </row>
    <row r="477" spans="1:5">
      <c r="A477" s="89" t="s">
        <v>75</v>
      </c>
      <c r="B477" s="89" t="s">
        <v>268</v>
      </c>
      <c r="C477" s="89" t="str">
        <f>Instructions!B71</f>
        <v>Réserves requises auprès de la banque centrale</v>
      </c>
      <c r="D477" s="89" t="b">
        <f t="shared" si="14"/>
        <v>1</v>
      </c>
      <c r="E477" s="89" t="b">
        <f t="shared" si="15"/>
        <v>0</v>
      </c>
    </row>
    <row r="478" spans="1:5" ht="39.6">
      <c r="A478" s="89" t="s">
        <v>179</v>
      </c>
      <c r="B478" s="89" t="s">
        <v>557</v>
      </c>
      <c r="C478" s="89" t="str">
        <f>Instructions!C71</f>
        <v>Le montant total des réserves détenues auprès de la banque centrale en lien avec les obligations réglementaires de dépôt minimal.</v>
      </c>
      <c r="D478" s="89" t="b">
        <f t="shared" si="14"/>
        <v>1</v>
      </c>
      <c r="E478" s="89" t="b">
        <f t="shared" si="15"/>
        <v>0</v>
      </c>
    </row>
    <row r="479" spans="1:5">
      <c r="A479" s="89" t="s">
        <v>323</v>
      </c>
      <c r="B479" s="89" t="s">
        <v>323</v>
      </c>
      <c r="C479" s="89" t="str">
        <f>Instructions!A72</f>
        <v>2030 to 2040</v>
      </c>
      <c r="D479" s="89" t="b">
        <f t="shared" si="14"/>
        <v>1</v>
      </c>
      <c r="E479" s="89" t="b">
        <f t="shared" si="15"/>
        <v>1</v>
      </c>
    </row>
    <row r="480" spans="1:5" ht="26.4">
      <c r="A480" s="89" t="s">
        <v>70</v>
      </c>
      <c r="B480" s="89" t="s">
        <v>392</v>
      </c>
      <c r="C480" s="89" t="str">
        <f>Instructions!B72</f>
        <v>Actifs des OFT admissibles au traitement de « portefeuille équilibré »</v>
      </c>
      <c r="D480" s="89" t="b">
        <f t="shared" si="14"/>
        <v>1</v>
      </c>
      <c r="E480" s="89" t="b">
        <f t="shared" si="15"/>
        <v>0</v>
      </c>
    </row>
    <row r="481" spans="1:5" ht="166.2" customHeight="1">
      <c r="A481" s="89" t="s">
        <v>558</v>
      </c>
      <c r="B481" s="89" t="s">
        <v>643</v>
      </c>
      <c r="C481" s="89" t="str">
        <f>Instructions!C72</f>
        <v>Les institutions financières devraient déclarer dans cette catégorie les actifs des opérations de financement garanties (par exemple, les prises en pension) répondant aux exigences du paragraphe 33 du NSFR pour le traitement de  portfeuille équilibré. Le montant de l’actif doit être égal au montant du passif correspondant des opérations de financement garanties.
Les opérations de prise en pension consignées au bilan comme des prêts et des dépôts en espèces garantis ayant été placés ne devraient pas être déclarées dans cette catégorie, mais plutôt avec les prêts aux institutions financières, aux identifiants 2060 à 2170.
Les titres en défaut ne devraient pas être déclarés dans cette catégorie, mais plutôt à l'identifiant 2780.</v>
      </c>
      <c r="D481" s="89" t="b">
        <f t="shared" si="14"/>
        <v>1</v>
      </c>
      <c r="E481" s="89" t="b">
        <f t="shared" si="15"/>
        <v>0</v>
      </c>
    </row>
    <row r="482" spans="1:5" ht="39.6">
      <c r="A482" s="89" t="s">
        <v>119</v>
      </c>
      <c r="B482" s="89" t="s">
        <v>270</v>
      </c>
      <c r="C482" s="89" t="str">
        <f>Instructions!B73</f>
        <v>Dépots détenus par d'autres coopératives membres d'une même coopératives à l'intérieur d'une fédération</v>
      </c>
      <c r="D482" s="89" t="b">
        <f t="shared" si="14"/>
        <v>1</v>
      </c>
      <c r="E482" s="89" t="b">
        <f t="shared" si="15"/>
        <v>0</v>
      </c>
    </row>
    <row r="483" spans="1:5" ht="124.2" customHeight="1">
      <c r="A483" s="89" t="s">
        <v>180</v>
      </c>
      <c r="B483" s="89" t="s">
        <v>428</v>
      </c>
      <c r="C483" s="89" t="str">
        <f>Instructions!C73</f>
        <v>Conformément au paragraphe 25 a) de la norme NSFR, cette partie ne devrait servir qu'à déclarer les dépôts détenus par des coopératives d'un même réseau, pourvu qu'ils soient reçus au titre du partage des tâches et autres arrangements juridiques, réglementaires ou contractuels, pour autant que la coopérative qui place le dépôt et celle qui le reçoit participent au même système de protection mutuel contre le risque d'illiquidité et d'insolvabilité de leurs membres. Les dépôts déclarés dans cette catégorie ne devraient l'être dans aucune autre catégorie RSF.</v>
      </c>
      <c r="D483" s="89" t="b">
        <f t="shared" si="14"/>
        <v>1</v>
      </c>
      <c r="E483" s="89" t="b">
        <f t="shared" si="15"/>
        <v>0</v>
      </c>
    </row>
    <row r="484" spans="1:5">
      <c r="A484" s="89" t="s">
        <v>559</v>
      </c>
      <c r="B484" s="89" t="s">
        <v>324</v>
      </c>
      <c r="C484" s="89" t="str">
        <f>Instructions!A74</f>
        <v>2060 à 2170</v>
      </c>
      <c r="D484" s="89" t="b">
        <f t="shared" si="14"/>
        <v>1</v>
      </c>
      <c r="E484" s="89" t="b">
        <f t="shared" si="15"/>
        <v>0</v>
      </c>
    </row>
    <row r="485" spans="1:5">
      <c r="A485" s="89" t="s">
        <v>71</v>
      </c>
      <c r="B485" s="89" t="s">
        <v>271</v>
      </c>
      <c r="C485" s="89" t="str">
        <f>Instructions!B74</f>
        <v>Prêts à des institutions financières, dont :</v>
      </c>
      <c r="D485" s="89" t="b">
        <f t="shared" si="14"/>
        <v>1</v>
      </c>
      <c r="E485" s="89" t="b">
        <f t="shared" si="15"/>
        <v>0</v>
      </c>
    </row>
    <row r="486" spans="1:5" ht="218.4" customHeight="1">
      <c r="A486" s="89" t="s">
        <v>560</v>
      </c>
      <c r="B486" s="89" t="s">
        <v>759</v>
      </c>
      <c r="C486" s="89" t="str">
        <f>Instructions!C74</f>
        <v>Tous les prêts accordés à des institutions financières. Conformément aux paragraphes 131 d) et e) de la norme LCR et au paragraphe 16 de la norme NSFR, les institutions, les entreprises d'investissement, les sociétés d'assurance, les fiduciaires et les bénéficiaires sont considérés comme des institutions financières pour l'application de la norme NSFR.
Dans le cas de prises en pension sans échéance,  les soldes devraient généralement être déclarés comme ayant une échéance restante supérieure à un an sauf si les institutions financières peuvent démontrer à l'Autorité que ces prises en pension devraient arriver à échéance à une période différente. 
Les prêts improductifs ne devraient pas être inclus dans cette catégorie, mais plutôt à l'identifiant 2780.
Les dépôts détenus auprès d'institutions financières à des fins opérationnelles ne devraient pas être déclarés ici, mais aux identifiants 2300 à 2330.</v>
      </c>
      <c r="D486" s="89" t="b">
        <f t="shared" si="14"/>
        <v>1</v>
      </c>
      <c r="E486" s="89" t="b">
        <f t="shared" si="15"/>
        <v>0</v>
      </c>
    </row>
    <row r="487" spans="1:5">
      <c r="A487" s="89" t="s">
        <v>561</v>
      </c>
      <c r="B487" s="89" t="s">
        <v>423</v>
      </c>
      <c r="C487" s="89" t="str">
        <f>Instructions!D74</f>
        <v>31, 38, 39 b), 40 c), 43 a), 43 c)</v>
      </c>
      <c r="D487" s="89" t="b">
        <f t="shared" si="14"/>
        <v>1</v>
      </c>
      <c r="E487" s="89" t="b">
        <f t="shared" si="15"/>
        <v>0</v>
      </c>
    </row>
    <row r="488" spans="1:5">
      <c r="A488" s="89" t="s">
        <v>562</v>
      </c>
      <c r="B488" s="89" t="s">
        <v>325</v>
      </c>
      <c r="C488" s="89" t="str">
        <f>Instructions!A75</f>
        <v>2060 à 2090</v>
      </c>
      <c r="D488" s="89" t="b">
        <f t="shared" si="14"/>
        <v>1</v>
      </c>
      <c r="E488" s="89" t="b">
        <f t="shared" si="15"/>
        <v>0</v>
      </c>
    </row>
    <row r="489" spans="1:5" ht="43.2" customHeight="1">
      <c r="A489" s="89" t="s">
        <v>569</v>
      </c>
      <c r="B489" s="89" t="s">
        <v>567</v>
      </c>
      <c r="C489" s="89" t="str">
        <f>Instructions!B75</f>
        <v>Prêts à des institutions financières garantis par des sûretés de niveau 1, lorsque l'institution financière peut librement réutiliser la sûreté reçue pour la durée des prêts, dont :</v>
      </c>
      <c r="D489" s="89" t="b">
        <f t="shared" si="14"/>
        <v>1</v>
      </c>
      <c r="E489" s="89" t="b">
        <f t="shared" si="15"/>
        <v>0</v>
      </c>
    </row>
    <row r="490" spans="1:5" ht="111.6" customHeight="1">
      <c r="A490" s="89" t="s">
        <v>564</v>
      </c>
      <c r="B490" s="89" t="s">
        <v>563</v>
      </c>
      <c r="C490" s="89" t="str">
        <f>Instructions!C75</f>
        <v>Tous les prêts accordés à des institutions financières qui sont garantis par des actifs de niveau 1, tels qu'ils sont définis au paragraphe 50 de la norme LCR, lorsque l'institution financière a la capacité de réutiliser librement la sûreté reçue pendant la durée de vie du prêt. Déclarer les prêts aux institutions financières garantis par des actifs de niveau 1 lorsque l'institution n'a pas la capacité de réutiliser librement la sûreté reçue pendant la durée de vie du prêt aux identifiants 2100 à 2130 ci-dessous.</v>
      </c>
      <c r="D490" s="89" t="b">
        <f t="shared" si="14"/>
        <v>1</v>
      </c>
      <c r="E490" s="89" t="b">
        <f t="shared" si="15"/>
        <v>0</v>
      </c>
    </row>
    <row r="491" spans="1:5">
      <c r="A491" s="89" t="s">
        <v>565</v>
      </c>
      <c r="B491" s="89" t="s">
        <v>424</v>
      </c>
      <c r="C491" s="89" t="str">
        <f>Instructions!D75</f>
        <v>31, 38, 40 c), 43 a), 43 c )</v>
      </c>
      <c r="D491" s="89" t="b">
        <f t="shared" si="14"/>
        <v>1</v>
      </c>
      <c r="E491" s="89" t="b">
        <f t="shared" si="15"/>
        <v>0</v>
      </c>
    </row>
    <row r="492" spans="1:5">
      <c r="A492" s="89" t="s">
        <v>566</v>
      </c>
      <c r="B492" s="89" t="s">
        <v>326</v>
      </c>
      <c r="C492" s="89" t="str">
        <f>Instructions!A76</f>
        <v>2100 à 2130</v>
      </c>
      <c r="D492" s="89" t="b">
        <f t="shared" si="14"/>
        <v>1</v>
      </c>
      <c r="E492" s="89" t="b">
        <f t="shared" si="15"/>
        <v>0</v>
      </c>
    </row>
    <row r="493" spans="1:5" ht="52.8">
      <c r="A493" s="89" t="s">
        <v>568</v>
      </c>
      <c r="B493" s="89" t="s">
        <v>480</v>
      </c>
      <c r="C493" s="89" t="str">
        <f>Instructions!B76</f>
        <v>Prêts à des institutions financières garantis par des sûretés autres que de niveau 1, lorsque l'institution financière peut librement réutiliser la sûreté reçue pour la durée des prêts, dont :</v>
      </c>
      <c r="D493" s="89" t="b">
        <f t="shared" si="14"/>
        <v>1</v>
      </c>
      <c r="E493" s="89" t="b">
        <f t="shared" si="15"/>
        <v>0</v>
      </c>
    </row>
    <row r="494" spans="1:5" ht="67.95" customHeight="1">
      <c r="A494" s="89" t="s">
        <v>181</v>
      </c>
      <c r="B494" s="89" t="s">
        <v>570</v>
      </c>
      <c r="C494" s="89" t="str">
        <f>Instructions!C76</f>
        <v>Tous les autres prêts garantis accordés à des institutions financières, tant ceux garantis par des sûretés autres que des actifs de niveau 1 que ceux garantis par des actifs de niveau 1 lorsque l'institution n'a pas la capacité de réutiliser librement la sûreté reçue pendant la durée de vie du prêt.</v>
      </c>
      <c r="D494" s="89" t="b">
        <f t="shared" si="14"/>
        <v>1</v>
      </c>
      <c r="E494" s="89" t="b">
        <f t="shared" si="15"/>
        <v>0</v>
      </c>
    </row>
    <row r="495" spans="1:5">
      <c r="A495" s="89" t="s">
        <v>571</v>
      </c>
      <c r="B495" s="89" t="s">
        <v>425</v>
      </c>
      <c r="C495" s="89" t="str">
        <f>Instructions!D76</f>
        <v>31, 39 b), 40 c), 43 a), 43 c )</v>
      </c>
      <c r="D495" s="89" t="b">
        <f t="shared" si="14"/>
        <v>1</v>
      </c>
      <c r="E495" s="89" t="b">
        <f t="shared" si="15"/>
        <v>0</v>
      </c>
    </row>
    <row r="496" spans="1:5">
      <c r="A496" s="89" t="s">
        <v>572</v>
      </c>
      <c r="B496" s="89" t="s">
        <v>327</v>
      </c>
      <c r="C496" s="89" t="str">
        <f>Instructions!A77</f>
        <v>2140 à 2170</v>
      </c>
      <c r="D496" s="89" t="b">
        <f t="shared" si="14"/>
        <v>1</v>
      </c>
      <c r="E496" s="89" t="b">
        <f t="shared" si="15"/>
        <v>0</v>
      </c>
    </row>
    <row r="497" spans="1:5" ht="26.4">
      <c r="A497" s="89" t="s">
        <v>77</v>
      </c>
      <c r="B497" s="89" t="s">
        <v>274</v>
      </c>
      <c r="C497" s="89" t="str">
        <f>Instructions!B77</f>
        <v>Prêts non garantis à des institutions financières, dont :</v>
      </c>
      <c r="D497" s="89" t="b">
        <f t="shared" si="14"/>
        <v>1</v>
      </c>
      <c r="E497" s="89" t="b">
        <f t="shared" si="15"/>
        <v>0</v>
      </c>
    </row>
    <row r="498" spans="1:5" ht="26.4">
      <c r="A498" s="89" t="s">
        <v>182</v>
      </c>
      <c r="B498" s="89" t="s">
        <v>328</v>
      </c>
      <c r="C498" s="89" t="str">
        <f>Instructions!C77</f>
        <v>Tous les prêts accordés à des institutions financières qui ne sont pas garantis.</v>
      </c>
      <c r="D498" s="89" t="b">
        <f t="shared" si="14"/>
        <v>1</v>
      </c>
      <c r="E498" s="89" t="b">
        <f t="shared" si="15"/>
        <v>0</v>
      </c>
    </row>
    <row r="499" spans="1:5">
      <c r="A499" s="89" t="s">
        <v>571</v>
      </c>
      <c r="B499" s="89" t="s">
        <v>425</v>
      </c>
      <c r="C499" s="89" t="str">
        <f>Instructions!D77</f>
        <v>31, 39 b), 40 c), 43 a), 43 c )</v>
      </c>
      <c r="D499" s="89" t="b">
        <f t="shared" si="14"/>
        <v>1</v>
      </c>
      <c r="E499" s="89" t="b">
        <f t="shared" si="15"/>
        <v>0</v>
      </c>
    </row>
    <row r="500" spans="1:5">
      <c r="A500" s="89" t="s">
        <v>573</v>
      </c>
      <c r="B500" s="89" t="s">
        <v>329</v>
      </c>
      <c r="C500" s="89" t="str">
        <f>Instructions!A78</f>
        <v>2180 à 2210</v>
      </c>
      <c r="D500" s="89" t="b">
        <f t="shared" si="14"/>
        <v>1</v>
      </c>
      <c r="E500" s="89" t="b">
        <f t="shared" si="15"/>
        <v>0</v>
      </c>
    </row>
    <row r="501" spans="1:5" ht="26.4">
      <c r="A501" s="89" t="s">
        <v>461</v>
      </c>
      <c r="B501" s="89" t="s">
        <v>391</v>
      </c>
      <c r="C501" s="89" t="str">
        <f>Instructions!B78</f>
        <v>Titres admissibles à titre d'ALHQ de niveau 1 pour le LCR, dont :</v>
      </c>
      <c r="D501" s="89" t="b">
        <f t="shared" si="14"/>
        <v>1</v>
      </c>
      <c r="E501" s="89" t="b">
        <f t="shared" si="15"/>
        <v>0</v>
      </c>
    </row>
    <row r="502" spans="1:5" ht="268.95" customHeight="1">
      <c r="A502" s="89" t="s">
        <v>728</v>
      </c>
      <c r="B502" s="89" t="s">
        <v>644</v>
      </c>
      <c r="C502" s="89" t="str">
        <f>Instructions!C78</f>
        <v>Les titres qui, s'ils n'étaient pas grevés, seraient considérés comme des actifs liquides de niveau 1 selon le paragraphe 50 de la norme LCR. Conformément au paragraphe 36-37 c), les titres d'État émis dans une devise étrangère qui ne sont pas admissibles à titre d'ALHQ selon le paragraphe 50 e) de la norme LCR (applicable aux titres de dette d'entités souveraines ou de  banques centrales émis dans des devises étrangères qui ne sont pas calculables, puisque leur montant excède celui des sorties nettes de trésorerie que l'institution financière devrait effectuer en période de tensions dans cette devise et dans ce pays) peuvent être traités comme des actifs de niveau 1 aux fins du NSFR.   
Les titres qui seraient autrement admissibles, conformément à ce paragraphe, mais sont exclus pour des raisons opérationnelles ou autres, sont déclarés dans cette catégorie. Les pièces et les billets de banque, et les réserves détenues auprès de la banque centrale devraient être déclarés aux identifiants 2000, 2010 et 2020, respectivement, et non dans cette catégorie. 
Les titres en défaut ne devraient pas non plus y être inclus, mais plutôt être déclarés à l'identifiant 2780.</v>
      </c>
      <c r="D502" s="89" t="b">
        <f t="shared" si="14"/>
        <v>1</v>
      </c>
      <c r="E502" s="89" t="b">
        <f t="shared" si="15"/>
        <v>0</v>
      </c>
    </row>
    <row r="503" spans="1:5">
      <c r="A503" s="89" t="s">
        <v>574</v>
      </c>
      <c r="B503" s="89" t="s">
        <v>426</v>
      </c>
      <c r="C503" s="89" t="str">
        <f>Instructions!D78</f>
        <v xml:space="preserve">31, 37, 40 b),43 a) </v>
      </c>
      <c r="D503" s="89" t="b">
        <f t="shared" si="14"/>
        <v>1</v>
      </c>
      <c r="E503" s="89" t="b">
        <f t="shared" si="15"/>
        <v>0</v>
      </c>
    </row>
    <row r="504" spans="1:5">
      <c r="A504" s="89" t="s">
        <v>575</v>
      </c>
      <c r="B504" s="89" t="s">
        <v>330</v>
      </c>
      <c r="C504" s="89" t="str">
        <f>Instructions!A79</f>
        <v>2220 à 2250</v>
      </c>
      <c r="D504" s="89" t="b">
        <f t="shared" si="14"/>
        <v>1</v>
      </c>
      <c r="E504" s="89" t="b">
        <f t="shared" si="15"/>
        <v>0</v>
      </c>
    </row>
    <row r="505" spans="1:5" ht="26.4">
      <c r="A505" s="89" t="s">
        <v>462</v>
      </c>
      <c r="B505" s="89" t="s">
        <v>451</v>
      </c>
      <c r="C505" s="89" t="str">
        <f>Instructions!B79</f>
        <v>Titres admissibles à titre d'ALHQ de niveau 2A pour le LCR, dont :</v>
      </c>
      <c r="D505" s="89" t="b">
        <f t="shared" si="14"/>
        <v>1</v>
      </c>
      <c r="E505" s="89" t="b">
        <f t="shared" si="15"/>
        <v>0</v>
      </c>
    </row>
    <row r="506" spans="1:5" ht="135" customHeight="1">
      <c r="A506" s="89" t="s">
        <v>202</v>
      </c>
      <c r="B506" s="89" t="s">
        <v>576</v>
      </c>
      <c r="C506" s="89" t="str">
        <f>Instructions!C79</f>
        <v>Les titres qui, s'ils n'étaient pas grevés, seraient considérés comme des actifs liquides de niveau 2A, conformément au paragraphe 52 de la norme LCR. Les titres qui seraient autrement admissibles conformément à ce paragraphe, mais sont exclus parce qu'ils excèdent le plafond de  40 %, ou pour des raisons opérationnelles ou autres, sont déclarés dans cette catégorie.  
Les titres en défaut ne devraient pas y être inclus, mais devraient plutôt être déclarés à l'identifiant 2780.</v>
      </c>
      <c r="D506" s="89" t="b">
        <f t="shared" si="14"/>
        <v>1</v>
      </c>
      <c r="E506" s="89" t="b">
        <f t="shared" si="15"/>
        <v>0</v>
      </c>
    </row>
    <row r="507" spans="1:5">
      <c r="A507" s="89" t="s">
        <v>577</v>
      </c>
      <c r="B507" s="89" t="s">
        <v>427</v>
      </c>
      <c r="C507" s="89" t="str">
        <f>Instructions!D79</f>
        <v>31, 39 a), 40 b), 43 a)</v>
      </c>
      <c r="D507" s="89" t="b">
        <f t="shared" si="14"/>
        <v>1</v>
      </c>
      <c r="E507" s="89" t="b">
        <f t="shared" si="15"/>
        <v>0</v>
      </c>
    </row>
    <row r="508" spans="1:5">
      <c r="A508" s="89" t="s">
        <v>578</v>
      </c>
      <c r="B508" s="89" t="s">
        <v>331</v>
      </c>
      <c r="C508" s="89" t="str">
        <f>Instructions!A80</f>
        <v>2260 à 2290</v>
      </c>
      <c r="D508" s="89" t="b">
        <f t="shared" si="14"/>
        <v>1</v>
      </c>
      <c r="E508" s="89" t="b">
        <f t="shared" si="15"/>
        <v>0</v>
      </c>
    </row>
    <row r="509" spans="1:5" ht="26.4">
      <c r="A509" s="89" t="s">
        <v>463</v>
      </c>
      <c r="B509" s="89" t="s">
        <v>450</v>
      </c>
      <c r="C509" s="89" t="str">
        <f>Instructions!B80</f>
        <v xml:space="preserve">Titres admissibles à titre d'ALHQ de niveau 2B pour le LCR, dont : </v>
      </c>
      <c r="D509" s="89" t="b">
        <f t="shared" si="14"/>
        <v>1</v>
      </c>
      <c r="E509" s="89" t="b">
        <f t="shared" si="15"/>
        <v>0</v>
      </c>
    </row>
    <row r="510" spans="1:5" ht="124.95" customHeight="1">
      <c r="A510" s="89" t="s">
        <v>203</v>
      </c>
      <c r="B510" s="89" t="s">
        <v>581</v>
      </c>
      <c r="C510" s="89" t="str">
        <f>Instructions!C80</f>
        <v>Les titres qui, s'ils n'étaient pas grevés, seraient admissibles à titre d'actifs liquides de niveau 2B, conformément au paragraphe 54 de la norme LCR. 
Les titres qui seraient autrement admissibles conformément à ce paragraphe, mais sont exclus parce qu'ils excèdent les plafonds de 15 % ou de 40 %, ou pour des raisons opérationnelles ou autres, sont déclarés dans cette catégorie. 
Les titres en défaut ne devraient pas y être inclus, mais devraient plutôt être déclarés à l'identifiant 2780.</v>
      </c>
      <c r="D510" s="89" t="b">
        <f t="shared" si="14"/>
        <v>1</v>
      </c>
      <c r="E510" s="89" t="b">
        <f t="shared" si="15"/>
        <v>0</v>
      </c>
    </row>
    <row r="511" spans="1:5">
      <c r="A511" s="89" t="s">
        <v>579</v>
      </c>
      <c r="B511" s="89" t="s">
        <v>429</v>
      </c>
      <c r="C511" s="89" t="str">
        <f>Instructions!D80</f>
        <v>31, 40 a), 40 b), 43 a)</v>
      </c>
      <c r="D511" s="89" t="b">
        <f t="shared" si="14"/>
        <v>1</v>
      </c>
      <c r="E511" s="89" t="b">
        <f t="shared" si="15"/>
        <v>0</v>
      </c>
    </row>
    <row r="512" spans="1:5">
      <c r="A512" s="89" t="s">
        <v>580</v>
      </c>
      <c r="B512" s="89" t="s">
        <v>332</v>
      </c>
      <c r="C512" s="89" t="str">
        <f>Instructions!A81</f>
        <v>2300 à 2330</v>
      </c>
      <c r="D512" s="89" t="b">
        <f t="shared" si="14"/>
        <v>1</v>
      </c>
      <c r="E512" s="89" t="b">
        <f t="shared" si="15"/>
        <v>0</v>
      </c>
    </row>
    <row r="513" spans="1:5" ht="26.4">
      <c r="A513" s="89" t="s">
        <v>78</v>
      </c>
      <c r="B513" s="89" t="s">
        <v>275</v>
      </c>
      <c r="C513" s="89" t="str">
        <f>Instructions!B81</f>
        <v>Dépôts détenus par une institution financière à des fins opérationnelles, dont :</v>
      </c>
      <c r="D513" s="89" t="b">
        <f t="shared" ref="D513:D576" si="16">A513=C513</f>
        <v>1</v>
      </c>
      <c r="E513" s="89" t="b">
        <f t="shared" ref="E513:E576" si="17">B513=C513</f>
        <v>0</v>
      </c>
    </row>
    <row r="514" spans="1:5" ht="178.2" customHeight="1">
      <c r="A514" s="89" t="s">
        <v>204</v>
      </c>
      <c r="B514" s="89" t="s">
        <v>582</v>
      </c>
      <c r="C514" s="89" t="str">
        <f>Instructions!C81</f>
        <v>Les dépôts détenus auprès d'institutions financières, y compris celles qui sont soumises à une surveillance prudentielle, à des fins opérationnelles, tels qu'ils sont définis aux paragraphes 93 à 104 de la norme LCR. 
Les dépôts non opérationnels détenus auprès d’autres institutions financières devraient être inclus dans les prêts aux institutions financières (identifiants 2060 à 2090 ci-dessus), compte tenu de la durée de l'opération. C'est-à-dire que les dépôts à vue et les dépôts à terme d'une échéance résiduelle inférieure à six mois se voient assigner un coefficient RSF de 15 %, et que les dépôts à terme dont l'échéance résiduelle est comprise entre six mois et moins d'un an se voient assigner un coefficient de 50 %, ou de 100 % si l'échéance dépasse un an.</v>
      </c>
      <c r="D514" s="89" t="b">
        <f t="shared" si="16"/>
        <v>1</v>
      </c>
      <c r="E514" s="89" t="b">
        <f t="shared" si="17"/>
        <v>0</v>
      </c>
    </row>
    <row r="515" spans="1:5">
      <c r="A515" s="89" t="s">
        <v>146</v>
      </c>
      <c r="B515" s="89" t="s">
        <v>430</v>
      </c>
      <c r="C515" s="89" t="str">
        <f>Instructions!D81</f>
        <v>31, 40 d), 43 a)</v>
      </c>
      <c r="D515" s="89" t="b">
        <f t="shared" si="16"/>
        <v>1</v>
      </c>
      <c r="E515" s="89" t="b">
        <f t="shared" si="17"/>
        <v>0</v>
      </c>
    </row>
    <row r="516" spans="1:5">
      <c r="A516" s="89" t="s">
        <v>583</v>
      </c>
      <c r="B516" s="89" t="s">
        <v>333</v>
      </c>
      <c r="C516" s="89" t="str">
        <f>Instructions!A82</f>
        <v>2340 à 2370</v>
      </c>
      <c r="D516" s="89" t="b">
        <f t="shared" si="16"/>
        <v>1</v>
      </c>
      <c r="E516" s="89" t="b">
        <f t="shared" si="17"/>
        <v>0</v>
      </c>
    </row>
    <row r="517" spans="1:5" ht="26.4">
      <c r="A517" s="89" t="s">
        <v>79</v>
      </c>
      <c r="B517" s="89" t="s">
        <v>276</v>
      </c>
      <c r="C517" s="89" t="str">
        <f>Instructions!B82</f>
        <v>Prêts à des entreprises non financières à échéance résiduelle de moins d'un an, dont :</v>
      </c>
      <c r="D517" s="89" t="b">
        <f t="shared" si="16"/>
        <v>1</v>
      </c>
      <c r="E517" s="89" t="b">
        <f t="shared" si="17"/>
        <v>0</v>
      </c>
    </row>
    <row r="518" spans="1:5" ht="163.5" customHeight="1">
      <c r="A518" s="89" t="s">
        <v>205</v>
      </c>
      <c r="B518" s="89" t="s">
        <v>432</v>
      </c>
      <c r="C518" s="89" t="str">
        <f>Instructions!C82</f>
        <v xml:space="preserve">Les prêts à des entreprises non financières à échéance résiduelle de moins d'un an. 
Les prêts improductifs ne devraient pas être inclus dans cette catégorie, mais plutôt être déclarés à l'identifiant 2780.
Les prêts productifs à des entreprises non financières dont l'échéance résiduelle est inférieure à un an et qui sont assortis d'une pondération des risques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v>
      </c>
      <c r="D518" s="89" t="b">
        <f t="shared" si="16"/>
        <v>1</v>
      </c>
      <c r="E518" s="89" t="b">
        <f t="shared" si="17"/>
        <v>0</v>
      </c>
    </row>
    <row r="519" spans="1:5">
      <c r="A519" s="89" t="s">
        <v>147</v>
      </c>
      <c r="B519" s="89" t="s">
        <v>431</v>
      </c>
      <c r="C519" s="89" t="str">
        <f>Instructions!D82</f>
        <v>31, 40 e), 43 a)</v>
      </c>
      <c r="D519" s="89" t="b">
        <f t="shared" si="16"/>
        <v>1</v>
      </c>
      <c r="E519" s="89" t="b">
        <f t="shared" si="17"/>
        <v>0</v>
      </c>
    </row>
    <row r="520" spans="1:5">
      <c r="A520" s="89" t="s">
        <v>584</v>
      </c>
      <c r="B520" s="89" t="s">
        <v>334</v>
      </c>
      <c r="C520" s="89" t="str">
        <f>Instructions!A83</f>
        <v>2380 à 2410</v>
      </c>
      <c r="D520" s="89" t="b">
        <f t="shared" si="16"/>
        <v>1</v>
      </c>
      <c r="E520" s="89" t="b">
        <f t="shared" si="17"/>
        <v>0</v>
      </c>
    </row>
    <row r="521" spans="1:5" ht="26.4">
      <c r="A521" s="89" t="s">
        <v>80</v>
      </c>
      <c r="B521" s="89" t="s">
        <v>277</v>
      </c>
      <c r="C521" s="89" t="str">
        <f>Instructions!B83</f>
        <v>Prêts à des banques centrales à échéance résiduelle de moins d'un an, dont :</v>
      </c>
      <c r="D521" s="89" t="b">
        <f t="shared" si="16"/>
        <v>1</v>
      </c>
      <c r="E521" s="89" t="b">
        <f t="shared" si="17"/>
        <v>0</v>
      </c>
    </row>
    <row r="522" spans="1:5" ht="368.4" customHeight="1">
      <c r="A522" s="89" t="s">
        <v>206</v>
      </c>
      <c r="B522" s="89" t="s">
        <v>433</v>
      </c>
      <c r="C522" s="89" t="str">
        <f>Instructions!C83</f>
        <v xml:space="preserve">Les prêts accordés à des banques centrales dont l'échéance résiduelle est inférieure à un an et qui ne répondent pas aux exigences locales en matière de réserves. Les soldes (y compris les placements à terme) admissibles aux fins de ces exigences devraient être considérés comme des « réserves totales détenues auprès de la banque centrale » et déclarés à l'identifiant 2010, même s'ils excèdent le niveau de réserves exigé.
Les prêts improductifs ne devraient pas être inclus dans cette catégorie, mais devraient plutôt être déclarés à l'identifiant 2780.
Les prêts productifs accordés à des banques centrales dont l'échéance résiduelle est inférieure à un an et qui sont assortis d'une pondération des risques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Conformément aux paragraphes 36 c) et d), toutes les créances sur les banques centrales dont la durée résiduelle est inférieure à six mois se voient appliquer un coefficient RSF de 0 %. En ce qui concerne les soldes déclarés dans cette ligne dont la durée résiduelle est inférieure à six mois, prendre note que le terme « créances » est plus large que celui de « prêts ». Dans le paragraphe 36 c), les créances comprennent aussi les titres émis par les banques centrales et le compte d'actif créé au bilan des institutions financières dans le cadre des opérations de prise en pension réalisées avec les banques centrales.  </v>
      </c>
      <c r="D522" s="89" t="b">
        <f t="shared" si="16"/>
        <v>1</v>
      </c>
      <c r="E522" s="89" t="b">
        <f t="shared" si="17"/>
        <v>0</v>
      </c>
    </row>
    <row r="523" spans="1:5">
      <c r="A523" s="89" t="s">
        <v>585</v>
      </c>
      <c r="B523" s="89" t="s">
        <v>335</v>
      </c>
      <c r="C523" s="89" t="str">
        <f>Instructions!D83</f>
        <v>31, 36 c), 40 c), 43 a)</v>
      </c>
      <c r="D523" s="89" t="b">
        <f t="shared" si="16"/>
        <v>1</v>
      </c>
      <c r="E523" s="89" t="b">
        <f t="shared" si="17"/>
        <v>0</v>
      </c>
    </row>
    <row r="524" spans="1:5">
      <c r="A524" s="89" t="s">
        <v>586</v>
      </c>
      <c r="B524" s="89" t="s">
        <v>336</v>
      </c>
      <c r="C524" s="89" t="str">
        <f>Instructions!A84</f>
        <v>2420 à 2450</v>
      </c>
      <c r="D524" s="89" t="b">
        <f t="shared" si="16"/>
        <v>1</v>
      </c>
      <c r="E524" s="89" t="b">
        <f t="shared" si="17"/>
        <v>0</v>
      </c>
    </row>
    <row r="525" spans="1:5" ht="26.4">
      <c r="A525" s="89" t="s">
        <v>81</v>
      </c>
      <c r="B525" s="89" t="s">
        <v>387</v>
      </c>
      <c r="C525" s="89" t="str">
        <f>Instructions!B84</f>
        <v>Prêts à des États, à des OP, à des BMD et à des BND, à échéance résiduelle de moins d'un an, dont :</v>
      </c>
      <c r="D525" s="89" t="b">
        <f t="shared" si="16"/>
        <v>1</v>
      </c>
      <c r="E525" s="89" t="b">
        <f t="shared" si="17"/>
        <v>0</v>
      </c>
    </row>
    <row r="526" spans="1:5" ht="225.6" customHeight="1">
      <c r="A526" s="89" t="s">
        <v>207</v>
      </c>
      <c r="B526" s="89" t="s">
        <v>587</v>
      </c>
      <c r="C526" s="89" t="str">
        <f>Instructions!C84</f>
        <v xml:space="preserve">Les prêts accordés à des entités souveraines, à des organismes publics (OP) et à des banques multilatérales de développement (BMD) dont l'échéance résiduelle est inférieure à un an. 
Les prêts accordés à la Banque des règlements internationaux, au Fonds monétaire international et à la Commission européenne devraient être déclarés dans cette catégorie. 
Les prêts improductifs ne devraient pas être inclus dans cette catégorie, mais plutôt être déclarés à l'identifiant 2780.
Les prêts productifs à des entités souveraines, à des OP et à des BMD dont l'échéance résiduelle est inférieure à un an et la pondération des risques est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v>
      </c>
      <c r="D526" s="89" t="b">
        <f t="shared" si="16"/>
        <v>1</v>
      </c>
      <c r="E526" s="89" t="b">
        <f t="shared" si="17"/>
        <v>0</v>
      </c>
    </row>
    <row r="527" spans="1:5">
      <c r="A527" s="89" t="s">
        <v>588</v>
      </c>
      <c r="B527" s="89" t="s">
        <v>434</v>
      </c>
      <c r="C527" s="89" t="str">
        <f>Instructions!D84</f>
        <v>31, 40 e), 41, 43 a)</v>
      </c>
      <c r="D527" s="89" t="b">
        <f t="shared" si="16"/>
        <v>1</v>
      </c>
      <c r="E527" s="89" t="b">
        <f t="shared" si="17"/>
        <v>0</v>
      </c>
    </row>
    <row r="528" spans="1:5">
      <c r="A528" s="89" t="s">
        <v>589</v>
      </c>
      <c r="B528" s="89" t="s">
        <v>337</v>
      </c>
      <c r="C528" s="89" t="str">
        <f>Instructions!A85</f>
        <v>2460 à 2490</v>
      </c>
      <c r="D528" s="89" t="b">
        <f t="shared" si="16"/>
        <v>1</v>
      </c>
      <c r="E528" s="89" t="b">
        <f t="shared" si="17"/>
        <v>0</v>
      </c>
    </row>
    <row r="529" spans="1:5" ht="52.8">
      <c r="A529" s="89" t="s">
        <v>82</v>
      </c>
      <c r="B529" s="89" t="s">
        <v>482</v>
      </c>
      <c r="C529" s="89" t="str">
        <f>Instructions!B85</f>
        <v>Prêts hypothécaires résidentiels, de toute échéance, qui seraient admissibles à la pondération des risques de 35 % ou moins en vertu de l’approche standard du risque de crédit de Bâle II, dont :</v>
      </c>
      <c r="D529" s="89" t="b">
        <f t="shared" si="16"/>
        <v>1</v>
      </c>
      <c r="E529" s="89" t="b">
        <f t="shared" si="17"/>
        <v>0</v>
      </c>
    </row>
    <row r="530" spans="1:5" ht="397.2" customHeight="1">
      <c r="A530" s="89" t="s">
        <v>591</v>
      </c>
      <c r="B530" s="89" t="s">
        <v>760</v>
      </c>
      <c r="C530" s="89" t="str">
        <f>Instructions!C85</f>
        <v xml:space="preserve">Les prêts hypothécaires résidentiels, quelle qu'en soit l'échéance, qui seraient admissibles à une pondération maximale des risques de 35 % selon l'approche standard de Bâle II pour le risque de crédit. Seules les pondérations en vertu de l’approche standard de Bâle II peuvent être utilisées pour déterminer le traitement du NSFR.
Les prêts hypothécaires inversés qui seraient admissibles à la pondération des risques de 35 % ou moins en vertu de l’approche standard du risque de crédit de Bâle II doivent être inclus dans la colonne des prêts sans échéance. Le solde impayé de la marge de crédit adossée à un bien immobilier (MCBI) qui serait admissible à la pondération des risques de 35 % ou moins en vertu de l’approche standard du risque de crédit de Bâle II doit être inclus dans la colonne des prêts sans échéance.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de plus d'un an. 
Seuls les coefficients de pondération des risques de l’approche standard de Bâle II peuvent être utilisés pour déterminer le traitement NSFR.
Les prêts hypothécaires résidentiels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v>
      </c>
      <c r="D530" s="89" t="b">
        <f t="shared" si="16"/>
        <v>1</v>
      </c>
      <c r="E530" s="89" t="b">
        <f t="shared" si="17"/>
        <v>0</v>
      </c>
    </row>
    <row r="531" spans="1:5">
      <c r="A531" s="89" t="s">
        <v>590</v>
      </c>
      <c r="B531" s="89" t="s">
        <v>435</v>
      </c>
      <c r="C531" s="89" t="str">
        <f>Instructions!D85</f>
        <v>31, 40 e), 41 a), 43 a)</v>
      </c>
      <c r="D531" s="89" t="b">
        <f t="shared" si="16"/>
        <v>1</v>
      </c>
      <c r="E531" s="89" t="b">
        <f t="shared" si="17"/>
        <v>0</v>
      </c>
    </row>
    <row r="532" spans="1:5">
      <c r="A532" s="89" t="s">
        <v>592</v>
      </c>
      <c r="B532" s="89" t="s">
        <v>338</v>
      </c>
      <c r="C532" s="89" t="str">
        <f>Instructions!A86</f>
        <v>2500 à 2530</v>
      </c>
      <c r="D532" s="89" t="b">
        <f t="shared" si="16"/>
        <v>1</v>
      </c>
      <c r="E532" s="89" t="b">
        <f t="shared" si="17"/>
        <v>0</v>
      </c>
    </row>
    <row r="533" spans="1:5" ht="66">
      <c r="A533" s="89" t="s">
        <v>83</v>
      </c>
      <c r="B533" s="89" t="s">
        <v>483</v>
      </c>
      <c r="C533" s="89" t="str">
        <f>Instructions!B86</f>
        <v>Autres prêts, sauf à des institutions financières, à échéance résiduelle d’un an ou plus, qui seraient admissibles à la pondération des risques de 35 % ou moins en vertu de l’approche standard du risque de crédit de Bâle II, dont :</v>
      </c>
      <c r="D533" s="89" t="b">
        <f t="shared" si="16"/>
        <v>1</v>
      </c>
      <c r="E533" s="89" t="b">
        <f t="shared" si="17"/>
        <v>0</v>
      </c>
    </row>
    <row r="534" spans="1:5" ht="294" customHeight="1">
      <c r="A534" s="89" t="s">
        <v>208</v>
      </c>
      <c r="B534" s="89" t="s">
        <v>593</v>
      </c>
      <c r="C534" s="89" t="str">
        <f>Instructions!C86</f>
        <v xml:space="preserve">Inclure les soldes de tous les autres prêts, à l’exception des prêts aux institutions financières, dont l’échéance résiduelle est d’au moins un an et qui seraient admissibles à une pondération des risques inférieure ou égale à 35 % selon l’approche standard de Bâle II pour le risque de crédit.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supérieure à un an. 
Seuls les coefficients de pondération des risques de l’approche standard de Bâle II peuvent être utilisés pour déterminer le traitement NSFR.
Les prêts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v>
      </c>
      <c r="D534" s="89" t="b">
        <f t="shared" si="16"/>
        <v>1</v>
      </c>
      <c r="E534" s="89" t="b">
        <f t="shared" si="17"/>
        <v>0</v>
      </c>
    </row>
    <row r="535" spans="1:5" ht="26.4">
      <c r="A535" s="89" t="s">
        <v>148</v>
      </c>
      <c r="B535" s="89" t="s">
        <v>436</v>
      </c>
      <c r="C535" s="89" t="str">
        <f>Instructions!D86</f>
        <v xml:space="preserve">31, 41 b), 43 a)
</v>
      </c>
      <c r="D535" s="89" t="b">
        <f t="shared" si="16"/>
        <v>1</v>
      </c>
      <c r="E535" s="89" t="b">
        <f t="shared" si="17"/>
        <v>0</v>
      </c>
    </row>
    <row r="536" spans="1:5">
      <c r="A536" s="89" t="s">
        <v>594</v>
      </c>
      <c r="B536" s="89" t="s">
        <v>339</v>
      </c>
      <c r="C536" s="89" t="str">
        <f>Instructions!A87</f>
        <v>2540 à 2570</v>
      </c>
      <c r="D536" s="89" t="b">
        <f t="shared" si="16"/>
        <v>1</v>
      </c>
      <c r="E536" s="89" t="b">
        <f t="shared" si="17"/>
        <v>0</v>
      </c>
    </row>
    <row r="537" spans="1:5" ht="52.8">
      <c r="A537" s="89" t="s">
        <v>595</v>
      </c>
      <c r="B537" s="89" t="s">
        <v>278</v>
      </c>
      <c r="C537" s="89" t="str">
        <f>Instructions!B87</f>
        <v>Prêts aux particuliers ou aux petites entreprises (à l'exception des prêts hypothécaires résidentiels susmentionnés), à échéance résiduelle de moins d'un an, dont :</v>
      </c>
      <c r="D537" s="89" t="b">
        <f t="shared" si="16"/>
        <v>1</v>
      </c>
      <c r="E537" s="89" t="b">
        <f t="shared" si="17"/>
        <v>0</v>
      </c>
    </row>
    <row r="538" spans="1:5" ht="194.4" customHeight="1">
      <c r="A538" s="89" t="s">
        <v>209</v>
      </c>
      <c r="B538" s="89" t="s">
        <v>596</v>
      </c>
      <c r="C538" s="89" t="str">
        <f>Instructions!C87</f>
        <v xml:space="preserve">Les prêts à la clientèle de détail (les personnes physiques, par exemple) et de PME (définis dans la norme LCR comme les prêts à « la clientèle de particuliers et de petites entreprises ») dont l'échéance résiduelle est inférieure à un an.
Les prêts improductifs ne devraient pas être déclarés dans cette catégorie, mais plutôt à l'identifiant 2780.
Les prêts productifs à la clientèle de détail et de PME dont l'échéance résiduelle est inférieure à un an et qui sont assortis d'une pondération des risques supérieure à 35 %, selon l'approche standard de Bâle II pour le risque de crédit, devraient aussi être déclarés dans cette catégorie et non aux identifiants 2580 à 2610.
Sont considérés comme productifs les prêts qui ne sont pas impayés depuis plus de 90 jours. Inversement, sont considérés comme improductifs les prêts qui sont impayés depuis plus de 90 jours. </v>
      </c>
      <c r="D538" s="89" t="b">
        <f t="shared" si="16"/>
        <v>1</v>
      </c>
      <c r="E538" s="89" t="b">
        <f t="shared" si="17"/>
        <v>0</v>
      </c>
    </row>
    <row r="539" spans="1:5">
      <c r="A539" s="89" t="s">
        <v>147</v>
      </c>
      <c r="B539" s="89" t="s">
        <v>431</v>
      </c>
      <c r="C539" s="89" t="str">
        <f>Instructions!D87</f>
        <v>31, 40 e), 43 a)</v>
      </c>
      <c r="D539" s="89" t="b">
        <f t="shared" si="16"/>
        <v>1</v>
      </c>
      <c r="E539" s="89" t="b">
        <f t="shared" si="17"/>
        <v>0</v>
      </c>
    </row>
    <row r="540" spans="1:5">
      <c r="A540" s="89" t="s">
        <v>597</v>
      </c>
      <c r="B540" s="89" t="s">
        <v>340</v>
      </c>
      <c r="C540" s="89" t="str">
        <f>Instructions!A88</f>
        <v>2580 à 2610</v>
      </c>
      <c r="D540" s="89" t="b">
        <f t="shared" si="16"/>
        <v>1</v>
      </c>
      <c r="E540" s="89" t="b">
        <f t="shared" si="17"/>
        <v>0</v>
      </c>
    </row>
    <row r="541" spans="1:5" ht="79.2">
      <c r="A541" s="89" t="s">
        <v>466</v>
      </c>
      <c r="B541" s="89" t="s">
        <v>442</v>
      </c>
      <c r="C541" s="89" t="str">
        <f>Instructions!B88</f>
        <v>Prêts productifs (à l'exception des prêts à des institutions financières et des prêts déclarés aux catégories susmentionnées), assortis de facteurs de pondération supérieurs à 35 % en vertu de l’approche standard du risque de crédit de Bâle II, dont :</v>
      </c>
      <c r="D541" s="89" t="b">
        <f t="shared" si="16"/>
        <v>1</v>
      </c>
      <c r="E541" s="89" t="b">
        <f t="shared" si="17"/>
        <v>0</v>
      </c>
    </row>
    <row r="542" spans="1:5" ht="271.95" customHeight="1">
      <c r="A542" s="89" t="s">
        <v>441</v>
      </c>
      <c r="B542" s="89" t="s">
        <v>761</v>
      </c>
      <c r="C542" s="89" t="str">
        <f>Instructions!C88</f>
        <v xml:space="preserve">Les prêts productifs, non visés par l'une des catégories ci-dessus, assortis d'une pondération des risques supérieure à 35 % selon l'approche standard de Bâle II pour le risque de crédit, à l'exception des prêts aux institutions financières.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supérieure à un an. 
Seuls les coefficients de pondération des risques de l’approche standard de Bâle II peuvent être utilisés pour déterminer le traitement NSFR.
Les prêts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v>
      </c>
      <c r="D542" s="89" t="b">
        <f t="shared" si="16"/>
        <v>1</v>
      </c>
      <c r="E542" s="89" t="b">
        <f t="shared" si="17"/>
        <v>0</v>
      </c>
    </row>
    <row r="543" spans="1:5">
      <c r="A543" s="89" t="s">
        <v>598</v>
      </c>
      <c r="B543" s="89" t="s">
        <v>437</v>
      </c>
      <c r="C543" s="89" t="str">
        <f>Instructions!D88</f>
        <v>31, 40 e), 42 b), 43 a)</v>
      </c>
      <c r="D543" s="89" t="b">
        <f t="shared" si="16"/>
        <v>1</v>
      </c>
      <c r="E543" s="89" t="b">
        <f t="shared" si="17"/>
        <v>0</v>
      </c>
    </row>
    <row r="544" spans="1:5">
      <c r="A544" s="89" t="s">
        <v>599</v>
      </c>
      <c r="B544" s="89" t="s">
        <v>341</v>
      </c>
      <c r="C544" s="89" t="str">
        <f>Instructions!A89</f>
        <v>2620 à 2650</v>
      </c>
      <c r="D544" s="89" t="b">
        <f t="shared" si="16"/>
        <v>1</v>
      </c>
      <c r="E544" s="89" t="b">
        <f t="shared" si="17"/>
        <v>0</v>
      </c>
    </row>
    <row r="545" spans="1:5">
      <c r="A545" s="89" t="s">
        <v>104</v>
      </c>
      <c r="B545" s="89" t="s">
        <v>372</v>
      </c>
      <c r="C545" s="89" t="str">
        <f>Instructions!B89</f>
        <v>Actions non ALHQ négociées en bourse, dont :</v>
      </c>
      <c r="D545" s="89" t="b">
        <f t="shared" si="16"/>
        <v>1</v>
      </c>
      <c r="E545" s="89" t="b">
        <f t="shared" si="17"/>
        <v>0</v>
      </c>
    </row>
    <row r="546" spans="1:5" ht="158.4">
      <c r="A546" s="89" t="s">
        <v>600</v>
      </c>
      <c r="B546" s="89" t="s">
        <v>601</v>
      </c>
      <c r="C546" s="89" t="str">
        <f>Instructions!C89</f>
        <v>Les actions négociées sur un marché organisé qui ne remplissent pas les critères des actifs de niveau 2B. Elles englobent les titres à revenu fixe négociés sur un marché organisé ainsi que les titres à revenu non fixe négociés sur un marché organisé qui ne remplissent pas tous les critères prévus au paragraphe 54 c) de la norme LCR. 
Les montants relatifs aux actions non ALHQ négociées sur un marché organisé qui sont déduits des fonds propres ne devraient pas être déclarés ici, mais plutôt dans la colonne "Sans terme"  de l'identifiant 2930.</v>
      </c>
      <c r="D546" s="89" t="b">
        <f t="shared" si="16"/>
        <v>1</v>
      </c>
      <c r="E546" s="89" t="b">
        <f t="shared" si="17"/>
        <v>0</v>
      </c>
    </row>
    <row r="547" spans="1:5">
      <c r="A547" s="89" t="s">
        <v>149</v>
      </c>
      <c r="B547" s="89" t="s">
        <v>438</v>
      </c>
      <c r="C547" s="89" t="str">
        <f>Instructions!D89</f>
        <v>31, 42 c), 43 a)</v>
      </c>
      <c r="D547" s="89" t="b">
        <f t="shared" si="16"/>
        <v>1</v>
      </c>
      <c r="E547" s="89" t="b">
        <f t="shared" si="17"/>
        <v>0</v>
      </c>
    </row>
    <row r="548" spans="1:5">
      <c r="A548" s="89" t="s">
        <v>602</v>
      </c>
      <c r="B548" s="89" t="s">
        <v>342</v>
      </c>
      <c r="C548" s="89" t="str">
        <f>Instructions!A90</f>
        <v>2660 à 2690</v>
      </c>
      <c r="D548" s="89" t="b">
        <f t="shared" si="16"/>
        <v>1</v>
      </c>
      <c r="E548" s="89" t="b">
        <f t="shared" si="17"/>
        <v>0</v>
      </c>
    </row>
    <row r="549" spans="1:5">
      <c r="A549" s="89" t="s">
        <v>105</v>
      </c>
      <c r="B549" s="89" t="s">
        <v>373</v>
      </c>
      <c r="C549" s="89" t="str">
        <f>Instructions!B90</f>
        <v>Titres non ALHQ qui ne sont pas en défaut, dont :</v>
      </c>
      <c r="D549" s="89" t="b">
        <f t="shared" si="16"/>
        <v>1</v>
      </c>
      <c r="E549" s="89" t="b">
        <f t="shared" si="17"/>
        <v>0</v>
      </c>
    </row>
    <row r="550" spans="1:5" ht="105.6">
      <c r="A550" s="89" t="s">
        <v>210</v>
      </c>
      <c r="B550" s="89" t="s">
        <v>443</v>
      </c>
      <c r="C550" s="89" t="str">
        <f>Instructions!C90</f>
        <v>Les titres qui ne sont pas admissibles en tant qu'ALHQ, définis dans la norme LCR comme « HQLA », autres que les actions non ALHQ négociées sur un marché organisé, lesquelles devraient être déclarées aux identifiants 2620 à 2650, et qui ne sont pas en défaut. Les titres en défaut ne devraient pas être déclarés dans cette catégorie, mais plutôt à l'identifiant 2780.</v>
      </c>
      <c r="D550" s="89" t="b">
        <f t="shared" si="16"/>
        <v>1</v>
      </c>
      <c r="E550" s="89" t="b">
        <f t="shared" si="17"/>
        <v>0</v>
      </c>
    </row>
    <row r="551" spans="1:5">
      <c r="A551" s="89" t="s">
        <v>603</v>
      </c>
      <c r="B551" s="89" t="s">
        <v>439</v>
      </c>
      <c r="C551" s="89" t="str">
        <f>Instructions!D90</f>
        <v>31, 40 e), 42 c), 43 a)</v>
      </c>
      <c r="D551" s="89" t="b">
        <f t="shared" si="16"/>
        <v>1</v>
      </c>
      <c r="E551" s="89" t="b">
        <f t="shared" si="17"/>
        <v>0</v>
      </c>
    </row>
    <row r="552" spans="1:5">
      <c r="A552" s="89" t="s">
        <v>604</v>
      </c>
      <c r="B552" s="89" t="s">
        <v>343</v>
      </c>
      <c r="C552" s="89" t="str">
        <f>Instructions!A91</f>
        <v>2700 à 2730</v>
      </c>
      <c r="D552" s="89" t="b">
        <f t="shared" si="16"/>
        <v>1</v>
      </c>
      <c r="E552" s="89" t="b">
        <f t="shared" si="17"/>
        <v>0</v>
      </c>
    </row>
    <row r="553" spans="1:5">
      <c r="A553" s="89" t="s">
        <v>85</v>
      </c>
      <c r="B553" s="89" t="s">
        <v>279</v>
      </c>
      <c r="C553" s="89" t="str">
        <f>Instructions!B91</f>
        <v>Biens physiques échangés, y compris l'or, dont :</v>
      </c>
      <c r="D553" s="89" t="b">
        <f t="shared" si="16"/>
        <v>1</v>
      </c>
      <c r="E553" s="89" t="b">
        <f t="shared" si="17"/>
        <v>0</v>
      </c>
    </row>
    <row r="554" spans="1:5" ht="39.6">
      <c r="A554" s="89" t="s">
        <v>605</v>
      </c>
      <c r="B554" s="89" t="s">
        <v>606</v>
      </c>
      <c r="C554" s="89" t="str">
        <f>Instructions!C91</f>
        <v>Le solde total des produits de base physiques, y compris l'or, devrait être déclaré dans la colonne "Sans-terme".</v>
      </c>
      <c r="D554" s="89" t="b">
        <f t="shared" si="16"/>
        <v>1</v>
      </c>
      <c r="E554" s="89" t="b">
        <f t="shared" si="17"/>
        <v>0</v>
      </c>
    </row>
    <row r="555" spans="1:5">
      <c r="A555" s="89" t="s">
        <v>150</v>
      </c>
      <c r="B555" s="89" t="s">
        <v>440</v>
      </c>
      <c r="C555" s="89" t="str">
        <f>Instructions!D91</f>
        <v>31, 42 d), 43 a)</v>
      </c>
      <c r="D555" s="89" t="b">
        <f t="shared" si="16"/>
        <v>1</v>
      </c>
      <c r="E555" s="89" t="b">
        <f t="shared" si="17"/>
        <v>0</v>
      </c>
    </row>
    <row r="556" spans="1:5">
      <c r="A556" s="89" t="s">
        <v>607</v>
      </c>
      <c r="B556" s="89" t="s">
        <v>344</v>
      </c>
      <c r="C556" s="89" t="str">
        <f>Instructions!A92</f>
        <v>2740 à 2770</v>
      </c>
      <c r="D556" s="89" t="b">
        <f t="shared" si="16"/>
        <v>1</v>
      </c>
      <c r="E556" s="89" t="b">
        <f t="shared" si="17"/>
        <v>0</v>
      </c>
    </row>
    <row r="557" spans="1:5" ht="39.6">
      <c r="A557" s="89" t="s">
        <v>86</v>
      </c>
      <c r="B557" s="89" t="s">
        <v>280</v>
      </c>
      <c r="C557" s="89" t="str">
        <f>Instructions!B92</f>
        <v xml:space="preserve">Autres instruments et transactions à court terme non garantis, à échéance résiduelle de moins d'un an, dont : </v>
      </c>
      <c r="D557" s="89" t="b">
        <f t="shared" si="16"/>
        <v>1</v>
      </c>
      <c r="E557" s="89" t="b">
        <f t="shared" si="17"/>
        <v>0</v>
      </c>
    </row>
    <row r="558" spans="1:5" ht="211.2">
      <c r="A558" s="89" t="s">
        <v>608</v>
      </c>
      <c r="B558" s="89" t="s">
        <v>645</v>
      </c>
      <c r="C558" s="89" t="str">
        <f>Instructions!C92</f>
        <v>Les institutions devraient déclarer les soldes d'autres instruments à court terme non garantis dont l'échéance résiduelle est inférieure à un an.
Ces instruments comprennent notamment les billets et les obligations à court terme de gouvernements et de sociétés, le papier commercial, les certificats de dépôt négociables,  les acceptations bancaires, et les fonds de placement du marché monétaire.
Les institutions ne devraient pas déclarer sur cette ligne les réserves détenues auprès de banques centrales, les actifs de niveau 1, de niveau 2A et de niveau 2B, les placements interbancaires non garantis et les autres placements sur le marché monétaire (p. ex., les fonds fédéraux ou devises en euro vendus) ou les instruments en défaut. Ils sont déclarés ailleurs dans le modèle.</v>
      </c>
      <c r="D558" s="89" t="b">
        <f t="shared" si="16"/>
        <v>1</v>
      </c>
      <c r="E558" s="89" t="b">
        <f t="shared" si="17"/>
        <v>0</v>
      </c>
    </row>
    <row r="559" spans="1:5">
      <c r="A559" s="89" t="s">
        <v>147</v>
      </c>
      <c r="B559" s="89" t="s">
        <v>431</v>
      </c>
      <c r="C559" s="89" t="str">
        <f>Instructions!D92</f>
        <v>31, 40 e), 43 a)</v>
      </c>
      <c r="D559" s="89" t="b">
        <f t="shared" si="16"/>
        <v>1</v>
      </c>
      <c r="E559" s="89" t="b">
        <f t="shared" si="17"/>
        <v>0</v>
      </c>
    </row>
    <row r="560" spans="1:5">
      <c r="A560" s="89" t="s">
        <v>87</v>
      </c>
      <c r="B560" s="89" t="s">
        <v>281</v>
      </c>
      <c r="C560" s="89" t="str">
        <f>Instructions!B93</f>
        <v>Titres en défaut et prêts improductifs</v>
      </c>
      <c r="D560" s="89" t="b">
        <f t="shared" si="16"/>
        <v>1</v>
      </c>
      <c r="E560" s="89" t="b">
        <f t="shared" si="17"/>
        <v>0</v>
      </c>
    </row>
    <row r="561" spans="1:5" ht="76.2" customHeight="1">
      <c r="A561" s="89" t="s">
        <v>183</v>
      </c>
      <c r="B561" s="89" t="s">
        <v>444</v>
      </c>
      <c r="C561" s="89" t="str">
        <f>Instructions!C93</f>
        <v xml:space="preserve">Tous les titres en défaut et les prêts improductifs devraient être déclarés sur cette ligne et non dans l'une des catégories ci-dessus.
Sont considérés comme productifs les prêts qui ne sont pas impayés depuis plus de 90 jours. Inversement, sont considérés comme improductifs les prêts qui sont impayés depuis plus de 90 jours. </v>
      </c>
      <c r="D561" s="89" t="b">
        <f t="shared" si="16"/>
        <v>1</v>
      </c>
      <c r="E561" s="89" t="b">
        <f t="shared" si="17"/>
        <v>0</v>
      </c>
    </row>
    <row r="562" spans="1:5">
      <c r="A562" s="89" t="s">
        <v>151</v>
      </c>
      <c r="B562" s="89" t="s">
        <v>401</v>
      </c>
      <c r="C562" s="89" t="str">
        <f>Instructions!D93</f>
        <v>43 c )</v>
      </c>
      <c r="D562" s="89" t="b">
        <f t="shared" si="16"/>
        <v>1</v>
      </c>
      <c r="E562" s="89" t="b">
        <f t="shared" si="17"/>
        <v>0</v>
      </c>
    </row>
    <row r="563" spans="1:5">
      <c r="A563" s="89" t="s">
        <v>226</v>
      </c>
      <c r="B563" s="89" t="s">
        <v>282</v>
      </c>
      <c r="C563" s="89" t="str">
        <f>Instructions!B94</f>
        <v>Actifs dérivés</v>
      </c>
      <c r="D563" s="89" t="b">
        <f t="shared" si="16"/>
        <v>1</v>
      </c>
      <c r="E563" s="89" t="b">
        <f t="shared" si="17"/>
        <v>0</v>
      </c>
    </row>
    <row r="564" spans="1:5" ht="232.2" customHeight="1">
      <c r="A564" s="89" t="s">
        <v>722</v>
      </c>
      <c r="B564" s="89" t="s">
        <v>762</v>
      </c>
      <c r="C564" s="89" t="str">
        <f>Instructions!C94</f>
        <v xml:space="preserve">Déclarer les dérivés à l'actif sur la base du coût de remplacement des contrats dérivés (obtenu par une évaluation au prix du marché) lorsque le contrat a une valeur positive.  Lorsqu'il existe un contrat de compensation bilatérale admissible qui remplit les conditions énoncées dans l'Annexe 1-II de la LDCID, le coût de remplacement des expositions sur dérivés couvertes par le contrat sera le coût de remplacement net.  La valeur déclarée ici devrait être brute de la marge de variation reçue. Autrement dit, elle devrait représenter les dérivés à l'actif avant déduction de la marge de variation reçue.
Les opérations sur dérivés avec les banques centrales découlant de la politique monétaire à court terme et des opérations de liquidité de ces dernières peuvent être exclues du calcul du NSFR de l'institution déclarante et peuvent compenser les gains et pertes en capital non réalisés liés à ces opérations sur dérivés du ASF.  Ces opérations comprennent les dérivés sur devises, comme les swaps de devises, et devraient avoir une échéance de moins de six mois à l’origine. </v>
      </c>
      <c r="D564" s="89" t="b">
        <f t="shared" si="16"/>
        <v>1</v>
      </c>
      <c r="E564" s="89" t="b">
        <f t="shared" si="17"/>
        <v>0</v>
      </c>
    </row>
    <row r="565" spans="1:5">
      <c r="A565" s="89" t="s">
        <v>152</v>
      </c>
      <c r="B565" s="89" t="s">
        <v>345</v>
      </c>
      <c r="C565" s="89" t="str">
        <f>Instructions!D94</f>
        <v>36  d)</v>
      </c>
      <c r="D565" s="89" t="b">
        <f t="shared" si="16"/>
        <v>1</v>
      </c>
      <c r="E565" s="89" t="b">
        <f t="shared" si="17"/>
        <v>0</v>
      </c>
    </row>
    <row r="566" spans="1:5">
      <c r="A566" s="89" t="s">
        <v>609</v>
      </c>
      <c r="B566" s="89" t="s">
        <v>346</v>
      </c>
      <c r="C566" s="89" t="str">
        <f>Instructions!A95</f>
        <v>2800 à 2820</v>
      </c>
      <c r="D566" s="89" t="b">
        <f t="shared" si="16"/>
        <v>1</v>
      </c>
      <c r="E566" s="89" t="b">
        <f t="shared" si="17"/>
        <v>0</v>
      </c>
    </row>
    <row r="567" spans="1:5">
      <c r="A567" s="89" t="s">
        <v>88</v>
      </c>
      <c r="B567" s="89" t="s">
        <v>283</v>
      </c>
      <c r="C567" s="89" t="str">
        <f>Instructions!B95</f>
        <v>Marge de variation reçue, dont :</v>
      </c>
      <c r="D567" s="89" t="b">
        <f t="shared" si="16"/>
        <v>1</v>
      </c>
      <c r="E567" s="89" t="b">
        <f t="shared" si="17"/>
        <v>0</v>
      </c>
    </row>
    <row r="568" spans="1:5" ht="26.4">
      <c r="A568" s="89" t="s">
        <v>184</v>
      </c>
      <c r="B568" s="89" t="s">
        <v>347</v>
      </c>
      <c r="C568" s="89" t="str">
        <f>Instructions!C95</f>
        <v xml:space="preserve">Les sûretés reçues sous forme de marge de variation dans le cadre de contrats dérivés.  </v>
      </c>
      <c r="D568" s="89" t="b">
        <f t="shared" si="16"/>
        <v>1</v>
      </c>
      <c r="E568" s="89" t="b">
        <f t="shared" si="17"/>
        <v>0</v>
      </c>
    </row>
    <row r="569" spans="1:5" ht="39.6">
      <c r="A569" s="89" t="s">
        <v>611</v>
      </c>
      <c r="B569" s="89" t="s">
        <v>610</v>
      </c>
      <c r="C569" s="89" t="str">
        <f>Instructions!B96</f>
        <v>Marge de variation en espèces reçue, en conformité avec les conditions précisées au paragraphe 35 du chapitre 6 de la LDSL</v>
      </c>
      <c r="D569" s="89" t="b">
        <f t="shared" si="16"/>
        <v>1</v>
      </c>
      <c r="E569" s="89" t="b">
        <f t="shared" si="17"/>
        <v>0</v>
      </c>
    </row>
    <row r="570" spans="1:5" ht="177" customHeight="1">
      <c r="A570" s="89" t="s">
        <v>646</v>
      </c>
      <c r="B570" s="89" t="s">
        <v>744</v>
      </c>
      <c r="C570" s="89" t="str">
        <f>Instructions!C96</f>
        <v>Les sûretés reçues sous forme de marge de variation en espèces dans le cadre de contrats dérivés qui remplissent les conditions énoncées au paragraphe 35 du chapitre 6 de la LDSL.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v>
      </c>
      <c r="D570" s="89" t="b">
        <f t="shared" si="16"/>
        <v>1</v>
      </c>
      <c r="E570" s="89" t="b">
        <f t="shared" si="17"/>
        <v>0</v>
      </c>
    </row>
    <row r="571" spans="1:5" ht="39.6">
      <c r="A571" s="89" t="s">
        <v>612</v>
      </c>
      <c r="B571" s="89" t="s">
        <v>733</v>
      </c>
      <c r="C571" s="89" t="str">
        <f>Instructions!B97</f>
        <v>Marge de variation en ALHQ de niveau 1 reçue, en conformité avec les conditions précisées au paragraphe 35 du chapitre 6 de la LDSL</v>
      </c>
      <c r="D571" s="89" t="b">
        <f t="shared" si="16"/>
        <v>1</v>
      </c>
      <c r="E571" s="89" t="b">
        <f t="shared" si="17"/>
        <v>0</v>
      </c>
    </row>
    <row r="572" spans="1:5" ht="179.4" customHeight="1">
      <c r="A572" s="89" t="s">
        <v>647</v>
      </c>
      <c r="B572" s="89" t="s">
        <v>745</v>
      </c>
      <c r="C572" s="89" t="str">
        <f>Instructions!C97</f>
        <v xml:space="preserve">La sûreté reçue sous forme de marge de variation en ALHQ de niveau 1 dans le cadre de contrats dérivés qui remplissent les conditions énoncées au paragraphe 35 du chapitre 6 de la LDSL.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 </v>
      </c>
      <c r="D572" s="89" t="b">
        <f t="shared" si="16"/>
        <v>1</v>
      </c>
      <c r="E572" s="89" t="b">
        <f t="shared" si="17"/>
        <v>0</v>
      </c>
    </row>
    <row r="573" spans="1:5">
      <c r="A573" s="89" t="s">
        <v>89</v>
      </c>
      <c r="B573" s="89" t="s">
        <v>284</v>
      </c>
      <c r="C573" s="89" t="str">
        <f>Instructions!B98</f>
        <v>Autre marge de variation reçue</v>
      </c>
      <c r="D573" s="89" t="b">
        <f t="shared" si="16"/>
        <v>1</v>
      </c>
      <c r="E573" s="89" t="b">
        <f t="shared" si="17"/>
        <v>0</v>
      </c>
    </row>
    <row r="574" spans="1:5" ht="52.8">
      <c r="A574" s="89" t="s">
        <v>211</v>
      </c>
      <c r="B574" s="89" t="s">
        <v>445</v>
      </c>
      <c r="C574" s="89" t="str">
        <f>Instructions!C98</f>
        <v>Les autres sûretés reçues sous forme de marge de variation dans le cadre de contrats dérivés qui ne sont pas déclarées aux identifiants 2800 à 2810 ci-dessus.</v>
      </c>
      <c r="D574" s="89" t="b">
        <f t="shared" si="16"/>
        <v>1</v>
      </c>
      <c r="E574" s="89" t="b">
        <f t="shared" si="17"/>
        <v>0</v>
      </c>
    </row>
    <row r="575" spans="1:5" ht="39.6">
      <c r="A575" s="89" t="s">
        <v>699</v>
      </c>
      <c r="B575" s="89" t="s">
        <v>388</v>
      </c>
      <c r="C575" s="89" t="str">
        <f>Instructions!B99</f>
        <v>Actifs dérivés NSFR (moins les sûretés en espèces et en AHLQ de niveau 1 reçues à titre de marge de variation sur les actifs dérivés)</v>
      </c>
      <c r="D575" s="89" t="b">
        <f t="shared" si="16"/>
        <v>1</v>
      </c>
      <c r="E575" s="89" t="b">
        <f t="shared" si="17"/>
        <v>0</v>
      </c>
    </row>
    <row r="576" spans="1:5" ht="250.2" customHeight="1">
      <c r="A576" s="89" t="s">
        <v>723</v>
      </c>
      <c r="B576" s="89" t="s">
        <v>763</v>
      </c>
      <c r="C576" s="89" t="str">
        <f>Instructions!C99</f>
        <v xml:space="preserve">Champ sans saisie. Pour le calcul des dérivés à l'actif aux fins du NSFR, les sûretés reçues dans le cadre de contrats dérivés ne peuvent compenser le coût de remplacement positif, que la compensation soit ou non autorisée par le référentiel comptable ou le dispositif fondé sur les risques, sauf si elles sont reçues sous forme de marge de variation en espèces ou d’ALHQ de niveau 1 et remplissent les conditions énoncées dans l'Annexe 1-II de la LDCID et dans les exigences de publicité ou dans toute foire aux questions portant sur ce sujet.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 </v>
      </c>
      <c r="D576" s="89" t="b">
        <f t="shared" si="16"/>
        <v>1</v>
      </c>
      <c r="E576" s="89" t="b">
        <f t="shared" si="17"/>
        <v>0</v>
      </c>
    </row>
    <row r="577" spans="1:5" ht="26.4">
      <c r="A577" s="89" t="s">
        <v>90</v>
      </c>
      <c r="B577" s="89" t="s">
        <v>285</v>
      </c>
      <c r="C577" s="89" t="str">
        <f>Instructions!B100</f>
        <v>Financement stable requis associé aux passifs dérivés</v>
      </c>
      <c r="D577" s="89" t="b">
        <f t="shared" ref="D577:D640" si="18">A577=C577</f>
        <v>1</v>
      </c>
      <c r="E577" s="89" t="b">
        <f t="shared" ref="E577:E640" si="19">B577=C577</f>
        <v>0</v>
      </c>
    </row>
    <row r="578" spans="1:5" ht="66">
      <c r="A578" s="89" t="s">
        <v>348</v>
      </c>
      <c r="B578" s="89" t="s">
        <v>446</v>
      </c>
      <c r="C578" s="89" t="str">
        <f>Instructions!C100</f>
        <v>Champ sans saisie. Conformément au paragraphe 43 d), la valeur ici équivaut à 5 % des dérivés au passif (c.-à-d. le coût de remplacement négatif ou le coût de remplacement négatif net, selon le cas) avant déduction de la marge de variation fournie.</v>
      </c>
      <c r="D578" s="89" t="b">
        <f t="shared" si="18"/>
        <v>1</v>
      </c>
      <c r="E578" s="89" t="b">
        <f t="shared" si="19"/>
        <v>0</v>
      </c>
    </row>
    <row r="579" spans="1:5">
      <c r="A579" s="89" t="s">
        <v>153</v>
      </c>
      <c r="B579" s="89" t="s">
        <v>349</v>
      </c>
      <c r="C579" s="89" t="str">
        <f>Instructions!D100</f>
        <v>43 d)</v>
      </c>
      <c r="D579" s="89" t="b">
        <f t="shared" si="18"/>
        <v>1</v>
      </c>
      <c r="E579" s="89" t="b">
        <f t="shared" si="19"/>
        <v>0</v>
      </c>
    </row>
    <row r="580" spans="1:5">
      <c r="A580" s="89" t="s">
        <v>613</v>
      </c>
      <c r="B580" s="89" t="s">
        <v>350</v>
      </c>
      <c r="C580" s="89" t="str">
        <f>Instructions!A101</f>
        <v>2850 à 2900</v>
      </c>
      <c r="D580" s="89" t="b">
        <f t="shared" si="18"/>
        <v>1</v>
      </c>
      <c r="E580" s="89" t="b">
        <f t="shared" si="19"/>
        <v>0</v>
      </c>
    </row>
    <row r="581" spans="1:5">
      <c r="A581" s="89" t="s">
        <v>91</v>
      </c>
      <c r="B581" s="89" t="s">
        <v>286</v>
      </c>
      <c r="C581" s="89" t="str">
        <f>Instructions!B101</f>
        <v>Marge initiale totale donnée, dont :</v>
      </c>
      <c r="D581" s="89" t="b">
        <f t="shared" si="18"/>
        <v>1</v>
      </c>
      <c r="E581" s="89" t="b">
        <f t="shared" si="19"/>
        <v>0</v>
      </c>
    </row>
    <row r="582" spans="1:5" ht="387.6" customHeight="1">
      <c r="A582" s="89" t="s">
        <v>638</v>
      </c>
      <c r="B582" s="89" t="s">
        <v>615</v>
      </c>
      <c r="C582" s="89" t="str">
        <f>Instructions!C101</f>
        <v>La totalité des espèces, des titres ou des autres actifs constituant la marge initiale des contrats dérivés (y compris tout montant indépendant reçu dans le cadre de contrats de gré à gré), que ces actifs figurent ou non au bilan (p. ex., les titres reçus à titre de sûreté). 
Dans la mesure où le référentiel comptable de l'institution financière reflète au bilan, concernant un contrat dérivé, un actif associé aux sûretés fournies comme marge initiale aux fins du NSFR, cet actif ne devrait pas être considéré comme un actif grevé dans le calcul du RSF de l'institution pour éviter toute double comptabilisation.
Dans le cas des opérations de gré à gré, tout montant fixe indépendant que l'institution financière a été contractuellement tenue de déposer au début de l’opération sur instruments dérivés devrait être considéré comme une marge initiale, que tout ou partie de cette marge ait été retourné à l'institution sous forme de paiements de marge de variation ou non. Si la marge initiale est définie au moyen d’une formule à l’échelle du portefeuille, le montant considéré comme marge initiale devrait tenir compte de ce montant calculé à la date de mesure du NSFR même si, par exemple, le montant total de la marge déposée auprès de la contrepartie de l'institution est moindre en raison des paiements de marge de variation reçus. Pour les opérations compensées centralement, le montant de la marge initiale devrait tenir compte du montant total de la marge déposé (la marge initiale et la marge de variation), moins les pertes évaluées à la valeur du marché sur le portefeuille applicable des opérations compensées.</v>
      </c>
      <c r="D582" s="89" t="b">
        <f t="shared" si="18"/>
        <v>1</v>
      </c>
      <c r="E582" s="89" t="b">
        <f t="shared" si="19"/>
        <v>0</v>
      </c>
    </row>
    <row r="583" spans="1:5">
      <c r="A583" s="89" t="s">
        <v>614</v>
      </c>
      <c r="B583" s="89" t="s">
        <v>351</v>
      </c>
      <c r="C583" s="89" t="str">
        <f>Instructions!A102</f>
        <v>2860 à 2890</v>
      </c>
      <c r="D583" s="89" t="b">
        <f t="shared" si="18"/>
        <v>1</v>
      </c>
      <c r="E583" s="89" t="b">
        <f t="shared" si="19"/>
        <v>0</v>
      </c>
    </row>
    <row r="584" spans="1:5" ht="26.4">
      <c r="A584" s="89" t="s">
        <v>122</v>
      </c>
      <c r="B584" s="89" t="s">
        <v>648</v>
      </c>
      <c r="C584" s="89" t="str">
        <f>Instructions!B102</f>
        <v>Marge initiale donnée sur les positions de l'institution, dont :</v>
      </c>
      <c r="D584" s="89" t="b">
        <f t="shared" si="18"/>
        <v>1</v>
      </c>
      <c r="E584" s="89" t="b">
        <f t="shared" si="19"/>
        <v>0</v>
      </c>
    </row>
    <row r="585" spans="1:5" ht="198">
      <c r="A585" s="89" t="s">
        <v>193</v>
      </c>
      <c r="B585" s="89" t="s">
        <v>649</v>
      </c>
      <c r="C585" s="89" t="str">
        <f>Instructions!C102</f>
        <v>La totalité des espèces, des titres ou des autres actifs constituant la marge initiale des contrats dérivés pris pour le compte de l'institution. Cela ne comprendrait pas la marge initiale donnée au nom d'un client, qui devrait être déclarée à l'identifiant 2890 ci-dessous. 
Lorsque des titres ou d'autres actifs constituant la marge initiale des contrats dérivés seraient autrement compris dans une catégorie à coefficient RSF plus élevé, ils devraient être déclarés dans cette catégorie et non ici.
Ne pas inclure ici les espèces ou autres actifs contribuant au fonds de garantie d'une contrepartie centrale (CC), qui devraient être déclarés à l'identifiant 2910 ci-dessous.</v>
      </c>
      <c r="D585" s="89" t="b">
        <f t="shared" si="18"/>
        <v>1</v>
      </c>
      <c r="E585" s="89" t="b">
        <f t="shared" si="19"/>
        <v>0</v>
      </c>
    </row>
    <row r="586" spans="1:5">
      <c r="A586" s="89" t="s">
        <v>154</v>
      </c>
      <c r="B586" s="89" t="s">
        <v>352</v>
      </c>
      <c r="C586" s="89" t="str">
        <f>Instructions!D102</f>
        <v>42 a)</v>
      </c>
      <c r="D586" s="89" t="b">
        <f t="shared" si="18"/>
        <v>1</v>
      </c>
      <c r="E586" s="89" t="b">
        <f t="shared" si="19"/>
        <v>0</v>
      </c>
    </row>
    <row r="587" spans="1:5">
      <c r="A587" s="89" t="s">
        <v>92</v>
      </c>
      <c r="B587" s="89" t="s">
        <v>287</v>
      </c>
      <c r="C587" s="89" t="str">
        <f>Instructions!B103</f>
        <v>Marge initiale donnée sous forme d'espèces</v>
      </c>
      <c r="D587" s="89" t="b">
        <f t="shared" si="18"/>
        <v>1</v>
      </c>
      <c r="E587" s="89" t="b">
        <f t="shared" si="19"/>
        <v>0</v>
      </c>
    </row>
    <row r="588" spans="1:5" ht="66">
      <c r="A588" s="89" t="s">
        <v>194</v>
      </c>
      <c r="B588" s="89" t="s">
        <v>448</v>
      </c>
      <c r="C588" s="89" t="str">
        <f>Instructions!C103</f>
        <v>Les espèces constituant la marge initiale des contrats dérivés pris pour le compte de l'institution. Cela ne comprendrait pas la marge initiale donnée au nom d'un client, qui devrait être déclarée à l'identifiant 2890 ci-dessous.</v>
      </c>
      <c r="D588" s="89" t="b">
        <f t="shared" si="18"/>
        <v>1</v>
      </c>
      <c r="E588" s="89" t="b">
        <f t="shared" si="19"/>
        <v>0</v>
      </c>
    </row>
    <row r="589" spans="1:5" ht="26.4">
      <c r="A589" s="89" t="s">
        <v>93</v>
      </c>
      <c r="B589" s="89" t="s">
        <v>393</v>
      </c>
      <c r="C589" s="89" t="str">
        <f>Instructions!B104</f>
        <v>Marge initiale donnée sous forme de titres de niveau 1</v>
      </c>
      <c r="D589" s="89" t="b">
        <f t="shared" si="18"/>
        <v>1</v>
      </c>
      <c r="E589" s="89" t="b">
        <f t="shared" si="19"/>
        <v>0</v>
      </c>
    </row>
    <row r="590" spans="1:5" ht="61.2" customHeight="1">
      <c r="A590" s="89" t="s">
        <v>195</v>
      </c>
      <c r="B590" s="89" t="s">
        <v>447</v>
      </c>
      <c r="C590" s="89" t="str">
        <f>Instructions!C104</f>
        <v>La marge initiale donnée sous forme de titres de niveau 1 pour des contrats dérivés pris pour le compte de l'institution. Cela ne comprendrait pas la marge initiale des contrats dérivés pris au nom d'un client, qui devrait être déclarée à l'identifiant 2890 ci-dessous.</v>
      </c>
      <c r="D590" s="89" t="b">
        <f t="shared" si="18"/>
        <v>1</v>
      </c>
      <c r="E590" s="89" t="b">
        <f t="shared" si="19"/>
        <v>0</v>
      </c>
    </row>
    <row r="591" spans="1:5">
      <c r="A591" s="89" t="s">
        <v>94</v>
      </c>
      <c r="B591" s="89" t="s">
        <v>288</v>
      </c>
      <c r="C591" s="89" t="str">
        <f>Instructions!B105</f>
        <v>Marge initiale donnée sous forme d'autres sûretés</v>
      </c>
      <c r="D591" s="89" t="b">
        <f t="shared" si="18"/>
        <v>1</v>
      </c>
      <c r="E591" s="89" t="b">
        <f t="shared" si="19"/>
        <v>0</v>
      </c>
    </row>
    <row r="592" spans="1:5" ht="92.4">
      <c r="A592" s="89" t="s">
        <v>196</v>
      </c>
      <c r="B592" s="89" t="s">
        <v>449</v>
      </c>
      <c r="C592" s="89" t="str">
        <f>Instructions!C105</f>
        <v>La marge initiale donnée sous forme d'autres sûretés que des espèces ou des titres de niveau 1 pour le compte de l'institution et inclus dans les identifiants 2870 à 2880 ci-dessus. Cela ne comprendrait pas la marge initiale des contrats dérivés pris au nom d'un client, qui devrait être déclarée à l'identifiant 2890 ci-dessous.</v>
      </c>
      <c r="D592" s="89" t="b">
        <f t="shared" si="18"/>
        <v>1</v>
      </c>
      <c r="E592" s="89" t="b">
        <f t="shared" si="19"/>
        <v>0</v>
      </c>
    </row>
    <row r="593" spans="1:5">
      <c r="A593" s="89" t="s">
        <v>95</v>
      </c>
      <c r="B593" s="89" t="s">
        <v>289</v>
      </c>
      <c r="C593" s="89" t="str">
        <f>Instructions!B106</f>
        <v>Marge initiale donnée au nom d'un client</v>
      </c>
      <c r="D593" s="89" t="b">
        <f t="shared" si="18"/>
        <v>1</v>
      </c>
      <c r="E593" s="89" t="b">
        <f t="shared" si="19"/>
        <v>0</v>
      </c>
    </row>
    <row r="594" spans="1:5" ht="145.19999999999999">
      <c r="A594" s="89" t="s">
        <v>212</v>
      </c>
      <c r="B594" s="89" t="s">
        <v>619</v>
      </c>
      <c r="C594" s="89" t="str">
        <f>Instructions!C106</f>
        <v>Les espèces, les titres ou les autres actifs constituant la marge initiale donnée au nom d'un client, lorsque l’institution ne garantit pas le rendement du tiers. Il s'agit par exemple des cas où l'institution permet à un client d'accéder à un tiers (par exemple  une CC) aux fins de compensation de dérivés, lorsque les transactions sont exécutées au nom du client et l'institution ne garantit pas le rendement du tiers. Les soldes déclarés ici ne devraient pas être inclus dans les identifiants 2860 à 2880 ci-dessus.</v>
      </c>
      <c r="D594" s="89" t="b">
        <f t="shared" si="18"/>
        <v>1</v>
      </c>
      <c r="E594" s="89" t="b">
        <f t="shared" si="19"/>
        <v>0</v>
      </c>
    </row>
    <row r="595" spans="1:5">
      <c r="A595" s="89" t="s">
        <v>616</v>
      </c>
      <c r="B595" s="89" t="s">
        <v>617</v>
      </c>
      <c r="C595" s="89" t="str">
        <f>Instructions!D106</f>
        <v>Note de bas de page du paragraphe  42 a)</v>
      </c>
      <c r="D595" s="89" t="b">
        <f t="shared" si="18"/>
        <v>1</v>
      </c>
      <c r="E595" s="89" t="b">
        <f t="shared" si="19"/>
        <v>0</v>
      </c>
    </row>
    <row r="596" spans="1:5" ht="39.6">
      <c r="A596" s="89" t="s">
        <v>123</v>
      </c>
      <c r="B596" s="89" t="s">
        <v>650</v>
      </c>
      <c r="C596" s="89" t="str">
        <f>Instructions!B107</f>
        <v>Marge initiale donnée au nom de l'institution, sous forme de toute sûreté, selon l'échéance résiduelle des contrats d'instruments dérivés associés</v>
      </c>
      <c r="D596" s="89" t="b">
        <f t="shared" si="18"/>
        <v>1</v>
      </c>
      <c r="E596" s="89" t="b">
        <f t="shared" si="19"/>
        <v>0</v>
      </c>
    </row>
    <row r="597" spans="1:5" ht="264">
      <c r="A597" s="89" t="s">
        <v>618</v>
      </c>
      <c r="B597" s="89" t="s">
        <v>620</v>
      </c>
      <c r="C597" s="89" t="str">
        <f>Instructions!C107</f>
        <v>La totalité des espèces, des titres ou des autres actifs constituant la marge initiale des contrats dérivés pris pour le compte de l'institution. Déclarer les soldes de marge initiale dans cette catégorie selon l'échéance résiduelle du ou des contrats dérivés directement associés à la marge initiale. Dans le cas des sûretés regroupées, déclarer l’échéance des soldes de marge initiale selon l’échéance du contrat dérivé ayant l’échéance la plus longue dans la tranche de compensation applicable qui contribue à l’exigence de marge initiale. Les contrats qui se compensent entièrement (c’est-à-dire les positions longues et courtes dans des contrats identiques) et qui ne contribuent pas à l’exigence de marge initiale peuvent être exclus de la détermination de l’échéance. 
Cette catégorie ne comprendrait pas la marge initiale des contrats dérivés pris au nom d'un client. La somme de cette catégorie devrait correspondre à la somme des identifiants 2870 à 2890 ci-dessus.</v>
      </c>
      <c r="D597" s="89" t="b">
        <f t="shared" si="18"/>
        <v>1</v>
      </c>
      <c r="E597" s="89" t="b">
        <f t="shared" si="19"/>
        <v>0</v>
      </c>
    </row>
    <row r="598" spans="1:5" ht="26.4">
      <c r="A598" s="89" t="s">
        <v>96</v>
      </c>
      <c r="B598" s="89" t="s">
        <v>394</v>
      </c>
      <c r="C598" s="89" t="str">
        <f>Instructions!B108</f>
        <v>Espèces et autres actifs donnés pour contribuer au fonds de défaut d'une CC</v>
      </c>
      <c r="D598" s="89" t="b">
        <f t="shared" si="18"/>
        <v>1</v>
      </c>
      <c r="E598" s="89" t="b">
        <f t="shared" si="19"/>
        <v>0</v>
      </c>
    </row>
    <row r="599" spans="1:5" ht="66">
      <c r="A599" s="89" t="s">
        <v>185</v>
      </c>
      <c r="B599" s="89" t="s">
        <v>621</v>
      </c>
      <c r="C599" s="89" t="str">
        <f>Instructions!C108</f>
        <v>Les espèces ou autres actifs contribuant au fonds de garantie d'une CC. Ne pas inclure ici les espèces, les titres ou les autres actifs constituant la marge initiale des contrats dérivés, qui devraient être compris dans les catégories ci-dessus.</v>
      </c>
      <c r="D599" s="89" t="b">
        <f t="shared" si="18"/>
        <v>1</v>
      </c>
      <c r="E599" s="89" t="b">
        <f t="shared" si="19"/>
        <v>0</v>
      </c>
    </row>
    <row r="600" spans="1:5">
      <c r="A600" s="89" t="s">
        <v>154</v>
      </c>
      <c r="B600" s="89" t="s">
        <v>352</v>
      </c>
      <c r="C600" s="89" t="str">
        <f>Instructions!D108</f>
        <v>42 a)</v>
      </c>
      <c r="D600" s="89" t="b">
        <f t="shared" si="18"/>
        <v>1</v>
      </c>
      <c r="E600" s="89" t="b">
        <f t="shared" si="19"/>
        <v>0</v>
      </c>
    </row>
    <row r="601" spans="1:5" ht="39.6">
      <c r="A601" s="89" t="s">
        <v>97</v>
      </c>
      <c r="B601" s="89" t="s">
        <v>395</v>
      </c>
      <c r="C601" s="89" t="str">
        <f>Instructions!B109</f>
        <v>Financement stable requis associé à la marge initiale donnée et aux espèces et autres actifs donnés pour contribuer au fonds de défaut d'une CC</v>
      </c>
      <c r="D601" s="89" t="b">
        <f t="shared" si="18"/>
        <v>1</v>
      </c>
      <c r="E601" s="89" t="b">
        <f t="shared" si="19"/>
        <v>0</v>
      </c>
    </row>
    <row r="602" spans="1:5" ht="52.8">
      <c r="A602" s="89" t="s">
        <v>186</v>
      </c>
      <c r="B602" s="89" t="s">
        <v>651</v>
      </c>
      <c r="C602" s="89" t="str">
        <f>Instructions!C109</f>
        <v>Champ sans saisie. Conformément au paragraphe 42 a), le financement stable requis associé à la marge initiale donnée et aux espèces ou autres actifs contribuant au fonds de garantie d'une CC.</v>
      </c>
      <c r="D602" s="89" t="b">
        <f t="shared" si="18"/>
        <v>1</v>
      </c>
      <c r="E602" s="89" t="b">
        <f t="shared" si="19"/>
        <v>0</v>
      </c>
    </row>
    <row r="603" spans="1:5">
      <c r="A603" s="89" t="s">
        <v>154</v>
      </c>
      <c r="B603" s="89" t="s">
        <v>352</v>
      </c>
      <c r="C603" s="89" t="str">
        <f>Instructions!D109</f>
        <v>42 a)</v>
      </c>
      <c r="D603" s="89" t="b">
        <f t="shared" si="18"/>
        <v>1</v>
      </c>
      <c r="E603" s="89" t="b">
        <f t="shared" si="19"/>
        <v>0</v>
      </c>
    </row>
    <row r="604" spans="1:5">
      <c r="A604" s="89" t="s">
        <v>124</v>
      </c>
      <c r="B604" s="89" t="s">
        <v>291</v>
      </c>
      <c r="C604" s="89" t="str">
        <f>Instructions!B110</f>
        <v>Éléments déduits des fonds propres réglementaires</v>
      </c>
      <c r="D604" s="89" t="b">
        <f t="shared" si="18"/>
        <v>1</v>
      </c>
      <c r="E604" s="89" t="b">
        <f t="shared" si="19"/>
        <v>0</v>
      </c>
    </row>
    <row r="605" spans="1:5" ht="26.4">
      <c r="A605" s="89" t="s">
        <v>622</v>
      </c>
      <c r="B605" s="89" t="s">
        <v>623</v>
      </c>
      <c r="C605" s="89" t="str">
        <f>Instructions!C110</f>
        <v>Comprend tous les éléments déduits des fonds propres réglementaires de Bâle III.</v>
      </c>
      <c r="D605" s="89" t="b">
        <f t="shared" si="18"/>
        <v>1</v>
      </c>
      <c r="E605" s="89" t="b">
        <f t="shared" si="19"/>
        <v>0</v>
      </c>
    </row>
    <row r="606" spans="1:5">
      <c r="A606" s="89" t="s">
        <v>151</v>
      </c>
      <c r="B606" s="89" t="s">
        <v>401</v>
      </c>
      <c r="C606" s="89" t="str">
        <f>Instructions!D110</f>
        <v>43 c )</v>
      </c>
      <c r="D606" s="89" t="b">
        <f t="shared" si="18"/>
        <v>1</v>
      </c>
      <c r="E606" s="89" t="b">
        <f t="shared" si="19"/>
        <v>0</v>
      </c>
    </row>
    <row r="607" spans="1:5">
      <c r="A607" s="89" t="s">
        <v>98</v>
      </c>
      <c r="B607" s="89" t="s">
        <v>292</v>
      </c>
      <c r="C607" s="89" t="str">
        <f>Instructions!B111</f>
        <v>Débiteurs à la date de transaction</v>
      </c>
      <c r="D607" s="89" t="b">
        <f t="shared" si="18"/>
        <v>1</v>
      </c>
      <c r="E607" s="89" t="b">
        <f t="shared" si="19"/>
        <v>0</v>
      </c>
    </row>
    <row r="608" spans="1:5" ht="105.6">
      <c r="A608" s="89" t="s">
        <v>187</v>
      </c>
      <c r="B608" s="89" t="s">
        <v>353</v>
      </c>
      <c r="C608" s="89" t="str">
        <f>Instructions!C111</f>
        <v xml:space="preserve">Les montants à recevoir à la date de transaction au titre de ventes d’instruments financiers, de devises et de produits de base i) dont le règlement est censé intervenir dans le cycle de règlement standard ou le délai habituel pour le marché organisé ou le type de transaction concernés, ou ii) qui ont donné lieu à un suspens, mais dont le règlement reste néanmoins attendu. </v>
      </c>
      <c r="D608" s="89" t="b">
        <f t="shared" si="18"/>
        <v>1</v>
      </c>
      <c r="E608" s="89" t="b">
        <f t="shared" si="19"/>
        <v>0</v>
      </c>
    </row>
    <row r="609" spans="1:5">
      <c r="A609" s="89" t="s">
        <v>155</v>
      </c>
      <c r="B609" s="89" t="s">
        <v>345</v>
      </c>
      <c r="C609" s="89" t="str">
        <f>Instructions!D111</f>
        <v>36 d)</v>
      </c>
      <c r="D609" s="89" t="b">
        <f t="shared" si="18"/>
        <v>1</v>
      </c>
      <c r="E609" s="89" t="b">
        <f t="shared" si="19"/>
        <v>0</v>
      </c>
    </row>
    <row r="610" spans="1:5">
      <c r="A610" s="89" t="s">
        <v>624</v>
      </c>
      <c r="B610" s="89" t="s">
        <v>354</v>
      </c>
      <c r="C610" s="89" t="str">
        <f>Instructions!A112</f>
        <v>2950 à 2980</v>
      </c>
      <c r="D610" s="89" t="b">
        <f t="shared" si="18"/>
        <v>1</v>
      </c>
      <c r="E610" s="89" t="b">
        <f t="shared" si="19"/>
        <v>0</v>
      </c>
    </row>
    <row r="611" spans="1:5">
      <c r="A611" s="89" t="s">
        <v>99</v>
      </c>
      <c r="B611" s="89" t="s">
        <v>293</v>
      </c>
      <c r="C611" s="89" t="str">
        <f>Instructions!B112</f>
        <v>Actifs interdépendants, dont :</v>
      </c>
      <c r="D611" s="89" t="b">
        <f t="shared" si="18"/>
        <v>1</v>
      </c>
      <c r="E611" s="89" t="b">
        <f t="shared" si="19"/>
        <v>0</v>
      </c>
    </row>
    <row r="612" spans="1:5" ht="315.60000000000002" customHeight="1">
      <c r="A612" s="89" t="s">
        <v>625</v>
      </c>
      <c r="B612" s="89" t="s">
        <v>746</v>
      </c>
      <c r="C612" s="89" t="str">
        <f>Instructions!C112</f>
        <v>Déclarer ici les éléments d'actif qui, du fait d’accords contractuels, sont interdépendants, lesquels devraient correspondre aux éléments de passif interdépendants correspondants déclarés à l'identifiant 1500, de sorte que l’élément de passif ne peut devenir exigible tant que l’élément d’actif demeure au bilan, les flux de paiement en principal de cet élément d’actif ne peuvent être utilisés à d’autres fins que le remboursement de cet élément de passif et celui-ci ne peut être utilisé pour financer d’autres éléments d’actif. Pour les éléments interdépendants, l’institution financière peut attribuer aux coefficients RSF et ASF une valeur de 0 % sous réserve des critères suivants : 
- Les éléments d’actif et de passif interdépendants doivent être clairement identifiables.
- L’échéance et le principal de l’élément de passif et ceux de son élément d’actif interdépendant doivent être identiques.
- L’institution financière agit exclusivement en tant qu’unité de transmission pour canaliser les fonds reçus (l’élément de passif interdépendant) vers l’élément d’actif interdépendant correspondant.
- Les contreparties pour chaque paire d’éléments de passif et d’actif interdépendants ne doivent pas être identiques.
Les actifs et passifs interdépendants ne sont pas censés être appliqués aux transactions sur dérivés, étant donné que les dérivés remplissent rarement l'ensemble des critères énoncés au paragraphe 45 du chapitre 6 de la LDSL.</v>
      </c>
      <c r="D612" s="89" t="b">
        <f t="shared" si="18"/>
        <v>1</v>
      </c>
      <c r="E612" s="89" t="b">
        <f t="shared" si="19"/>
        <v>0</v>
      </c>
    </row>
    <row r="613" spans="1:5" ht="26.4">
      <c r="A613" s="89" t="s">
        <v>103</v>
      </c>
      <c r="B613" s="89" t="s">
        <v>294</v>
      </c>
      <c r="C613" s="89" t="str">
        <f>Instructions!B113</f>
        <v>Tous les autres actifs non inclus dans les catégories susmentionnées admissibles au coefficient de 100 %</v>
      </c>
      <c r="D613" s="89" t="b">
        <f t="shared" si="18"/>
        <v>1</v>
      </c>
      <c r="E613" s="89" t="b">
        <f t="shared" si="19"/>
        <v>0</v>
      </c>
    </row>
    <row r="614" spans="1:5" ht="55.2" customHeight="1">
      <c r="A614" s="89" t="s">
        <v>197</v>
      </c>
      <c r="B614" s="89" t="s">
        <v>626</v>
      </c>
      <c r="C614" s="89" t="str">
        <f>Instructions!C113</f>
        <v>Indiquer la valeur comptable de tous les autres actifs non inclus dans les catégories susmentionnées. Si elle ne peut être calculée, saisir 0 dans ces cellules et mentionner à l'Autorité qu'il est impossible de calculer cette valeur.</v>
      </c>
      <c r="D614" s="89" t="b">
        <f t="shared" si="18"/>
        <v>1</v>
      </c>
      <c r="E614" s="89" t="b">
        <f t="shared" si="19"/>
        <v>0</v>
      </c>
    </row>
    <row r="615" spans="1:5">
      <c r="A615" s="89" t="s">
        <v>156</v>
      </c>
      <c r="B615" s="89" t="s">
        <v>401</v>
      </c>
      <c r="C615" s="89" t="str">
        <f>Instructions!D113</f>
        <v>43  c )</v>
      </c>
      <c r="D615" s="89" t="b">
        <f t="shared" si="18"/>
        <v>1</v>
      </c>
      <c r="E615" s="89" t="b">
        <f t="shared" si="19"/>
        <v>0</v>
      </c>
    </row>
    <row r="616" spans="1:5">
      <c r="A616" s="89" t="s">
        <v>67</v>
      </c>
      <c r="B616" s="89" t="s">
        <v>355</v>
      </c>
      <c r="C616" s="89" t="str">
        <f>Instructions!A114</f>
        <v>2.2 Postes hors-bilan</v>
      </c>
      <c r="D616" s="89" t="b">
        <f t="shared" si="18"/>
        <v>1</v>
      </c>
      <c r="E616" s="89" t="b">
        <f t="shared" si="19"/>
        <v>0</v>
      </c>
    </row>
    <row r="617" spans="1:5" ht="26.4">
      <c r="A617" s="89" t="s">
        <v>106</v>
      </c>
      <c r="B617" s="89" t="s">
        <v>295</v>
      </c>
      <c r="C617" s="89" t="str">
        <f>Instructions!B115</f>
        <v>Facilités de liquidité irrévocables ou révocables à certaines conditions</v>
      </c>
      <c r="D617" s="89" t="b">
        <f t="shared" si="18"/>
        <v>1</v>
      </c>
      <c r="E617" s="89" t="b">
        <f t="shared" si="19"/>
        <v>0</v>
      </c>
    </row>
    <row r="618" spans="1:5" ht="84.6" customHeight="1">
      <c r="A618" s="89" t="s">
        <v>627</v>
      </c>
      <c r="B618" s="89" t="s">
        <v>628</v>
      </c>
      <c r="C618" s="89" t="str">
        <f>Instructions!C115</f>
        <v xml:space="preserve">Les soldes des engagements de liquidité non décaissés accordés par l'institution qui sont irrévocables ou révocables sous certaines conditions auprès de la clients autres que la clientèle de détail et de petites entreprises. Il s'agit notamment de structures d'actifs non bancaires de tiers, que les structures soient ou non au bilan conformément au traitement comptable pertinent.  </v>
      </c>
      <c r="D618" s="89" t="b">
        <f t="shared" si="18"/>
        <v>1</v>
      </c>
      <c r="E618" s="89" t="b">
        <f t="shared" si="19"/>
        <v>0</v>
      </c>
    </row>
    <row r="619" spans="1:5" ht="26.4">
      <c r="A619" s="89" t="s">
        <v>107</v>
      </c>
      <c r="B619" s="89" t="s">
        <v>296</v>
      </c>
      <c r="C619" s="89" t="str">
        <f>Instructions!B116</f>
        <v>Facilités de crédit irrévocables ou révocables à certaines conditions</v>
      </c>
      <c r="D619" s="89" t="b">
        <f t="shared" si="18"/>
        <v>1</v>
      </c>
      <c r="E619" s="89" t="b">
        <f t="shared" si="19"/>
        <v>0</v>
      </c>
    </row>
    <row r="620" spans="1:5" ht="66">
      <c r="A620" s="89" t="s">
        <v>725</v>
      </c>
      <c r="B620" s="89" t="s">
        <v>629</v>
      </c>
      <c r="C620" s="89" t="str">
        <f>Instructions!C116</f>
        <v>Les soldes des engagements de crédit non décaissés accordés par l'institution qui sont irrévocables ou révocables sous certaines conditions auprès de la clients autres que la clientèle de détail et de petites entreprises.</v>
      </c>
      <c r="D620" s="89" t="b">
        <f t="shared" si="18"/>
        <v>1</v>
      </c>
      <c r="E620" s="89" t="b">
        <f t="shared" si="19"/>
        <v>0</v>
      </c>
    </row>
    <row r="621" spans="1:5" ht="39.6">
      <c r="A621" s="89" t="s">
        <v>108</v>
      </c>
      <c r="B621" s="89" t="s">
        <v>297</v>
      </c>
      <c r="C621" s="89" t="str">
        <f>Instructions!B117</f>
        <v>Facilités de crédit et de liquidité révocables sans condition offertes à la clientèle de détail et aux petites entreprises</v>
      </c>
      <c r="D621" s="89" t="b">
        <f t="shared" si="18"/>
        <v>1</v>
      </c>
      <c r="E621" s="89" t="b">
        <f t="shared" si="19"/>
        <v>0</v>
      </c>
    </row>
    <row r="622" spans="1:5" ht="39.6">
      <c r="A622" s="89" t="s">
        <v>188</v>
      </c>
      <c r="B622" s="89" t="s">
        <v>356</v>
      </c>
      <c r="C622" s="89" t="str">
        <f>Instructions!C117</f>
        <v>Les soldes des facilités de liquidité non décaissées Iorsque l'institution a le droit d'en révoquer sans condition la partie non décaissée.</v>
      </c>
      <c r="D622" s="89" t="b">
        <f t="shared" si="18"/>
        <v>1</v>
      </c>
      <c r="E622" s="89" t="b">
        <f t="shared" si="19"/>
        <v>0</v>
      </c>
    </row>
    <row r="623" spans="1:5" ht="26.4">
      <c r="A623" s="89" t="s">
        <v>109</v>
      </c>
      <c r="B623" s="89" t="s">
        <v>298</v>
      </c>
      <c r="C623" s="89" t="str">
        <f>Instructions!B118</f>
        <v>Facilités de crédit et de liquidité révocables sans condition offertes à tous les autres clients</v>
      </c>
      <c r="D623" s="89" t="b">
        <f t="shared" si="18"/>
        <v>1</v>
      </c>
      <c r="E623" s="89" t="b">
        <f t="shared" si="19"/>
        <v>0</v>
      </c>
    </row>
    <row r="624" spans="1:5" ht="39.6">
      <c r="A624" s="89" t="s">
        <v>189</v>
      </c>
      <c r="B624" s="89" t="s">
        <v>630</v>
      </c>
      <c r="C624" s="89" t="str">
        <f>Instructions!C118</f>
        <v>Les soldes des facilités de crédit non décaissées Iorsque l'institution a le droit d'en révoquer sans condition la partie non décaissée.</v>
      </c>
      <c r="D624" s="89" t="b">
        <f t="shared" si="18"/>
        <v>1</v>
      </c>
      <c r="E624" s="89" t="b">
        <f t="shared" si="19"/>
        <v>0</v>
      </c>
    </row>
    <row r="625" spans="1:5" ht="26.4">
      <c r="A625" s="89" t="s">
        <v>110</v>
      </c>
      <c r="B625" s="89" t="s">
        <v>299</v>
      </c>
      <c r="C625" s="89" t="str">
        <f>Instructions!B119</f>
        <v>Obligations de crédit commercial (dont les garanties et les lettres de crédit)</v>
      </c>
      <c r="D625" s="89" t="b">
        <f t="shared" si="18"/>
        <v>1</v>
      </c>
      <c r="E625" s="89" t="b">
        <f t="shared" si="19"/>
        <v>0</v>
      </c>
    </row>
    <row r="626" spans="1:5" ht="26.4">
      <c r="A626" s="89" t="s">
        <v>190</v>
      </c>
      <c r="B626" s="89" t="s">
        <v>357</v>
      </c>
      <c r="C626" s="89" t="str">
        <f>Instructions!C119</f>
        <v>Les soldes des obligations de crédit commercial (dont les garanties et les lettres de crédit).</v>
      </c>
      <c r="D626" s="89" t="b">
        <f t="shared" si="18"/>
        <v>1</v>
      </c>
      <c r="E626" s="89" t="b">
        <f t="shared" si="19"/>
        <v>0</v>
      </c>
    </row>
    <row r="627" spans="1:5" ht="26.4">
      <c r="A627" s="89" t="s">
        <v>111</v>
      </c>
      <c r="B627" s="89" t="s">
        <v>300</v>
      </c>
      <c r="C627" s="89" t="str">
        <f>Instructions!B120</f>
        <v>Garanties et lettres de crédit sans rapport avec des obligations de crédit commercial</v>
      </c>
      <c r="D627" s="89" t="b">
        <f t="shared" si="18"/>
        <v>1</v>
      </c>
      <c r="E627" s="89" t="b">
        <f t="shared" si="19"/>
        <v>0</v>
      </c>
    </row>
    <row r="628" spans="1:5" ht="26.4">
      <c r="A628" s="89" t="s">
        <v>191</v>
      </c>
      <c r="B628" s="89" t="s">
        <v>358</v>
      </c>
      <c r="C628" s="89" t="str">
        <f>Instructions!C120</f>
        <v>Les soldes des garanties et des lettres de crédit sans rapport avec des obligations de crédit commercial.</v>
      </c>
      <c r="D628" s="89" t="b">
        <f t="shared" si="18"/>
        <v>1</v>
      </c>
      <c r="E628" s="89" t="b">
        <f t="shared" si="19"/>
        <v>0</v>
      </c>
    </row>
    <row r="629" spans="1:5">
      <c r="A629" s="89" t="s">
        <v>112</v>
      </c>
      <c r="B629" s="89" t="s">
        <v>301</v>
      </c>
      <c r="C629" s="89" t="str">
        <f>Instructions!B121</f>
        <v xml:space="preserve">Obligations non contractuelles, dont : </v>
      </c>
      <c r="D629" s="89" t="b">
        <f t="shared" si="18"/>
        <v>1</v>
      </c>
      <c r="E629" s="89" t="b">
        <f t="shared" si="19"/>
        <v>0</v>
      </c>
    </row>
    <row r="630" spans="1:5" ht="26.4">
      <c r="A630" s="89" t="s">
        <v>652</v>
      </c>
      <c r="B630" s="89" t="s">
        <v>653</v>
      </c>
      <c r="C630" s="89" t="str">
        <f>Instructions!C121</f>
        <v>Obligations non contractuelles dans les catégories ci-dessous</v>
      </c>
      <c r="D630" s="89" t="b">
        <f t="shared" si="18"/>
        <v>1</v>
      </c>
      <c r="E630" s="89" t="b">
        <f t="shared" si="19"/>
        <v>0</v>
      </c>
    </row>
    <row r="631" spans="1:5" ht="26.4">
      <c r="A631" s="89" t="s">
        <v>632</v>
      </c>
      <c r="B631" s="89" t="s">
        <v>631</v>
      </c>
      <c r="C631" s="89" t="str">
        <f>Instructions!B122</f>
        <v>Demandes de rachat de titres de dette (y compris les structures d'émission connexes)</v>
      </c>
      <c r="D631" s="89" t="b">
        <f t="shared" si="18"/>
        <v>1</v>
      </c>
      <c r="E631" s="89" t="b">
        <f t="shared" si="19"/>
        <v>0</v>
      </c>
    </row>
    <row r="632" spans="1:5" ht="42.6" customHeight="1">
      <c r="A632" s="89" t="s">
        <v>633</v>
      </c>
      <c r="B632" s="89" t="s">
        <v>634</v>
      </c>
      <c r="C632" s="89" t="str">
        <f>Instructions!C122</f>
        <v>Les demandes éventuelles de rachat de la dette de la banque ou de structures d’émission, de véhicules d’investissement en valeurs mobilières et d’autres facilités de financement connexes.</v>
      </c>
      <c r="D632" s="89" t="b">
        <f t="shared" si="18"/>
        <v>1</v>
      </c>
      <c r="E632" s="89" t="b">
        <f t="shared" si="19"/>
        <v>0</v>
      </c>
    </row>
    <row r="633" spans="1:5">
      <c r="A633" s="89" t="s">
        <v>114</v>
      </c>
      <c r="B633" s="89" t="s">
        <v>302</v>
      </c>
      <c r="C633" s="89" t="str">
        <f>Instructions!B123</f>
        <v>Produits structurés</v>
      </c>
      <c r="D633" s="89" t="b">
        <f t="shared" si="18"/>
        <v>1</v>
      </c>
      <c r="E633" s="89" t="b">
        <f t="shared" si="19"/>
        <v>0</v>
      </c>
    </row>
    <row r="634" spans="1:5" ht="52.8">
      <c r="A634" s="89" t="s">
        <v>359</v>
      </c>
      <c r="B634" s="89" t="s">
        <v>694</v>
      </c>
      <c r="C634" s="89" t="str">
        <f>Instructions!C123</f>
        <v>Les produits structurés que la clientèle s’attend à pouvoir négocier facilement, tels que les titres à taux révisable, et les billets à taux variable remboursables sur demande (variable rate demand notes ou VRDN).</v>
      </c>
      <c r="D634" s="89" t="b">
        <f t="shared" si="18"/>
        <v>1</v>
      </c>
      <c r="E634" s="89" t="b">
        <f t="shared" si="19"/>
        <v>0</v>
      </c>
    </row>
    <row r="635" spans="1:5">
      <c r="A635" s="89" t="s">
        <v>115</v>
      </c>
      <c r="B635" s="89" t="s">
        <v>303</v>
      </c>
      <c r="C635" s="89" t="str">
        <f>Instructions!B124</f>
        <v>Fonds gérés</v>
      </c>
      <c r="D635" s="89" t="b">
        <f t="shared" si="18"/>
        <v>1</v>
      </c>
      <c r="E635" s="89" t="b">
        <f t="shared" si="19"/>
        <v>0</v>
      </c>
    </row>
    <row r="636" spans="1:5" ht="52.8">
      <c r="A636" s="89" t="s">
        <v>192</v>
      </c>
      <c r="B636" s="89" t="s">
        <v>360</v>
      </c>
      <c r="C636" s="89" t="str">
        <f>Instructions!C124</f>
        <v>Les fonds gérés dans un objectif de préservation de la valeur, par exemple fonds de placement du marché monétaire ou autre type de placement collectif à capital garanti, etc.</v>
      </c>
      <c r="D636" s="89" t="b">
        <f t="shared" si="18"/>
        <v>1</v>
      </c>
      <c r="E636" s="89" t="b">
        <f t="shared" si="19"/>
        <v>0</v>
      </c>
    </row>
    <row r="637" spans="1:5">
      <c r="A637" s="89" t="s">
        <v>116</v>
      </c>
      <c r="B637" s="89" t="s">
        <v>304</v>
      </c>
      <c r="C637" s="89" t="str">
        <f>Instructions!B125</f>
        <v>Autres obligations non contractuelles</v>
      </c>
      <c r="D637" s="89" t="b">
        <f t="shared" si="18"/>
        <v>1</v>
      </c>
      <c r="E637" s="89" t="b">
        <f t="shared" si="19"/>
        <v>0</v>
      </c>
    </row>
    <row r="638" spans="1:5" ht="26.4">
      <c r="A638" s="89" t="s">
        <v>361</v>
      </c>
      <c r="B638" s="89" t="s">
        <v>362</v>
      </c>
      <c r="C638" s="89" t="str">
        <f>Instructions!C125</f>
        <v>Toutes les autres obligations hors bilan non déclarées aux identifiants 3010 à 3100 ci-dessus.</v>
      </c>
      <c r="D638" s="89" t="b">
        <f t="shared" si="18"/>
        <v>1</v>
      </c>
      <c r="E638" s="89" t="b">
        <f t="shared" si="19"/>
        <v>0</v>
      </c>
    </row>
    <row r="639" spans="1:5">
      <c r="A639" s="92" t="s">
        <v>712</v>
      </c>
      <c r="B639" s="89" t="s">
        <v>709</v>
      </c>
      <c r="C639" s="89" t="str">
        <f>Instructions!B126</f>
        <v>Espace réservé RSF 1</v>
      </c>
      <c r="D639" s="89" t="b">
        <f t="shared" si="18"/>
        <v>1</v>
      </c>
      <c r="E639" s="89" t="b">
        <f t="shared" si="19"/>
        <v>0</v>
      </c>
    </row>
    <row r="640" spans="1:5" ht="26.4">
      <c r="A640" s="92" t="s">
        <v>778</v>
      </c>
      <c r="B640" s="89" t="s">
        <v>777</v>
      </c>
      <c r="C640" s="89" t="str">
        <f>Instructions!C126</f>
        <v>Inscrire tout autre instrument non inclus dans les catégories libellées aux lignes précédentes.</v>
      </c>
      <c r="D640" s="89" t="b">
        <f t="shared" si="18"/>
        <v>1</v>
      </c>
      <c r="E640" s="89" t="b">
        <f t="shared" si="19"/>
        <v>0</v>
      </c>
    </row>
    <row r="641" spans="1:5">
      <c r="A641" s="92" t="s">
        <v>713</v>
      </c>
      <c r="B641" s="89" t="s">
        <v>710</v>
      </c>
      <c r="C641" s="89" t="str">
        <f>Instructions!B127</f>
        <v>Espace réservé RSF 2</v>
      </c>
      <c r="D641" s="89" t="b">
        <f t="shared" ref="D641:D668" si="20">A641=C641</f>
        <v>1</v>
      </c>
      <c r="E641" s="89" t="b">
        <f t="shared" ref="E641:E668" si="21">B641=C641</f>
        <v>0</v>
      </c>
    </row>
    <row r="642" spans="1:5" ht="26.4">
      <c r="A642" s="92" t="s">
        <v>778</v>
      </c>
      <c r="B642" s="89" t="s">
        <v>777</v>
      </c>
      <c r="C642" s="89" t="str">
        <f>Instructions!C127</f>
        <v>Inscrire tout autre instrument non inclus dans les catégories libellées aux lignes précédentes.</v>
      </c>
      <c r="D642" s="89" t="b">
        <f t="shared" si="20"/>
        <v>1</v>
      </c>
      <c r="E642" s="89" t="b">
        <f t="shared" si="21"/>
        <v>0</v>
      </c>
    </row>
    <row r="643" spans="1:5">
      <c r="A643" s="92" t="s">
        <v>714</v>
      </c>
      <c r="B643" s="89" t="s">
        <v>711</v>
      </c>
      <c r="C643" s="89" t="str">
        <f>Instructions!B128</f>
        <v>Espace réservé RSF 3</v>
      </c>
      <c r="D643" s="89" t="b">
        <f t="shared" si="20"/>
        <v>1</v>
      </c>
      <c r="E643" s="89" t="b">
        <f t="shared" si="21"/>
        <v>0</v>
      </c>
    </row>
    <row r="644" spans="1:5" ht="26.4">
      <c r="A644" s="92" t="s">
        <v>778</v>
      </c>
      <c r="B644" s="89" t="s">
        <v>777</v>
      </c>
      <c r="C644" s="89" t="str">
        <f>Instructions!C128</f>
        <v>Inscrire tout autre instrument non inclus dans les catégories libellées aux lignes précédentes.</v>
      </c>
      <c r="D644" s="89" t="b">
        <f t="shared" si="20"/>
        <v>1</v>
      </c>
      <c r="E644" s="89" t="b">
        <f t="shared" si="21"/>
        <v>0</v>
      </c>
    </row>
    <row r="645" spans="1:5">
      <c r="A645" s="89" t="s">
        <v>669</v>
      </c>
      <c r="B645" s="89" t="s">
        <v>670</v>
      </c>
      <c r="C645" s="89" t="str">
        <f>Attestation!G5</f>
        <v>Confidentiel</v>
      </c>
      <c r="D645" s="89" t="b">
        <f t="shared" si="20"/>
        <v>1</v>
      </c>
      <c r="E645" s="89" t="b">
        <f t="shared" si="21"/>
        <v>0</v>
      </c>
    </row>
    <row r="646" spans="1:5" ht="26.4">
      <c r="A646" s="89" t="s">
        <v>671</v>
      </c>
      <c r="B646" s="89" t="s">
        <v>693</v>
      </c>
      <c r="C646" s="89" t="str">
        <f>Attestation!A6</f>
        <v>Ligne directrice sur les normes relatives à la suffisance des liquidités  (LDSL)</v>
      </c>
      <c r="D646" s="89" t="b">
        <f t="shared" si="20"/>
        <v>1</v>
      </c>
      <c r="E646" s="89" t="b">
        <f t="shared" si="21"/>
        <v>0</v>
      </c>
    </row>
    <row r="647" spans="1:5">
      <c r="A647" s="89" t="s">
        <v>672</v>
      </c>
      <c r="B647" s="89" t="s">
        <v>673</v>
      </c>
      <c r="C647" s="89" t="str">
        <f>Attestation!A8</f>
        <v>Ratio stucturel de liquidité à long terme (NSFR)</v>
      </c>
      <c r="D647" s="89" t="b">
        <f t="shared" si="20"/>
        <v>1</v>
      </c>
      <c r="E647" s="89" t="b">
        <f t="shared" si="21"/>
        <v>0</v>
      </c>
    </row>
    <row r="648" spans="1:5">
      <c r="A648" s="89" t="s">
        <v>668</v>
      </c>
      <c r="B648" s="89" t="s">
        <v>674</v>
      </c>
      <c r="C648" s="89" t="str">
        <f>Attestation!A9</f>
        <v xml:space="preserve">Attestation d'assurance </v>
      </c>
      <c r="D648" s="89" t="b">
        <f t="shared" si="20"/>
        <v>1</v>
      </c>
      <c r="E648" s="89" t="b">
        <f t="shared" si="21"/>
        <v>0</v>
      </c>
    </row>
    <row r="649" spans="1:5">
      <c r="A649" s="89" t="s">
        <v>675</v>
      </c>
      <c r="B649" s="89" t="s">
        <v>675</v>
      </c>
      <c r="C649" s="89" t="str">
        <f>Attestation!A11</f>
        <v>Identification</v>
      </c>
      <c r="D649" s="89" t="b">
        <f t="shared" si="20"/>
        <v>1</v>
      </c>
      <c r="E649" s="89" t="b">
        <f t="shared" si="21"/>
        <v>1</v>
      </c>
    </row>
    <row r="650" spans="1:5">
      <c r="A650" s="89" t="s">
        <v>667</v>
      </c>
      <c r="B650" s="89" t="s">
        <v>676</v>
      </c>
      <c r="C650" s="89" t="str">
        <f>Attestation!A12</f>
        <v>Nom de l'institution financière :</v>
      </c>
      <c r="D650" s="89" t="b">
        <f t="shared" si="20"/>
        <v>1</v>
      </c>
      <c r="E650" s="89" t="b">
        <f t="shared" si="21"/>
        <v>0</v>
      </c>
    </row>
    <row r="651" spans="1:5">
      <c r="A651" s="89" t="s">
        <v>666</v>
      </c>
      <c r="B651" s="89" t="s">
        <v>677</v>
      </c>
      <c r="C651" s="89" t="str">
        <f>Attestation!A14</f>
        <v xml:space="preserve">Date de fin de période : </v>
      </c>
      <c r="D651" s="89" t="b">
        <f t="shared" si="20"/>
        <v>1</v>
      </c>
      <c r="E651" s="89" t="b">
        <f t="shared" si="21"/>
        <v>0</v>
      </c>
    </row>
    <row r="652" spans="1:5">
      <c r="A652" s="89" t="s">
        <v>665</v>
      </c>
      <c r="B652" s="89" t="s">
        <v>678</v>
      </c>
      <c r="C652" s="89" t="str">
        <f>Attestation!A16</f>
        <v xml:space="preserve">Personne ressource : </v>
      </c>
      <c r="D652" s="89" t="b">
        <f t="shared" si="20"/>
        <v>1</v>
      </c>
      <c r="E652" s="89" t="b">
        <f t="shared" si="21"/>
        <v>0</v>
      </c>
    </row>
    <row r="653" spans="1:5">
      <c r="A653" s="89" t="s">
        <v>664</v>
      </c>
      <c r="B653" s="89" t="s">
        <v>679</v>
      </c>
      <c r="C653" s="89" t="str">
        <f>Attestation!A17</f>
        <v xml:space="preserve">Nom : </v>
      </c>
      <c r="D653" s="89" t="b">
        <f t="shared" si="20"/>
        <v>1</v>
      </c>
      <c r="E653" s="89" t="b">
        <f t="shared" si="21"/>
        <v>0</v>
      </c>
    </row>
    <row r="654" spans="1:5">
      <c r="A654" s="89" t="s">
        <v>663</v>
      </c>
      <c r="B654" s="89" t="s">
        <v>680</v>
      </c>
      <c r="C654" s="89" t="str">
        <f>Attestation!A19</f>
        <v xml:space="preserve">Fonction : </v>
      </c>
      <c r="D654" s="89" t="b">
        <f t="shared" si="20"/>
        <v>1</v>
      </c>
      <c r="E654" s="89" t="b">
        <f t="shared" si="21"/>
        <v>0</v>
      </c>
    </row>
    <row r="655" spans="1:5">
      <c r="A655" s="89" t="s">
        <v>662</v>
      </c>
      <c r="B655" s="89" t="s">
        <v>681</v>
      </c>
      <c r="C655" s="89" t="str">
        <f>Attestation!A21</f>
        <v>Téléphone :</v>
      </c>
      <c r="D655" s="89" t="b">
        <f t="shared" si="20"/>
        <v>1</v>
      </c>
      <c r="E655" s="89" t="b">
        <f t="shared" si="21"/>
        <v>0</v>
      </c>
    </row>
    <row r="656" spans="1:5">
      <c r="A656" s="89" t="s">
        <v>661</v>
      </c>
      <c r="B656" s="89" t="s">
        <v>682</v>
      </c>
      <c r="C656" s="89" t="str">
        <f>Attestation!F21</f>
        <v>Poste :</v>
      </c>
      <c r="D656" s="89" t="b">
        <f t="shared" si="20"/>
        <v>1</v>
      </c>
      <c r="E656" s="89" t="b">
        <f t="shared" si="21"/>
        <v>0</v>
      </c>
    </row>
    <row r="657" spans="1:5">
      <c r="A657" s="89" t="s">
        <v>660</v>
      </c>
      <c r="B657" s="89" t="s">
        <v>683</v>
      </c>
      <c r="C657" s="89" t="str">
        <f>Attestation!A23</f>
        <v>Courriel :</v>
      </c>
      <c r="D657" s="89" t="b">
        <f t="shared" si="20"/>
        <v>1</v>
      </c>
      <c r="E657" s="89" t="b">
        <f t="shared" si="21"/>
        <v>0</v>
      </c>
    </row>
    <row r="658" spans="1:5">
      <c r="A658" s="89" t="s">
        <v>659</v>
      </c>
      <c r="B658" s="89" t="s">
        <v>684</v>
      </c>
      <c r="C658" s="89" t="str">
        <f>Attestation!A25</f>
        <v>Attestation du représentant désigné</v>
      </c>
      <c r="D658" s="89" t="b">
        <f t="shared" si="20"/>
        <v>1</v>
      </c>
      <c r="E658" s="89" t="b">
        <f t="shared" si="21"/>
        <v>0</v>
      </c>
    </row>
    <row r="659" spans="1:5" ht="92.4">
      <c r="A659" s="89" t="s">
        <v>764</v>
      </c>
      <c r="B659" s="89" t="s">
        <v>765</v>
      </c>
      <c r="C659" s="89" t="str">
        <f>Attestation!A27</f>
        <v>Je confirme avoir lu et compris les chapitres 1 et 6 de la Ligne directrice sur les normes relatives à la suffisance des liquidités ainsi que toute instruction pertinente émise par l'Autorité des marchés financiers (l'« Autorité »), que le formulaire est rempli conformément à ces documents et qu'il est exact et complet.</v>
      </c>
      <c r="D659" s="89" t="b">
        <f t="shared" si="20"/>
        <v>1</v>
      </c>
      <c r="E659" s="89" t="b">
        <f t="shared" si="21"/>
        <v>0</v>
      </c>
    </row>
    <row r="660" spans="1:5">
      <c r="A660" s="89" t="s">
        <v>657</v>
      </c>
      <c r="B660" s="89" t="s">
        <v>685</v>
      </c>
      <c r="C660" s="89" t="str">
        <f>Attestation!A30</f>
        <v>Nom</v>
      </c>
      <c r="D660" s="89" t="b">
        <f t="shared" si="20"/>
        <v>1</v>
      </c>
      <c r="E660" s="89" t="b">
        <f t="shared" si="21"/>
        <v>0</v>
      </c>
    </row>
    <row r="661" spans="1:5">
      <c r="A661" s="89" t="s">
        <v>656</v>
      </c>
      <c r="B661" s="89" t="s">
        <v>656</v>
      </c>
      <c r="C661" s="89" t="str">
        <f>Attestation!F30</f>
        <v>Signature</v>
      </c>
      <c r="D661" s="89" t="b">
        <f t="shared" si="20"/>
        <v>1</v>
      </c>
      <c r="E661" s="89" t="b">
        <f t="shared" si="21"/>
        <v>1</v>
      </c>
    </row>
    <row r="662" spans="1:5" ht="26.4">
      <c r="A662" s="89" t="s">
        <v>750</v>
      </c>
      <c r="B662" s="89" t="s">
        <v>686</v>
      </c>
      <c r="C662" s="89" t="str">
        <f>Attestation!A32</f>
        <v>Opinion de l'auditeur interne (à signer au moins une fois tous les trois ans)</v>
      </c>
      <c r="D662" s="89" t="b">
        <f t="shared" si="20"/>
        <v>1</v>
      </c>
      <c r="E662" s="89" t="b">
        <f t="shared" si="21"/>
        <v>0</v>
      </c>
    </row>
    <row r="663" spans="1:5" ht="105.6">
      <c r="A663" s="89" t="s">
        <v>704</v>
      </c>
      <c r="B663" s="89" t="s">
        <v>687</v>
      </c>
      <c r="C663" s="89" t="str">
        <f>Attestation!A34</f>
        <v>J'ai examiné l'efficacité des processus et des contrôles internes en place à l'égard du formulaire NSFR,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v>
      </c>
      <c r="D663" s="89" t="b">
        <f t="shared" si="20"/>
        <v>1</v>
      </c>
      <c r="E663" s="89" t="b">
        <f t="shared" si="21"/>
        <v>0</v>
      </c>
    </row>
    <row r="664" spans="1:5">
      <c r="A664" s="89" t="s">
        <v>688</v>
      </c>
      <c r="B664" s="89" t="s">
        <v>689</v>
      </c>
      <c r="C664" s="89" t="str">
        <f>Attestation!A36</f>
        <v>Date de l'audit interne :</v>
      </c>
      <c r="D664" s="89" t="b">
        <f t="shared" si="20"/>
        <v>1</v>
      </c>
      <c r="E664" s="89" t="b">
        <f t="shared" si="21"/>
        <v>0</v>
      </c>
    </row>
    <row r="665" spans="1:5">
      <c r="A665" s="89" t="s">
        <v>658</v>
      </c>
      <c r="B665" s="89" t="s">
        <v>690</v>
      </c>
      <c r="C665" s="89" t="str">
        <f>Attestation!A38</f>
        <v>Auditeur  interne</v>
      </c>
      <c r="D665" s="89" t="b">
        <f t="shared" si="20"/>
        <v>1</v>
      </c>
      <c r="E665" s="89" t="b">
        <f t="shared" si="21"/>
        <v>0</v>
      </c>
    </row>
    <row r="666" spans="1:5">
      <c r="A666" s="89" t="s">
        <v>657</v>
      </c>
      <c r="B666" s="89" t="s">
        <v>685</v>
      </c>
      <c r="C666" s="89" t="str">
        <f>Attestation!A41</f>
        <v>Nom</v>
      </c>
      <c r="D666" s="89" t="b">
        <f t="shared" si="20"/>
        <v>1</v>
      </c>
      <c r="E666" s="89" t="b">
        <f t="shared" si="21"/>
        <v>0</v>
      </c>
    </row>
    <row r="667" spans="1:5">
      <c r="A667" s="89" t="s">
        <v>656</v>
      </c>
      <c r="B667" s="89" t="s">
        <v>656</v>
      </c>
      <c r="C667" s="89" t="str">
        <f>Attestation!F41</f>
        <v>Signature</v>
      </c>
      <c r="D667" s="89" t="b">
        <f t="shared" si="20"/>
        <v>1</v>
      </c>
      <c r="E667" s="89" t="b">
        <f t="shared" si="21"/>
        <v>1</v>
      </c>
    </row>
    <row r="668" spans="1:5" ht="39.6">
      <c r="A668" s="89" t="s">
        <v>691</v>
      </c>
      <c r="B668" s="89" t="s">
        <v>692</v>
      </c>
      <c r="C668" s="89" t="str">
        <f>Attestation!A44</f>
        <v>Le représentant désigné de la haute direction de l'institution financière ne doit pas participer directement à la préparation du formulaire NSFR.</v>
      </c>
      <c r="D668" s="89" t="b">
        <f t="shared" si="20"/>
        <v>1</v>
      </c>
      <c r="E668" s="89" t="b">
        <f t="shared" si="21"/>
        <v>0</v>
      </c>
    </row>
    <row r="669" spans="1:5">
      <c r="A669" s="93"/>
      <c r="B669" s="93"/>
    </row>
  </sheetData>
  <sheetProtection algorithmName="SHA-512" hashValue="qr7NG8UkBNhV1U+CwKlcNI8HbZnoZGpD4jwtwYi1G899KO/eDl/VQzh2xy3ya4ERDEuELltcp1fxOxXHvZsx8A==" saltValue="JluSLXFxm3yQOMLZurwYdQ==" spinCount="100000" sheet="1" objects="1" scenarios="1" formatColumns="0" formatRows="0"/>
  <autoFilter ref="A1:E668" xr:uid="{00000000-0009-0000-0000-00000600000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DAE48BE66589458AB840DD0EDDDD8A" ma:contentTypeVersion="14" ma:contentTypeDescription="Crée un document." ma:contentTypeScope="" ma:versionID="0a0cbc398e0bc44f864f94605e2e919d">
  <xsd:schema xmlns:xsd="http://www.w3.org/2001/XMLSchema" xmlns:xs="http://www.w3.org/2001/XMLSchema" xmlns:p="http://schemas.microsoft.com/office/2006/metadata/properties" xmlns:ns2="0ab4d0b0-81c9-496c-a6f8-8a0e74a7f3b9" xmlns:ns3="937acfcf-2433-4dc7-8dd3-98a5d50c96bf" xmlns:ns4="e5565267-56e4-4614-99d0-029fabe78f55" targetNamespace="http://schemas.microsoft.com/office/2006/metadata/properties" ma:root="true" ma:fieldsID="5b6c694d1dc9acf1c89723506711cc8c" ns2:_="" ns3:_="" ns4:_="">
    <xsd:import namespace="0ab4d0b0-81c9-496c-a6f8-8a0e74a7f3b9"/>
    <xsd:import namespace="937acfcf-2433-4dc7-8dd3-98a5d50c96bf"/>
    <xsd:import namespace="e5565267-56e4-4614-99d0-029fabe78f55"/>
    <xsd:element name="properties">
      <xsd:complexType>
        <xsd:sequence>
          <xsd:element name="documentManagement">
            <xsd:complexType>
              <xsd:all>
                <xsd:element ref="ns2:PJDDocLieBK" minOccurs="0"/>
                <xsd:element ref="ns2:_fd_parent_temp" minOccurs="0"/>
                <xsd:element ref="ns3:PJDDocLie" minOccurs="0"/>
                <xsd:element ref="ns3:DSDemandeArchive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b4d0b0-81c9-496c-a6f8-8a0e74a7f3b9" elementFormDefault="qualified">
    <xsd:import namespace="http://schemas.microsoft.com/office/2006/documentManagement/types"/>
    <xsd:import namespace="http://schemas.microsoft.com/office/infopath/2007/PartnerControls"/>
    <xsd:element name="PJDDocLieBK" ma:index="8" nillable="true" ma:displayName="PJDDocLieBK" ma:indexed="true" ma:internalName="PJDDocLieBK">
      <xsd:simpleType>
        <xsd:restriction base="dms:Text">
          <xsd:maxLength value="255"/>
        </xsd:restriction>
      </xsd:simpleType>
    </xsd:element>
    <xsd:element name="_fd_parent_temp" ma:index="9" nillable="true" ma:displayName="_fd_parent_temp" ma:hidden="true" ma:indexed="true" ma:internalName="_fd_parent_temp">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7acfcf-2433-4dc7-8dd3-98a5d50c96bf" elementFormDefault="qualified">
    <xsd:import namespace="http://schemas.microsoft.com/office/2006/documentManagement/types"/>
    <xsd:import namespace="http://schemas.microsoft.com/office/infopath/2007/PartnerControls"/>
    <xsd:element name="PJDDocLie" ma:index="10" nillable="true" ma:displayName="Pièces jointes liées" ma:indexed="true" ma:list="{c2dba245-1308-4802-bef5-c91d0b753676}" ma:internalName="PJDDocLie" ma:showField="DSNumeroID">
      <xsd:simpleType>
        <xsd:restriction base="dms:Lookup"/>
      </xsd:simpleType>
    </xsd:element>
    <xsd:element name="DSDemandeArchiver" ma:index="11" nillable="true" ma:displayName="Archiver" ma:default="0" ma:indexed="true" ma:internalName="DSDemandeArchiver">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5565267-56e4-4614-99d0-029fabe78f55" elementFormDefault="qualified">
    <xsd:import namespace="http://schemas.microsoft.com/office/2006/documentManagement/types"/>
    <xsd:import namespace="http://schemas.microsoft.com/office/infopath/2007/PartnerControls"/>
    <xsd:element name="SharedWithUsers" ma:index="12"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JDDocLie xmlns="937acfcf-2433-4dc7-8dd3-98a5d50c96bf">11983</PJDDocLie>
    <_fd_parent_temp xmlns="0ab4d0b0-81c9-496c-a6f8-8a0e74a7f3b9" xsi:nil="true"/>
    <DSDemandeArchiver xmlns="937acfcf-2433-4dc7-8dd3-98a5d50c96bf">false</DSDemandeArchiver>
    <PJDDocLieBK xmlns="0ab4d0b0-81c9-496c-a6f8-8a0e74a7f3b9">15051</PJDDocLieB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FormUrls xmlns="http://schemas.microsoft.com/sharepoint/v3/contenttype/forms/url">
  <Edit>~list/Forms/fd_Document_Edit.aspx</Edit>
</FormUrls>
</file>

<file path=customXml/itemProps1.xml><?xml version="1.0" encoding="utf-8"?>
<ds:datastoreItem xmlns:ds="http://schemas.openxmlformats.org/officeDocument/2006/customXml" ds:itemID="{9382D9F4-BA77-428B-BE33-44280C565847}"/>
</file>

<file path=customXml/itemProps2.xml><?xml version="1.0" encoding="utf-8"?>
<ds:datastoreItem xmlns:ds="http://schemas.openxmlformats.org/officeDocument/2006/customXml" ds:itemID="{6DDD7488-5D48-4D5E-834D-32ACAA31E81D}">
  <ds:schemaRefs>
    <ds:schemaRef ds:uri="http://purl.org/dc/dcmitype/"/>
    <ds:schemaRef ds:uri="http://schemas.microsoft.com/office/2006/documentManagement/types"/>
    <ds:schemaRef ds:uri="http://purl.org/dc/elements/1.1/"/>
    <ds:schemaRef ds:uri="http://purl.org/dc/terms/"/>
    <ds:schemaRef ds:uri="http://www.w3.org/XML/1998/namespace"/>
    <ds:schemaRef ds:uri="c5c2a15e-9444-406f-8a73-625dff0425f6"/>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F7D40EF7-3353-4F34-BB0A-9E366F2CA067}">
  <ds:schemaRefs>
    <ds:schemaRef ds:uri="http://schemas.microsoft.com/sharepoint/v3/contenttype/forms"/>
  </ds:schemaRefs>
</ds:datastoreItem>
</file>

<file path=customXml/itemProps4.xml><?xml version="1.0" encoding="utf-8"?>
<ds:datastoreItem xmlns:ds="http://schemas.openxmlformats.org/officeDocument/2006/customXml" ds:itemID="{EC331657-EB72-4325-A0DA-1600D750B68C}"/>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Feuilles de calcul</vt:lpstr>
      </vt:variant>
      <vt:variant>
        <vt:i4>7</vt:i4>
      </vt:variant>
      <vt:variant>
        <vt:lpstr>Plages nommées</vt:lpstr>
      </vt:variant>
      <vt:variant>
        <vt:i4>5</vt:i4>
      </vt:variant>
    </vt:vector>
  </HeadingPairs>
  <TitlesOfParts>
    <vt:vector size="12" baseType="lpstr">
      <vt:lpstr>Page Titre</vt:lpstr>
      <vt:lpstr>Attestation</vt:lpstr>
      <vt:lpstr>NSFR</vt:lpstr>
      <vt:lpstr>Instructions</vt:lpstr>
      <vt:lpstr>Sans objet 1</vt:lpstr>
      <vt:lpstr>Sans objet 2</vt:lpstr>
      <vt:lpstr>MatchTrad</vt:lpstr>
      <vt:lpstr>NSFR!Impression_des_titres</vt:lpstr>
      <vt:lpstr>'Page Titre'!LANGUE_FR_ENG</vt:lpstr>
      <vt:lpstr>Instructions!Zone_d_impression</vt:lpstr>
      <vt:lpstr>NSFR!Zone_d_impression</vt:lpstr>
      <vt:lpstr>'Page Titre'!Zone_d_impression</vt:lpstr>
    </vt:vector>
  </TitlesOfParts>
  <Manager/>
  <Company>OSFI-BSIF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Exigences de divulgation du ratio de levier</dc:title>
  <dc:subject/>
  <dc:creator>Autorité des marchés financiers</dc:creator>
  <cp:keywords>exigences; divulgation; ratio de levier; janvier 2015</cp:keywords>
  <dc:description/>
  <cp:lastModifiedBy>Bationo François d'Assises Babou</cp:lastModifiedBy>
  <cp:lastPrinted>2017-07-08T01:47:06Z</cp:lastPrinted>
  <dcterms:created xsi:type="dcterms:W3CDTF">2014-04-02T18:19:15Z</dcterms:created>
  <dcterms:modified xsi:type="dcterms:W3CDTF">2026-10-05T15:59:10Z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de du formulaire">
    <vt:lpwstr>NSFR</vt:lpwstr>
  </property>
  <property fmtid="{D5CDD505-2E9C-101B-9397-08002B2CF9AE}" pid="3" name="Version du formulaire">
    <vt:lpwstr>3.00</vt:lpwstr>
  </property>
  <property fmtid="{D5CDD505-2E9C-101B-9397-08002B2CF9AE}" pid="4" name="ContentTypeId">
    <vt:lpwstr>0x01010060DAE48BE66589458AB840DD0EDDDD8A</vt:lpwstr>
  </property>
</Properties>
</file>