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425" yWindow="-240" windowWidth="18675" windowHeight="10395" tabRatio="685" activeTab="6"/>
  </bookViews>
  <sheets>
    <sheet name="Page Titre" sheetId="33" r:id="rId1"/>
    <sheet name="Présentation" sheetId="2" r:id="rId2"/>
    <sheet name="Divulgation-LCR" sheetId="31" r:id="rId3"/>
    <sheet name="Régles-LCR" sheetId="30" state="hidden" r:id="rId4"/>
    <sheet name="Instruction-LCR" sheetId="11" r:id="rId5"/>
    <sheet name="Dépôts opérationnels" sheetId="20" r:id="rId6"/>
    <sheet name="Règles de validation-LCR" sheetId="32" r:id="rId7"/>
  </sheets>
  <definedNames>
    <definedName name="_xlnm._FilterDatabase" localSheetId="6" hidden="1">'Règles de validation-LCR'!$A$8:$D$645</definedName>
    <definedName name="_ftn1" localSheetId="2">'Divulgation-LCR'!$B$186</definedName>
    <definedName name="_ftnref1" localSheetId="2">'Divulgation-LCR'!$B$183</definedName>
    <definedName name="_Toc403131203" localSheetId="1">Présentation!$A$3</definedName>
    <definedName name="_xlnm.Print_Titles" localSheetId="5">'Dépôts opérationnels'!$1:$1</definedName>
    <definedName name="_xlnm.Print_Titles" localSheetId="2">'Divulgation-LCR'!$1:$2</definedName>
    <definedName name="_xlnm.Print_Titles" localSheetId="4">'Instruction-LCR'!$1:$3</definedName>
    <definedName name="_xlnm.Print_Titles" localSheetId="6">'Règles de validation-LCR'!$1:$8</definedName>
    <definedName name="_xlnm.Print_Titles" localSheetId="3">'Régles-LCR'!$1:$11</definedName>
    <definedName name="_xlnm.Print_Area" localSheetId="5">'Dépôts opérationnels'!$A$1:$H$48</definedName>
    <definedName name="_xlnm.Print_Area" localSheetId="2">'Divulgation-LCR'!$A$1:$P$405</definedName>
    <definedName name="_xlnm.Print_Area" localSheetId="4">'Instruction-LCR'!$A$1:$D$348</definedName>
    <definedName name="_xlnm.Print_Area" localSheetId="0">'Page Titre'!$A$1:$J$63</definedName>
    <definedName name="_xlnm.Print_Area" localSheetId="1">Présentation!$A$1:$M$30</definedName>
    <definedName name="_xlnm.Print_Area" localSheetId="6">'Règles de validation-LCR'!$A$1:$D$645</definedName>
    <definedName name="_xlnm.Print_Area" localSheetId="3">'Régles-LCR'!$A$1:$F$649</definedName>
  </definedNames>
  <calcPr calcId="145621"/>
</workbook>
</file>

<file path=xl/calcChain.xml><?xml version="1.0" encoding="utf-8"?>
<calcChain xmlns="http://schemas.openxmlformats.org/spreadsheetml/2006/main">
  <c r="M275" i="31" l="1"/>
  <c r="M273" i="31" l="1"/>
  <c r="P393" i="31" l="1"/>
  <c r="E50" i="31" l="1"/>
  <c r="E47" i="31"/>
  <c r="G206" i="31" l="1"/>
  <c r="M170" i="31"/>
  <c r="E207" i="31"/>
  <c r="M22" i="31" l="1"/>
  <c r="P392" i="31" l="1"/>
  <c r="E38" i="31"/>
  <c r="E25" i="31"/>
  <c r="M295" i="31"/>
  <c r="M11" i="31"/>
  <c r="M17" i="31" l="1"/>
  <c r="M16" i="31"/>
  <c r="M13" i="31"/>
  <c r="M23" i="31" l="1"/>
  <c r="M20" i="31"/>
  <c r="M19" i="31"/>
  <c r="M18" i="31"/>
  <c r="M24" i="31" s="1"/>
  <c r="M26" i="31" l="1"/>
  <c r="M33" i="31"/>
  <c r="M34" i="31"/>
  <c r="M35" i="31"/>
  <c r="M36" i="31"/>
  <c r="M31" i="31"/>
  <c r="M32" i="31"/>
  <c r="M30" i="31"/>
  <c r="M37" i="31" l="1"/>
  <c r="P387" i="31"/>
  <c r="P386" i="31"/>
  <c r="P382" i="31"/>
  <c r="P381" i="31"/>
  <c r="P380" i="31"/>
  <c r="P377" i="31"/>
  <c r="P376" i="31"/>
  <c r="P375" i="31"/>
  <c r="P374" i="31"/>
  <c r="P369" i="31"/>
  <c r="P370" i="31"/>
  <c r="P371" i="31"/>
  <c r="P372" i="31"/>
  <c r="P368" i="31"/>
  <c r="M392" i="31"/>
  <c r="M391" i="31"/>
  <c r="M390" i="31"/>
  <c r="M389" i="31"/>
  <c r="M388" i="31"/>
  <c r="M386" i="31"/>
  <c r="M385" i="31"/>
  <c r="M384" i="31"/>
  <c r="M383" i="31"/>
  <c r="M380" i="31"/>
  <c r="M379" i="31"/>
  <c r="M378" i="31"/>
  <c r="M374" i="31"/>
  <c r="M373" i="31"/>
  <c r="M368" i="31"/>
  <c r="M347" i="31"/>
  <c r="M346" i="31"/>
  <c r="M344" i="31"/>
  <c r="M343" i="31"/>
  <c r="M341" i="31"/>
  <c r="M340" i="31"/>
  <c r="M332" i="31"/>
  <c r="M331" i="31"/>
  <c r="M329" i="31"/>
  <c r="M328" i="31"/>
  <c r="M326" i="31"/>
  <c r="M325" i="31"/>
  <c r="M314" i="31"/>
  <c r="M313" i="31"/>
  <c r="M311" i="31"/>
  <c r="M310" i="31"/>
  <c r="G398" i="31"/>
  <c r="G397" i="31"/>
  <c r="E398" i="31"/>
  <c r="E397" i="31"/>
  <c r="P366" i="31" l="1"/>
  <c r="M366" i="31"/>
  <c r="M365" i="31"/>
  <c r="M364" i="31"/>
  <c r="M362" i="31"/>
  <c r="M361" i="31"/>
  <c r="M359" i="31"/>
  <c r="M358" i="31"/>
  <c r="M356" i="31"/>
  <c r="M355" i="31"/>
  <c r="M350" i="31"/>
  <c r="M349" i="31"/>
  <c r="P353" i="31"/>
  <c r="P352" i="31"/>
  <c r="P350" i="31"/>
  <c r="P349" i="31"/>
  <c r="P338" i="31"/>
  <c r="P337" i="31"/>
  <c r="P335" i="31"/>
  <c r="P334" i="31"/>
  <c r="P332" i="31"/>
  <c r="P331" i="31"/>
  <c r="P323" i="31"/>
  <c r="P322" i="31"/>
  <c r="P320" i="31"/>
  <c r="P319" i="31"/>
  <c r="P317" i="31"/>
  <c r="P316" i="31"/>
  <c r="P314" i="31"/>
  <c r="P313" i="31"/>
  <c r="P308" i="31"/>
  <c r="P307" i="31"/>
  <c r="P305" i="31"/>
  <c r="P304" i="31"/>
  <c r="P298" i="31"/>
  <c r="P302" i="31"/>
  <c r="P301" i="31"/>
  <c r="P299" i="31"/>
  <c r="P296" i="31"/>
  <c r="P295" i="31"/>
  <c r="M296" i="31"/>
  <c r="M393" i="31" s="1"/>
  <c r="M274" i="31"/>
  <c r="M272" i="31"/>
  <c r="M270" i="31"/>
  <c r="M269" i="31"/>
  <c r="M253" i="31"/>
  <c r="M254" i="31"/>
  <c r="M255" i="31"/>
  <c r="M256" i="31"/>
  <c r="M257" i="31"/>
  <c r="M258" i="31"/>
  <c r="M259" i="31"/>
  <c r="M252" i="31"/>
  <c r="M251" i="31"/>
  <c r="M250" i="31"/>
  <c r="M249" i="31"/>
  <c r="M247" i="31"/>
  <c r="M246" i="31"/>
  <c r="M244" i="31"/>
  <c r="M243" i="31"/>
  <c r="M241" i="31"/>
  <c r="M240" i="31"/>
  <c r="M227" i="31"/>
  <c r="M226" i="31"/>
  <c r="M225" i="31"/>
  <c r="M224" i="31"/>
  <c r="M223" i="31"/>
  <c r="M222" i="31"/>
  <c r="M221" i="31"/>
  <c r="M220" i="31"/>
  <c r="M217" i="31"/>
  <c r="M218" i="31"/>
  <c r="M216" i="31"/>
  <c r="M215" i="31"/>
  <c r="M214" i="31"/>
  <c r="M202" i="31"/>
  <c r="M265" i="31"/>
  <c r="G204" i="31" s="1"/>
  <c r="M266" i="31"/>
  <c r="G205" i="31" s="1"/>
  <c r="M267" i="31"/>
  <c r="M264" i="31"/>
  <c r="M199" i="31"/>
  <c r="M198" i="31"/>
  <c r="M197" i="31"/>
  <c r="M196" i="31"/>
  <c r="M195" i="31"/>
  <c r="M194" i="31"/>
  <c r="M192" i="31"/>
  <c r="M191" i="31"/>
  <c r="M189" i="31"/>
  <c r="M188" i="31"/>
  <c r="M187" i="31"/>
  <c r="M186" i="31"/>
  <c r="M184" i="31"/>
  <c r="M183" i="31"/>
  <c r="M182" i="31"/>
  <c r="M181" i="31"/>
  <c r="M180" i="31"/>
  <c r="M179" i="31"/>
  <c r="M178" i="31"/>
  <c r="M177" i="31"/>
  <c r="M175" i="31"/>
  <c r="M174" i="31"/>
  <c r="M169" i="31"/>
  <c r="M167" i="31"/>
  <c r="M166" i="31"/>
  <c r="M164" i="31"/>
  <c r="M163" i="31"/>
  <c r="M160" i="31"/>
  <c r="M159" i="31"/>
  <c r="M157" i="31"/>
  <c r="M156" i="31"/>
  <c r="M154" i="31"/>
  <c r="M153" i="31"/>
  <c r="M151" i="31"/>
  <c r="M150" i="31"/>
  <c r="M149" i="31"/>
  <c r="M147" i="31"/>
  <c r="M146" i="31"/>
  <c r="M144" i="31"/>
  <c r="M143" i="31"/>
  <c r="M141" i="31"/>
  <c r="M140" i="31"/>
  <c r="M132" i="31"/>
  <c r="M133" i="31"/>
  <c r="M134" i="31"/>
  <c r="M130" i="31"/>
  <c r="M131" i="31"/>
  <c r="M129" i="31"/>
  <c r="M127" i="31"/>
  <c r="M126" i="31"/>
  <c r="M122" i="31"/>
  <c r="M123" i="31"/>
  <c r="M121" i="31"/>
  <c r="M118" i="31"/>
  <c r="M119" i="31"/>
  <c r="M117" i="31"/>
  <c r="M114" i="31"/>
  <c r="M115" i="31"/>
  <c r="M113" i="31"/>
  <c r="M110" i="31"/>
  <c r="M111" i="31"/>
  <c r="M109" i="31"/>
  <c r="M105" i="31"/>
  <c r="M106" i="31"/>
  <c r="M102" i="31"/>
  <c r="M103" i="31"/>
  <c r="M104" i="31"/>
  <c r="M100" i="31"/>
  <c r="M101" i="31"/>
  <c r="M99" i="31"/>
  <c r="M95" i="31"/>
  <c r="M96" i="31"/>
  <c r="M94" i="31"/>
  <c r="M82" i="31"/>
  <c r="M83" i="31"/>
  <c r="M84" i="31"/>
  <c r="M85" i="31"/>
  <c r="M81" i="31"/>
  <c r="M79" i="31"/>
  <c r="M80" i="31"/>
  <c r="M78" i="31"/>
  <c r="M74" i="31"/>
  <c r="M75" i="31"/>
  <c r="M73" i="31"/>
  <c r="M260" i="31" l="1"/>
  <c r="M135" i="31"/>
  <c r="M86" i="31"/>
  <c r="M228" i="31"/>
  <c r="M171" i="31"/>
  <c r="G203" i="31"/>
  <c r="G207" i="31" s="1"/>
  <c r="I207" i="31" s="1"/>
  <c r="M207" i="31" s="1"/>
  <c r="M208" i="31" s="1"/>
  <c r="M211" i="31" s="1"/>
  <c r="E49" i="31"/>
  <c r="E46" i="31"/>
  <c r="M43" i="31"/>
  <c r="M44" i="31"/>
  <c r="M45" i="31"/>
  <c r="M42" i="31"/>
  <c r="M46" i="31" s="1"/>
  <c r="M281" i="31"/>
  <c r="M279" i="31"/>
  <c r="M280" i="31"/>
  <c r="E395" i="31"/>
  <c r="G395" i="31"/>
  <c r="G396" i="31"/>
  <c r="E396" i="31"/>
  <c r="E37" i="31"/>
  <c r="E39" i="31" s="1"/>
  <c r="M285" i="31" l="1"/>
  <c r="M282" i="31"/>
  <c r="M231" i="31"/>
  <c r="M49" i="31"/>
  <c r="E51" i="31"/>
  <c r="M51" i="31" s="1"/>
  <c r="M39" i="31"/>
  <c r="E48" i="31" l="1"/>
  <c r="E52" i="31" s="1"/>
  <c r="E286" i="31" l="1"/>
  <c r="M286" i="31" s="1"/>
  <c r="M287" i="31" s="1"/>
  <c r="M48" i="31"/>
  <c r="M52" i="31" s="1"/>
  <c r="M404" i="31" l="1"/>
  <c r="M54" i="31"/>
  <c r="M55" i="31" s="1"/>
  <c r="M58" i="31" s="1"/>
  <c r="M403" i="31" s="1"/>
  <c r="M405" i="31" l="1"/>
</calcChain>
</file>

<file path=xl/sharedStrings.xml><?xml version="1.0" encoding="utf-8"?>
<sst xmlns="http://schemas.openxmlformats.org/spreadsheetml/2006/main" count="3991" uniqueCount="1745">
  <si>
    <t>Description</t>
  </si>
  <si>
    <t>LCR Calculation</t>
  </si>
  <si>
    <t>Section</t>
  </si>
  <si>
    <t>A.1</t>
  </si>
  <si>
    <t>A.2</t>
  </si>
  <si>
    <t>A.3</t>
  </si>
  <si>
    <t>A.4</t>
  </si>
  <si>
    <t>B.1.1</t>
  </si>
  <si>
    <t>B.1.2</t>
  </si>
  <si>
    <t>B.1.3</t>
  </si>
  <si>
    <t>B.1.4</t>
  </si>
  <si>
    <t>B.2.1</t>
  </si>
  <si>
    <t>B.2.2</t>
  </si>
  <si>
    <t>B.2.3</t>
  </si>
  <si>
    <t>C</t>
  </si>
  <si>
    <t>B.1.5</t>
  </si>
  <si>
    <t>B.2</t>
  </si>
  <si>
    <t>B.2.4</t>
  </si>
  <si>
    <t>D</t>
  </si>
  <si>
    <t xml:space="preserve"> </t>
  </si>
  <si>
    <t>Montant pondéré</t>
  </si>
  <si>
    <t>Pondération</t>
  </si>
  <si>
    <t>Valeur marchande</t>
  </si>
  <si>
    <t>Pièces et billets de banque</t>
  </si>
  <si>
    <t>Ajustements à l'encours  d'actifs  niveau 1</t>
  </si>
  <si>
    <t>Montant ajusté de l'encours de niveau 2a</t>
  </si>
  <si>
    <t>Ajustements à l'encours d'actifs RMBS de niveau 2b</t>
  </si>
  <si>
    <t>Montant Ajusté de l'encours d'actifs RMBS de niveau 2b</t>
  </si>
  <si>
    <t>Ajustements à l'encours d'actifs non RMBS de niveau 2b</t>
  </si>
  <si>
    <t>Montant Ajusté de l'encours d'actifs non RMBS de niveau 2b</t>
  </si>
  <si>
    <t>Montant ajusté de l'encours d'actifs de niveau 2b (RMBS and non-RMBS)</t>
  </si>
  <si>
    <t>Actifs détenus par l'institution financière mais exclus de l'encours d'ALHQ consolidé</t>
  </si>
  <si>
    <t>Niveau 1</t>
  </si>
  <si>
    <t>Niveau 2a</t>
  </si>
  <si>
    <t>Niveau 2b
RMBS</t>
  </si>
  <si>
    <t>Niveau 2b
non-RMBS</t>
  </si>
  <si>
    <t>Actifs exclus de l'encours d'ALHQ du à des restrictions opérationnelles</t>
  </si>
  <si>
    <t>Dépôts non assurés</t>
  </si>
  <si>
    <t>Provenant de tiers non affiliés</t>
  </si>
  <si>
    <t>Devises étrangères</t>
  </si>
  <si>
    <t>Dépôts à terme avec une échéance résiduelle &gt;30 jours</t>
  </si>
  <si>
    <t>Total des financements de gros non garantis</t>
  </si>
  <si>
    <t>Montant reçu</t>
  </si>
  <si>
    <t>Montant</t>
  </si>
  <si>
    <t xml:space="preserve">Total des retraits applicables aux financements garantis </t>
  </si>
  <si>
    <t xml:space="preserve">Besoins de liquidité supplémentaires activés par des clauses de baisse de notation (downgrade triggers) incluses dans les opérations de financement, instruments dérivés et autres contrats </t>
  </si>
  <si>
    <t>Encaisse et Actifs de niveau 1</t>
  </si>
  <si>
    <t>Pour d'autres sûretés (ie toutes des sûretés non actifs de niveau 1)</t>
  </si>
  <si>
    <t xml:space="preserve">Besoins de liquidité en fonction des sûretés excédentaires non distincts, détenues par l’institution financière et pouvant être appelées contractuellement à tout moment par la contrepartie </t>
  </si>
  <si>
    <t>Besoins de liquidité en fonction des sûretés contractuellement exigées sur des transactions au titre desquelles la contrepartie n’a pas encore demandé la constitution de sûretés</t>
  </si>
  <si>
    <t>Perte de financements sur les titres adossés à des actifs et d'autres instruments structurés,à l'exception des obligations sécurisées</t>
  </si>
  <si>
    <t>Perte de financement sur les obligations sécurisées émises par l'institution financière</t>
  </si>
  <si>
    <t>Refinancement des entrées de trésorerie</t>
  </si>
  <si>
    <t>Sorties de trésorerie excédentaires</t>
  </si>
  <si>
    <t>Obligations de financements contingents non contractuel liées à d'éventuels retraits de liquidités émanant d'entreprises communes ou de participations minoritaires dans des institutions</t>
  </si>
  <si>
    <t xml:space="preserve">Garanties et lettres de crédit non reliées aux obligations de crédit commercial </t>
  </si>
  <si>
    <t>Produits structurés</t>
  </si>
  <si>
    <t>Fonds gérés</t>
  </si>
  <si>
    <t xml:space="preserve">Autres obligations non contractuelles </t>
  </si>
  <si>
    <t>Encours de titres de dettes ayant une échéance résiduelles &gt; à 30 jours</t>
  </si>
  <si>
    <t>Total des sorties de trésorerie</t>
  </si>
  <si>
    <t xml:space="preserve">Total des entrées de trésorerie sur les prises en pension et les transactions d'emprunt de titres </t>
  </si>
  <si>
    <t>Clientèle de petites entreprises</t>
  </si>
  <si>
    <t>Entreprises non financières</t>
  </si>
  <si>
    <t>Banques centrales</t>
  </si>
  <si>
    <t>Autres entités</t>
  </si>
  <si>
    <t>Total des autres entrées de trésorerie par type de contrepartie</t>
  </si>
  <si>
    <t>Titres  adossés à des créances immobilières résidentielles (RMBS), cotés AA ou mieux</t>
  </si>
  <si>
    <t>Ajustement à l'encours d'ALHQ en raison du plafond applicable aux actifs de niveau 2b</t>
  </si>
  <si>
    <t xml:space="preserve">Émissions de créances non garanties </t>
  </si>
  <si>
    <t>Soldes additionnels  devant être maintenus dans les réserves des banques centrales</t>
  </si>
  <si>
    <t xml:space="preserve">Opérations impliquant des actifs liquides éligibles </t>
  </si>
  <si>
    <t xml:space="preserve">Opérations n'impliquant pas des actifs liquides éligibles </t>
  </si>
  <si>
    <t>Engagements confirmés de crédits et de liquidités non encore décaissés aux bénéfices des banques soumises à un contrôle prudentiel</t>
  </si>
  <si>
    <t>Engagements confirmés de liquidité non encore décaissés, au bénéfice d’autres institutions financières</t>
  </si>
  <si>
    <t>Engagements confirmés de crédit non encore décaissés, au bénéfice d’autres institutions financières</t>
  </si>
  <si>
    <t>Engagements confirmés de crédit et de liquidité non encore décaissés, au bénéfice d’autres entités juridiques</t>
  </si>
  <si>
    <t>Total des obligations contractuelles visant à octroyer des financements supérieurs à 50% des hypothèses de refinancements</t>
  </si>
  <si>
    <t>Total des retraits applicables aux exigences supplémentaires</t>
  </si>
  <si>
    <t>Obligation de crédits commerciaux (y compris les garanties et les lettres de crédits)</t>
  </si>
  <si>
    <t>Demandes potentielles de rachat de titres de dettes (y compris les structures connexes)</t>
  </si>
  <si>
    <t>Obligations non contractuelles au titre desquelles les positions courtes  de certains clients sont couvertes par des sûretés reçues d'autres clients</t>
  </si>
  <si>
    <t>Positions courtes de l'institution financière entièrement couvertes par des cessions temporaires de titres assortie d'une sûreté</t>
  </si>
  <si>
    <t>Opérations n'impliquant pas des actifs liquides éligibles</t>
  </si>
  <si>
    <t>Opérations impliquant des actifs liquides éligibles</t>
  </si>
  <si>
    <t>Opérations adossées à des actifs RMBS de niveau 2b</t>
  </si>
  <si>
    <t>Opérations adossées à des actifs non RMBS de niveau 2b</t>
  </si>
  <si>
    <t>Opérations adossées à d'autres sûretés</t>
  </si>
  <si>
    <t>Prêts sur marges adossés à des sûretés qui ne sont pas de niveau 1 et 2</t>
  </si>
  <si>
    <t>Entrées de trésorerie associées aux produits dérivés</t>
  </si>
  <si>
    <t>Autres entrées de trésorerie contractuelles</t>
  </si>
  <si>
    <t>Total - Autres entrées de trésorerie</t>
  </si>
  <si>
    <t>Entrées contractuelles provenant de titres  échéant dans les 30 jours et ne figurant pas ailleurs ci-haut</t>
  </si>
  <si>
    <t xml:space="preserve">Plafond des entrées de trésorerie </t>
  </si>
  <si>
    <t xml:space="preserve">Total  des entrées de trésorerie avant application du plafond </t>
  </si>
  <si>
    <t>Actifs de niveau 1 prêtés et actifs de niveau 1 empruntés :</t>
  </si>
  <si>
    <t>Actifs de niveau 1 prêtés et autres actifs empruntés :</t>
  </si>
  <si>
    <t>Autres actifs prêtés et actifs de niveau 1 empruntés :</t>
  </si>
  <si>
    <t>Autres actifs prêtés et autres actifs empruntés :</t>
  </si>
  <si>
    <t>Actifs de niveau 1 prêtés et actifs de niveau 1 empruntés</t>
  </si>
  <si>
    <t>Actifs de niveau 1 prêtés et autres actifs empruntés</t>
  </si>
  <si>
    <t>Actifs de niveau 2A prêtés et actifs de niveau 1 empruntés</t>
  </si>
  <si>
    <t>Autres actifs prêtés et actifs de niveau 1 empruntés</t>
  </si>
  <si>
    <t>Autres actifs prêtés et autres actifs empruntés</t>
  </si>
  <si>
    <t>Swaps de collatéral échéant dans les 30 jours :</t>
  </si>
  <si>
    <t>Opérations impliquant des actifs liquides admissibles</t>
  </si>
  <si>
    <t>Opérations n'impliquant pas d’actifs liquides admissibles</t>
  </si>
  <si>
    <t>Opérations impliquant  des actifs liquides admissibles</t>
  </si>
  <si>
    <t>Actifs de niveau 1 prêtés et actifs de niveau 2a empruntés</t>
  </si>
  <si>
    <t>Actifs de niveau 2a prêtés et actifs de niveau 2a empruntés</t>
  </si>
  <si>
    <t>Actifs de niveau 2a prêtés et autres actifs empruntés</t>
  </si>
  <si>
    <t>Autres actifs prêtés et actifs de niveau 2a empruntés</t>
  </si>
  <si>
    <t>Autres actifs prêtés et actifs de niveau 2a empruntés :</t>
  </si>
  <si>
    <t>Actifs de niveau 2a prêtés et autres actifs empruntés :</t>
  </si>
  <si>
    <t>Actifs de niveau 2a prêtés et actifs de niveau 2a empruntés :</t>
  </si>
  <si>
    <t>Actifs de niveau 2a prêtés et actifs de niveau 1 empruntés :</t>
  </si>
  <si>
    <t>Actifs de niveau 1 prêtés et actifs de niveau 2a empruntés :</t>
  </si>
  <si>
    <t>Actifs de niveau 2a prêtés et actifs RMBS de niveau 2b  empruntés :</t>
  </si>
  <si>
    <t>Actifs de niveau 1 prêtés et actifs RMBS de niveau 2b  empruntés :</t>
  </si>
  <si>
    <t>Actifs de niveau 1 prêtés et actifs non RMBS de niveau 2b  empruntés :</t>
  </si>
  <si>
    <t>Actifs de niveau 2a prêtés et actifs non RMBS de niveau 2b empruntés :</t>
  </si>
  <si>
    <t>Actifs RMBS de niveau 2b  prêtés et actifs de niveau 1 empruntés :</t>
  </si>
  <si>
    <t>Actifs RMBS de niveau 2b prêtés et actifs de niveau 2a empruntés :</t>
  </si>
  <si>
    <t>Actifs RMBS de niveau 2b prêtés et actifs RMBS de niveau 2b empruntés :</t>
  </si>
  <si>
    <t>Actifs RMBS de niveau 2b prêtés et actifs non RMBS de niveau 2b empruntés :</t>
  </si>
  <si>
    <t>Actifs RMBS de niveau 2b prêtés et autres actifs empruntés :</t>
  </si>
  <si>
    <t>Actifs non RMBS de niveau 2b  prêtés et actifs de niveau 1 empruntés :</t>
  </si>
  <si>
    <t>Actifs non RMBS de niveau 2b prêtés et actifs de niveau 2a empruntés :</t>
  </si>
  <si>
    <t>Actifs non RMBS de niveau 2b prêtés et actifs RMBS de niveau 2b empruntés :</t>
  </si>
  <si>
    <t>Actifs non RMBS de niveau 2b prêtés et actifs non RMBS de niveau 2b empruntés :</t>
  </si>
  <si>
    <t>Actifs non RMBS de niveau 2b et autres actifs empruntés :</t>
  </si>
  <si>
    <t>Autres actifs prêtés et actifs RMBS de niveau 2b empruntés :</t>
  </si>
  <si>
    <t>Autres actifs prêtés et actifs non RMBS de niveau 2b empruntés :</t>
  </si>
  <si>
    <t>Actifs de niveau 1 prêtés et actifs RMBS de niveau 2b empruntés</t>
  </si>
  <si>
    <t>Actifs de niveau 1 prêtés et actifs non RMBS de niveau 2b empruntés</t>
  </si>
  <si>
    <t>Actifs de niveau 2a prêtés et actifs RMBS de niveau 2b empruntés</t>
  </si>
  <si>
    <t>Actifs de niveau 2a prêtés et actifs non RMBS de niveau 2b empruntés</t>
  </si>
  <si>
    <t>Actifs  RMBS de niveau 2a prêtés et actifs de niveau 1 empruntés</t>
  </si>
  <si>
    <t>Actifs RMBS de niveau 2b prêtés et actifs de niveau 2a empruntés</t>
  </si>
  <si>
    <t>Actifs RMBS de niveau 2b prêtés et actifs RMBS de niveau 2b empruntés</t>
  </si>
  <si>
    <t>Actifs RMBS de niveau 2b prêtés et actifs non RMBS de niveau 2b empruntés</t>
  </si>
  <si>
    <t>Actifs RMBS de niveau 2b prêtés et autres actifs empruntés</t>
  </si>
  <si>
    <t>Actifs non RMBS de niveau 2b prêtés et actifs de niveau 1 empruntés</t>
  </si>
  <si>
    <t>Actifs non RMBS de niveau 2b prêtés et actifs de niveau 2a empruntés</t>
  </si>
  <si>
    <t>Actifs non RMBS de niveau 2b prêtés et actifs RMBS de niveau 2b empruntés</t>
  </si>
  <si>
    <t>Actifs non RMBS de niveau 2b prêtés et actifs non RMBS de niveau 2b empruntés</t>
  </si>
  <si>
    <t>Actifs non RMBS de niveau 2b prêtés et autres actifs empruntés</t>
  </si>
  <si>
    <t>Autres actifs prêtés et actifs RMBS de niveau 2b empruntés</t>
  </si>
  <si>
    <t>Autres actifs prêtés et actifs non RMBS de niveau 2b empruntés</t>
  </si>
  <si>
    <t xml:space="preserve">Ajustements des actifs de niveau 1 attribuables aux swaps de collatéral </t>
  </si>
  <si>
    <t xml:space="preserve">Ajustements des actifs de niveau 2A attribuables aux swaps de collatéral </t>
  </si>
  <si>
    <t xml:space="preserve">Ajustements des actifs RMBS de niveau 2B attribuables aux swaps de collatéral </t>
  </si>
  <si>
    <t xml:space="preserve">Ajustements des actifsnon RMBS de niveau 2B attribuables aux swaps de collatéral </t>
  </si>
  <si>
    <t>Sorties de trésorerie nettes</t>
  </si>
  <si>
    <t>Total des encours d’actifs liquides de haute qualité</t>
  </si>
  <si>
    <t>Ajout</t>
  </si>
  <si>
    <t>Réduction</t>
  </si>
  <si>
    <t>Valeur marchande du collatéral emprunté</t>
  </si>
  <si>
    <t>Sorties de trésorerie pondérées</t>
  </si>
  <si>
    <t>Pondération des entrées de trésorerie</t>
  </si>
  <si>
    <t>Valeur marchande du collatéral reçu</t>
  </si>
  <si>
    <t>APD</t>
  </si>
  <si>
    <t>Calcul</t>
  </si>
  <si>
    <t>Facteur de pondération</t>
  </si>
  <si>
    <t>3. Il faut attribuer une valeur à chaque point de donnée. Inscrire 0 lorsque la valeur est inconnue.</t>
  </si>
  <si>
    <t>Note de l'Autorité:</t>
  </si>
  <si>
    <t>Soldes opérationnels</t>
  </si>
  <si>
    <t>Soldes non opérationnels</t>
  </si>
  <si>
    <t>Entièrement couverts</t>
  </si>
  <si>
    <t>Autres</t>
  </si>
  <si>
    <t>Dépôt fourni par :</t>
  </si>
  <si>
    <t>Entreprise non financière</t>
  </si>
  <si>
    <t>Entité souveraine, banque centrale, organismes publics, BMD</t>
  </si>
  <si>
    <t>Les soldes de dépôt éventuellement opérationnels sont calculés à partir des comptes de dépôt comportant des activités éligibles, notamment :
- les soldes rémunérés à un taux non supérieur à celui du marché, conservés à des fins opérationnelles;
- les soldes rémunérés à un taux supérieur à celui du marché, mais utilisés activement pour des activités éligibles (c’est à dire sans solde excédentaire).</t>
  </si>
  <si>
    <t>Par définition, le solde excédentaire se compose de soldes qui ne sont pas nécessaires pour les activités éligibles. On peut donc supposer que la fraction non volatile du solde du compte doit être réputée excédentaire parce qu’elle n’est pas utilisée.</t>
  </si>
  <si>
    <t>Actifs de niveau 1 - pièces et billets de banque</t>
  </si>
  <si>
    <t>Pièces et billets de banque actuellement détenus par l’institution et qui sont disponibles sur-le-champ pour satisfaire aux obligations. Les dépôts auprès d’autres institutions ou provenant d’autres institutions doivent être déclarés à la section des entrées de trésorerie.</t>
  </si>
  <si>
    <t>Actifs de niveau 1 – réserves de la banque centrale qui peuvent être retirées</t>
  </si>
  <si>
    <t>Montant total détenu dans les réserves de la banque centrale et dépôts au jour le jour et à terme dans une banque centrale, qui peut être retiré en période de crise. Les montants qui doivent être versés dans les réserves de la banque centrale dans les 30 jours doivent être déclarés à la ligne 21231 - Soldes additionnels devant être maintenus dans les réserves des banques centrales.</t>
  </si>
  <si>
    <t>Actifs de niveau 1 – réserves de la banque centrale qui ne peuvent être retirées</t>
  </si>
  <si>
    <t>Actifs de niveau 1 - Titres assortis d’une pondération de risque de 0 %, émis par des émetteurs souverains</t>
  </si>
  <si>
    <t>Valeur marchande (avant décote) des titres de dette négociables éligibles émis par des émetteurs souverains, affectés d’une pondération de risque de 0 % dans l’approche standard pour le risque de crédit.</t>
  </si>
  <si>
    <t xml:space="preserve">Actifs de niveau 1 - Titres affectés d’une pondération de risque de 0 % garantis par des émetteurs souverains </t>
  </si>
  <si>
    <t>Valeur marchande (avant décote) des titres de dette négociables éligibles, garantis par des émetteurs souverains, affectés d’une pondération de risque de 0 % dans l’approche standard pour le risque de crédit.</t>
  </si>
  <si>
    <t>Actifs de niveau 1 - Titres affectés d’une pondération de risque de 0 %, émis ou garantis par des banques centrales</t>
  </si>
  <si>
    <t>Valeur marchande (avant décote) des titres de dette négociables éligibles, émis ou garantis par des banques centrales, affectés d’une pondération de risque de 0 % dans l’approche standard pour le risque de crédit.</t>
  </si>
  <si>
    <t>Actifs de niveau 1 - Titres affectés d’une pondération de risque de 0 %, émis ou garantis par des organismes publics</t>
  </si>
  <si>
    <t>Valeur marchande (avant décote) des titres de dette négociables éligibles, émis ou garantis par des organismes publics, affectés d’une pondération de risque de 0 % dans l’approche standard pour le risque de crédit.</t>
  </si>
  <si>
    <t>Actifs de niveau 1 - Titres affectés d’une pondération de risque de 0 %, émis ou garantis par la BRI, le FMI, la BCE et la Communauté européenne, ou des BMD</t>
  </si>
  <si>
    <t>Valeur marchande (avant décote) des titres de dette négociables éligibles, émis ou garantis par la Banque des règlements internationaux, le Fonds monétaire international, la Banque centrale européenne (BCE) et la Communauté européenne ou des banques multilatérales de développement (BMD), affectés d’une pondération de risque de 0 % dans l’approche standard pour le risque de crédit.</t>
  </si>
  <si>
    <t>Actifs de niveau 1 - Titres émis en monnaie locale lorsque la pondération de risque est autre que 0 %</t>
  </si>
  <si>
    <t>Valeur marchande (avant décote) des titres de dette éligibles, émis par un émetteur souverain ou la banque centrale du pays en monnaie locale, qui n’est pas éligible aux fins d’inclusion aux lignes 11004 - Actifs de niveau 1 – Titres émis par un émetteur souverain ou 11005 - Actifs de niveau 1 – Titres garantis par un émetteur souverain en raison d’une pondération de risque autre que 0 % appliquée par ce pays. Les institutions ne sont autorisées à inclure que des titres de dette émis par des émetteurs souverains ou des banques centrales de leur pays d’origine ou d’autres pays, dans la mesure où le risque de liquidité a été pris dans ces pays.</t>
  </si>
  <si>
    <t>Actifs de niveau 1 - Titres émis en monnaie étrangère lorsque la pondération de risque est autre que 0 %</t>
  </si>
  <si>
    <t>Valeur marchande (avant décote) des titres de dette éligibles, émis par un émetteur souverain ou la banque centrale en monnaie étrangère (qui n’est pas éligible aux fins d’inclusion aux lignes 11004 - Actifs de niveau 1 – Titres émis par un émetteur souverain ou 11005 - Actifs de niveau 1 – Titres garantis par un émetteur souverain en raison d’une pondération de risque autre que 0 % appliquée par le pays visé), à concurrence du montant des sorties nettes de trésorerie que l’institution devrait effectuer en période de crise dans cette monnaie en raison de ses opérations dans le pays où le risque de liquidité est pris.</t>
  </si>
  <si>
    <t>Actifs de niveau 2A - Titres assortis d’une pondération de risque de 20 % émis par un émetteur souverain</t>
  </si>
  <si>
    <t>Valeur marchande (avant décote) des titres de dette négociables éligibles, émis par un émetteur souverain, affectés d’une pondération de risque de 20 % dans l’approche standard pour le risque de crédit, et non inclus aux lignes 11009 – Actifs de niveau 1 – Titres de dette affectés d’une pondération de risque autre que 0 %, émis en monnaie locale ou 11010 - Actifs de niveau 1 – Titres de dette affectés d’une pondération de risque autre que 0 %, émis dans une monnaie étrangère.</t>
  </si>
  <si>
    <t xml:space="preserve">Actifs de niveau 2A - Titres affectés d’une pondération de risque de 20 % garantis par un émetteur souverain </t>
  </si>
  <si>
    <t>Valeur marchande (avant décote) des titres de dette négociables éligibles, garantis par un émetteur souverain, affectés d’une pondération de risque de 20 % dans l’approche standard pour le risque de crédit.</t>
  </si>
  <si>
    <t>Actifs de niveau 2A - Titres affectés d’une pondération de risque de 20 %, émis ou garantis par des banques centrales</t>
  </si>
  <si>
    <t>Valeur marchande (avant décote) des titres de dette négociables éligibles, émis ou garantis par des banques centrales, affectés d’une pondération de risque de 20 % dans l’approche standard pour le risque de crédit, et non inclus aux lignes 11009 – Actifs de niveau 1 – Titres de dette affectés d’une pondération de risque autre que 0 %, émis en monnaie locale ou 11010 - Actifs de niveau 1 – Titres de dette affectés d’une pondération de risque autre que 0 %, émis dans une monnaie étrangère.</t>
  </si>
  <si>
    <t>Actifs de niveau 2A - Titres affectés d’une pondération de risque de 20 %, émis ou garantis par des organismes publics</t>
  </si>
  <si>
    <t>Valeur marchande (avant décote) des titres de dette négociables éligibles, émis ou garantis par des organismes publics, affectés d’une pondération de risque de 20 % dans l’approche standard pour le risque de crédit.</t>
  </si>
  <si>
    <t>Actifs de niveau 2A - Titres affectés d’une pondération de risque de 20 %, émis ou garantis par des BMD</t>
  </si>
  <si>
    <t>Valeur marchande (avant décote) des titres de dette négociables éligibles, émis ou garantis par des banques multilatérales de développement, affectés d’une pondération de risque de 20 % dans l’approche standard pour le risque de crédit.</t>
  </si>
  <si>
    <t>Actifs de niveau 2A - Obligations d’entreprises non financières cotées AA- ou mieux</t>
  </si>
  <si>
    <t>Actifs de niveau 2A - Obligations sécurisées cotées AA- ou mieux</t>
  </si>
  <si>
    <t>Actifs de niveau 2B – RMBS cotés AA ou mieux</t>
  </si>
  <si>
    <t>Actifs de niveau 2B - Obligations d’entreprises non financières cotées BBB- à A+</t>
  </si>
  <si>
    <t>Actifs de niveau 2B – Actions ordinaires d’entreprises non financières</t>
  </si>
  <si>
    <t>Actifs de niveau 2B - Titres de dette de l’émetteur souverain ou de la banque centrale cotés BBB- à BBB+</t>
  </si>
  <si>
    <t>Valeur marchande (avant décote) des titres de dette éligibles émis par un émetteur souverain ou la banque centrale cotés de BBB- à BBB+ qui ne sont pas déjà compris dans les codes 11009, Actifs de niveau 1 - Titres émis en monnaie locale lorsque la pondération de risque est autre que 0 %, ou 11010, Actifs de niveau 1 - Titres émis en monnaie étrangère lorsque la pondération de risque est autre que 0 %.</t>
  </si>
  <si>
    <t>Actifs de niveau 1 - exclusions imputables à des restrictions imposées à l’entité juridique</t>
  </si>
  <si>
    <t xml:space="preserve">Actifs de niveau 2A - exclusions imputables à des restrictions imposées à l’entité juridique </t>
  </si>
  <si>
    <t xml:space="preserve">Actifs RMBS de niveau 2B - exclusions imputables à des restrictions imposées à l’entité juridique </t>
  </si>
  <si>
    <t xml:space="preserve">Actifs de niveau 2B non RMBS - exclusions imputables à des restrictions imposées à l’entité juridique </t>
  </si>
  <si>
    <t>Actifs de niveau 1 - exclusions en raison de restrictions opérationnelles</t>
  </si>
  <si>
    <t>Actifs de niveau 2A - exclusions en raison de restrictions opérationnelles</t>
  </si>
  <si>
    <t>Actifs de niveau 2B RMBS - exclusions en raison de restrictions opérationnelles</t>
  </si>
  <si>
    <t>Actifs de niveau 2B non RMBS - exclusions en raison de restrictions opérationnelles</t>
  </si>
  <si>
    <t>Dépôts de détail – garantis, admissibles à un taux de retrait de 3 % sur comptes courants (Canada)</t>
  </si>
  <si>
    <t>Total des dépôts de détail entièrement garantis par un dispositif efficace d'assurance-_x001E_dépôts sur des comptes courants au Canada.</t>
  </si>
  <si>
    <t>Dépôts de détail – garantis, admissibles à un taux de retrait de 3 % sur comptes courants (à l’étranger)</t>
  </si>
  <si>
    <t>Total des dépôts de détail entièrement garantis par un dispositif efficace d'assurance-_x001E_dépôts sur des comptes courants dans des pays autres que le Canada, dans la mesure où l’autorité de contrôle décide d’appliquer à ces dépôts un taux de retrait de 3 %.</t>
  </si>
  <si>
    <t xml:space="preserve">Dépôts de détail – garantis, admissibles à un taux de retrait de 5 % sur comptes courants </t>
  </si>
  <si>
    <t>Total des dépôts de détail entièrement garantis par un dispositif efficace d'assurance-dépôts sur des comptes courants dans des pays autres que le Canada, dans la mesure où l’autorité de contrôle décide d’appliquer à ces dépôts un taux de retrait de 5 %.</t>
  </si>
  <si>
    <t>Dépôts de détail – garantis, admissibles à un taux de retrait de 3 % sur comptes autres que courants – le déposant entretient des relations avec l’institution (Canada).</t>
  </si>
  <si>
    <t>Total des dépôts de détail entièrement garantis par un dispositif efficace d'assurance-dépôts sur des comptes autres que courants - le déposant entretient des relations avec l’institution au Canada.</t>
  </si>
  <si>
    <t>Dépôts de détail – garantis, admissibles à un taux de retrait de 3 % sur comptes autres que courants - le déposant entretient des relations avec l’institution (à l’étranger).</t>
  </si>
  <si>
    <t>Total des dépôts de détail entièrement garantis par un dispositif efficace d’assurance-dépôts sur des comptes autres que courants dans des pays autres que le Canada, dans la mesure où l’autorité de contrôle décide d’appliquer à ces dépôts un taux de retrait de 3 % - le déposant entretient des relations avec l’institution hors Canada.</t>
  </si>
  <si>
    <t>Dépôts de détail – garantis, admissibles à un taux de retrait de 5 % sur comptes autres que courants – le déposant entretient des relations avec l’institution.</t>
  </si>
  <si>
    <t>Total des dépôts de détail entièrement garantis par un dispositif efficace d’assurance-dépôts sur des comptes autres que courants dans des pays autres que le Canada, dans la mesure où l’autorité de contrôle décide d’appliquer à ces dépôts un taux de retrait de 5 % - le déposant entretient des relations avec l’institution hors Canada.</t>
  </si>
  <si>
    <t>Dépôts de détail – garantis, sur comptes autres que courants – le déposant n’entretient pas de relations avec l’institution.</t>
  </si>
  <si>
    <t>Total des dépôts de détail entièrement garantis par un dispositif efficace d’assurance-dépôts sur des comptes autres que courants – le déposant n’entretient pas avec l’institution d’autres relations durables qui rendent un retrait très improbable.</t>
  </si>
  <si>
    <t>Dépôts de détail – non garantis</t>
  </si>
  <si>
    <t>Total des dépôts de détail sans échéance ou à échéance d'au plus de 30 jours qui ne sont pas entièrement garantis par un dispositif efficace d'assurance-dépôts.</t>
  </si>
  <si>
    <t>Dépôts de détail – provenant de tiers non affiliés</t>
  </si>
  <si>
    <t>Total des dépôts de détail provenant d’un tiers non affilié (c.-à-d. une entité qui n’appartient pas à la même famille que l’institution ou qui n’est pas une filiale de l’institution).</t>
  </si>
  <si>
    <t>Dépôts de détail – dépôts à terme – à échéance de &gt; 30 jours</t>
  </si>
  <si>
    <t>Total des dépôts de détail à échéance résiduelle ou à préavis de plus de 30 jours, si le déposant n’est pas légalement autorisé à les retirer dans les 30 jours, ou si un retrait anticipé engendre une pénalité sensiblement supérieure à la perte d’intérêt.</t>
  </si>
  <si>
    <t>Total des dépôts d’entreprises non financières sur comptes courants (découlant d’activités de compensation, de garde et de gestion de trésorerie) et qui sont entièrement sécurisés par un dispositif efficace d’assurance-dépôts, dans un pays où l’autorité de contrôle choisit un taux de retrait de 3 %.</t>
  </si>
  <si>
    <t>Dépôts provenant d’entreprises non financières – sur comptes courants, garantis, à un taux de retrait de 5 %</t>
  </si>
  <si>
    <t>Total des dépôts d’entreprises non financières sur comptes courants (découlant d’activités de compensation, de garde et de gestion de trésorerie) et qui sont entièrement sécurisés par un dispositif efficace d’assurance-dépôts, dans un pays où l’autorité de contrôle choisit un taux de retrait de 5 %.</t>
  </si>
  <si>
    <t>Total des dépôts d’entreprises non financières sur comptes courants (découlant d’activités de compensation, de garde et de gestion de trésorerie) et qui ne sont pas entièrement sécurisés par un dispositif efficace d’assurance-dépôts.</t>
  </si>
  <si>
    <t>Dépôts d’entreprises non financières sur des comptes autres que courants, dont le montant est entièrement sécurisé par l’assurance-dépôts</t>
  </si>
  <si>
    <t>Dépôts d’entreprises non financières sur des comptes autres que courants, dont le montant n’est pas entièrement sécurisé par l’assurance-dépôts</t>
  </si>
  <si>
    <t>Total des dépôts d’entreprises non financières sur des comptes autres que courants dont le montant total n’est pas entièrement sécurisé par un dispositif efficace d’assurance-dépôts.</t>
  </si>
  <si>
    <t>Dépôts provenant d’entités souveraines, de banques centrales, d’organismes publics et de BMD – sur comptes courants, garantis, à un taux de retrait de 3 %</t>
  </si>
  <si>
    <t>Total des dépôts sur comptes courants (découlant d’activités de compensation, de garde et de gestion de trésorerie) provenant d’entités souveraines, de banques centrales, d’organismes publics et de BMD, qui sont entièrement sécurisés par un dispositif efficace d’assurance-dépôts, dans des pays où l’autorité de contrôle décide d’appliquer à ces dépôts un taux de retrait de 3 %.</t>
  </si>
  <si>
    <t>Dépôts provenant d’entités souveraines, de banques centrales, d’organismes publics et de BMD – sur comptes courants, garantis, à un taux de retrait de 5 %</t>
  </si>
  <si>
    <t>Total des dépôts sur comptes courants (découlant d’activités de compensation, de garde et de gestion de trésorerie) provenant d’entités souveraines, de banques centrales, d’organismes publics et de BMD, qui sont entièrement sécurisés par un dispositif efficace d’assurance-dépôts, dans des pays où l’autorité de contrôle décide d’appliquer à ces dépôts un taux de retrait de 5 %.</t>
  </si>
  <si>
    <t>Dépôts provenant d’entités souveraines, de banques centrales, d’organismes publics et de BMD – sur comptes courants, non garantis</t>
  </si>
  <si>
    <t>Total des dépôts sur comptes courants (découlant d’activités de compensation, de garde et de gestion de trésorerie) provenant d’entités souveraines, de banques centrales, d’organismes publics et de BMD, qui ne sont pas entièrement sécurisés par un dispositif efficace d’assurance-dépôts.</t>
  </si>
  <si>
    <t>Dépôts sur comptes autres que courants, provenant d’entités souveraines, de banques centrales, d’organismes publics et de BMD, montant entièrement sécurisé par un dispositif efficace d’assurance-dépôts</t>
  </si>
  <si>
    <t>Total des dépôts sur comptes autres que courants provenant d’entités souveraines, de banques centrales, d’organismes publics et de BMD, dont le montant intégral est entièrement sécurisé par un dispositif efficace d’assurance-dépôts.</t>
  </si>
  <si>
    <t>Dépôts sur comptes autres que courants, provenant d’entités souveraines, de banques centrales, d’organismes publics et de BMD, montant non entièrement sécurisé par un dispositif efficace d’assurance-dépôts</t>
  </si>
  <si>
    <t>Total des dépôts sur comptes autres que courants, provenant d’entités souveraines, de banques centrales, d’organismes publics et de BMD, dont le montant intégral n’est pas entièrement sécurisé par un dispositif efficace d’assurance-dépôts.</t>
  </si>
  <si>
    <t>Dépôts provenant de banques, sur comptes courants, garantis, à un taux de retrait de 3 %</t>
  </si>
  <si>
    <t>Dépôts provenant de banques, sur comptes courants, garantis, à un taux de retrait de 5 %</t>
  </si>
  <si>
    <t>Dépôts provenant de banques, sur comptes courants, non garantis</t>
  </si>
  <si>
    <t>Total des dépôts sur comptes courants (découlant d’activités de compensation, de garde et de gestion de trésorerie) provenant de banques, qui ne sont pas entièrement sécurisés par un dispositif efficace d’assurance-dépôts.</t>
  </si>
  <si>
    <t>Dépôts provenant de banques, sur comptes autres que courants</t>
  </si>
  <si>
    <t>Total des dépôts provenant d’autres banques, sur comptes autres que courants.</t>
  </si>
  <si>
    <t>Dépôts provenant d’autres institutions financières et d’autres entités, sur comptes courants, garantis, à un taux de retrait de 3 %</t>
  </si>
  <si>
    <t>Total des dépôts sur comptes courants (découlant d’activités de compensation, de garde et de gestion de trésorerie) provenant d’institutions financières (sauf des banques) et d’autres entités juridiques, qui sont entièrement sécurisés par un dispositif efficace d’assurance-dépôts, dans la mesure où l’autorité de contrôle décide d’appliquer à ces dépôts un taux de retrait de 3 %.</t>
  </si>
  <si>
    <t>Dépôts provenant d’autres institutions financières et d’autres entités, sur comptes courants, garantis, à un taux de retrait de 5 %</t>
  </si>
  <si>
    <t>Total des dépôts sur comptes courants (découlant d’activités de compensation, de garde et de gestion de trésorerie) provenant d’institutions financières (sauf des banques) et d’autres entités juridiques, qui sont entièrement sécurisés par un dispositif efficace d’assurance-dépôts, dans la mesure où l’autorité de contrôle décide d’appliquer à ces dépôts un taux de retrait de 5 %.</t>
  </si>
  <si>
    <t>Dépôts provenant d’autres institutions financières et d’autres entités, sur comptes courants, non garantis</t>
  </si>
  <si>
    <t>Total des dépôts sur comptes courants (découlant d’activités de compensation, de garde et de gestion de trésorerie) provenant d’institutions financières (sauf des banques) et d’autres entités juridiques, qui ne sont pas entièrement sécurisés par un dispositif efficace d’assurance-dépôts.</t>
  </si>
  <si>
    <t>Dépôts provenant d’autres institutions financières et d’autres entités, sur comptes autres que courants</t>
  </si>
  <si>
    <t>Total des dépôts sur comptes autres que courants provenant d’institutions financières (sauf des banques) et d’autres entités juridiques.</t>
  </si>
  <si>
    <t>Émission de créances non garanties</t>
  </si>
  <si>
    <t>Soldes additionnels devant être maintenus dans les réserves des banques centrales</t>
  </si>
  <si>
    <t>Sorties de trésorerie associées aux dérivés</t>
  </si>
  <si>
    <t>Les institutions devraient utiliser leur méthode d’évaluation pour calculer les entrées et sorties de trésorerie contractuelles à attendre des instruments dérivés. Les flux de trésorerie peuvent être calculés sur une base nette (les entrées peuvent compenser les sorties) par contrepartie, uniquement lorsqu’il existe une convention-cadre de compensation. La somme de toutes les sorties nettes de trésorerie devrait être déclarée ici. Les institutions devraient exclure de ce calcul les exigences de liquidité qui résulteraient du besoin de sûretés supplémentaires dus à une variation de la valeur marchande (à déclarer à la ligne 21408 « Besoins de liquidités supplémentaires activés par une variation de valorisation des opérations sur dérivés et autres instruments ») ou à une dépréciation des sûretés fournies (déclarée aux lignes 21403 « évolution éventuelle de la valeur des sûretés données - encaisse et actifs de niveau 1 » et 21404 « évolution éventuelle de la valeur des sûretés données - pour les autres sûretés (c.-à-d. toutes les sûretés qui ne sont pas de niveau 1). Les options devraient être considérées comme exercées quand elles sont « dans le cours » pour l’acheteur.</t>
  </si>
  <si>
    <t>Montant de la sûreté qui devrait être donnée ou des sorties contractuelles de trésorerie associées à toute dégradation de notation jusqu’à un déclassement de trois crans de la cote de crédit à long terme de l’institution. Lorsque le seuil de déclenchement est lié à la cote à court terme de l’institution, on se référera à la cote à long terme correspondante, conformément aux critères de notation publiés. L’incidence du déclassement devrait englober l’impact sur tous les types de dépôts de garantie et de clauses contractuelles qui modifient les droits de réutilisation de sûretés non cantonnées.</t>
  </si>
  <si>
    <t>Évolution de la valeur des sûretés données - encaisse et actifs de niveau 1</t>
  </si>
  <si>
    <t>Évolution de la valeur des sûretés données - pour les sûretés autres que niveau 1</t>
  </si>
  <si>
    <t>Valeur marchande actuelle des sûretés pertinentes couvrant les dérivés et autres opérations, sauf celles visées à la ligne 21403  « Évolution éventuelle de la valeur des sûretés données - encaisse et actifs de niveau 1 ». Ce montant doit être net des sûretés reçues par contrepartie (pour autant que la sûreté reçue ne fasse pas l’objet de restrictions sur sa réutilisation ou sa mobilisation). Toute sûreté qui figure dans un compte de marge cantonné ne peut être utilisée que pour compenser les sorties qui sont associées à des paiements pouvant être compensés sur ce même compte.</t>
  </si>
  <si>
    <t>Sûretés excédentaires non cantonnées pouvant être appelées contractuellement par la contrepartie</t>
  </si>
  <si>
    <t>Montant des sûretés non cantonnées que l’institution a reçues des contreparties, mais qui pourraient être contractuellement rappelées en vertu de documents juridiques parce qu’elles dépassent le montant des sûretés exigées par les contreparties.</t>
  </si>
  <si>
    <t>Sûretés contractuellement exigées au titre desquelles la contrepartie n’a pas encore demandé la constitution de sûretés</t>
  </si>
  <si>
    <t>Montant des sûretés contractuellement exigées mais dont la contrepartie n’a pas encore demandé la constitution.</t>
  </si>
  <si>
    <t>Variation de valorisation des opérations sur dérivés et autres instruments</t>
  </si>
  <si>
    <t>Besoins de liquidité éventuels découlant de la couverture intégrale des expositions aux prix du marché sur dérivés et autres instruments. Les institutions doivent calculer les sorties de trésorerie produites par les besoins supplémentaires liés à la variation de la valorisation du marché en retenant le plus grand flux de sûretés net sur 30 jours, en valeur absolue, ayant été enregistré au cours des 24 mois précédents, la couverture nette absolue étant fondée sur les entrées et sorties de trésorerie exécutées. Les entrées et sorties correspondant à des opérations relevant d’une même convention-cadre de compensation peuvent être traitées en valeur nette.</t>
  </si>
  <si>
    <t>Perte de financements sur titres adossés à des actifs, obligations sécurisées et autres instruments structurés émis par l’institution</t>
  </si>
  <si>
    <t>Soldes de titres adossés à des actifs à terme et autres instruments de financement structurés, à l’exception des obligations sécurisées, émises par l’instituition, et qui viennent à échéance dans 30 jours ou moins. Dans la mesure où des structures parrainées ou des structures ad hoc doivent être consolidées, leurs actifs et passifs doivent êtres pris en compte.</t>
  </si>
  <si>
    <t>Perte de financement sur obligations sécurisées émises par l’institution</t>
  </si>
  <si>
    <t xml:space="preserve">Perte de financement sur papier commercial adossé à des actifs, structures, véhicules d’investissement ad hoc – titres de dette à échéance ≤ 30 jours </t>
  </si>
  <si>
    <t xml:space="preserve">Tous les financements sur papier commercial adossé à des actifs, structure, véhicules d’investissement ad hoc et autres activités de financement assimilables venant à échéance ou devant être retournés dans les 30 jours. </t>
  </si>
  <si>
    <t>Perte de financement sur papier commercial adossé à des actifs, structures, véhicules d’investissement ad hoc – options incorporées dans les accords de financement</t>
  </si>
  <si>
    <t>Tous les financements sur papier commercial adossé à des actifs, structure, véhicules d’investissement ad hoc et autres activités de financement assimilables ne venant pas à échéance dans les 30 jours, mais comportant des options incorporées dans les accords de financement qui pourraient réduire l’échéance du titre de dette à 30 jours ou moins.</t>
  </si>
  <si>
    <t>Perte de financement sur papier commercial adossé à des actifs, structures, véhicules d’investissement ad hoc – autres pertes éventuelles</t>
  </si>
  <si>
    <t>Toutes les autres pertes éventuelles liées à tous les financements sur papier commercial adossé à des actifs, structures, véhicules d’investissement ad hoc et autres activités de financement assimilables.</t>
  </si>
  <si>
    <t>Engagements confirmés de crédit pas encore décaissés - au bénéfice d’entreprises non financières</t>
  </si>
  <si>
    <t>Engagements confirmés de liquidité pas encore décaissés - au bénéfice d’entreprises non financières</t>
  </si>
  <si>
    <t>Engagements confirmés de crédit pas encore décaissés - au bénéfice d’entités souveraines, de banques centrales, d’organismes publics et de BMD</t>
  </si>
  <si>
    <t>Soldes des engagements confirmés de crédit pas encore décaissés, pris par l’institution au bénéfice d’entités souveraines, de banques centrales, d’organismes publics et de banques multilatérales de développement. Le montant déclaré devrait également comprendre l’« excédent de capacité » des engagements de liquidité pris envers des entités souveraines, des banques centrales, des organismes publics et des banques multilatérales de développement.</t>
  </si>
  <si>
    <t>Le montant des engagements confirmés de liquidité pas encore décaissés doit correspondre à l’encours de titres de dette (ou à une fraction proportionnelle s’il s’agit d’un prêt consortial) émis par des entités souveraines, des banques centrales, des organismes publics ou des banques multilatérales de développement qui arrive à échéance dans une période de 30 jours et qui est couvert par la facilité.</t>
  </si>
  <si>
    <t>Engagements confirmés de crédit et de liquidité pas encore décaissés - au bénéfice de banques soumises à une surveillance prudentielle</t>
  </si>
  <si>
    <t>Soldes des engagements confirmés de crédit et de liquidité pas encore décaissés, au bénéfice de banques soumises à une surveillance prudentielle.</t>
  </si>
  <si>
    <t>Engagements confirmés de crédit pas encore décaissés - au bénéfice d’autres IF</t>
  </si>
  <si>
    <t>Soldes des engagements confirmés de crédit pas encore décaissés, pris par l’institution au bénéfice d’autres institutions financières (y compris entreprises de valeurs mobilières, des sociétés d’assurances, des fiduciaires et des bénéficiaires). Le montant déclaré devrait également comprendre l’« excédent de capacité » des engagements de liquidité pris au bénéfice d’autres institutions financières (y compris entreprises de valeurs mobilières, des sociétés d’assurances, des fiduciaires et des bénéficiaires).</t>
  </si>
  <si>
    <t>Engagements confirmés de liquidité pas encore décaissés - au bénéfice d’autres IF</t>
  </si>
  <si>
    <t>Engagements confirmés de crédit et de liquidité pas encore décaissés - au bénéfice d’autres entités juridiques</t>
  </si>
  <si>
    <t>Soldes des engagements confirmés de crédit et de liquidité pas encore décaissés, pris au bénéfice d’autres entités, y compris des fonds de couverture, des fonds du marché monétaire, et des structures d’émission et structures ad hoc (p. ex. des structures d’émission ou véhicules d’investissement ad hoc ou autres structures utilisées pour financer les actifs de l’institution.</t>
  </si>
  <si>
    <t>Autres obligations contractuelles visant à octroyer des fonds – à des institutions financières</t>
  </si>
  <si>
    <t>Autres obligations contractuelles visant à octroyer des fonds - à des clients de détail</t>
  </si>
  <si>
    <t>Montant total des obligations contractuelles d’accorder des financements à la clientèle de particuliers au cours des 30 jours civils suivants (non déduits pour tenir compte du report sur les entrées de trésorerie déclarés à la ligne 22201 - Entrées de trésorerie contractuelles à la clientèle de particuliers). Les engagements non capitalisés doivent être déclarés à cette ligne seulement si i) l’emprunteur a accepté l’engagement proposé par l’institution et que toutes les conditions rattachées à l’engagement ont été respectées, et si  ii) l’exigence de capitaliser l’engagement respecte la période de 30 jours de la LCR.</t>
  </si>
  <si>
    <t>Autres obligations contractuelles visant à octroyer des fonds - à des entreprises non financières</t>
  </si>
  <si>
    <t>Montant total des obligations contractuelles d’accorder des financements à des entreprises non financières au cours des 30 jours civils suivants (non déduits pour tenir compte du report sur les entrées de trésorerie déclarées à la ligne 22203 - Entrées de trésorerie contractuelles à des entreprises non financières).</t>
  </si>
  <si>
    <t>Autres obligations contractuelles visant à octroyer des fonds – à d’autres clients</t>
  </si>
  <si>
    <t>Montant total des obligations contractuelles d’accorder des financements à d’autres clients au cours des 30 jours civils suivants (non déduits pour tenir compte du report sur les entrées de trésorerie déclarés à la ligne 22208 – Entrées de trésorerie contractuelles à d’autres entités).</t>
  </si>
  <si>
    <t>Autres obligations de financement conditionnelles - entreprises communes ou participations minoritaires dans des entités</t>
  </si>
  <si>
    <t>Autres obligations de financement conditionnelles - facilités de liquidité et de crédit « sans engagement », révocables sans condition – autres clients</t>
  </si>
  <si>
    <t>Soldes d’engagements confirmés de crédit et de liquidité pas encore décaissés, au bénéfice d’autres clients dans la mesure où l’institution est autorisée à révoquer sans condition la partie non décaissée de ces engagements.</t>
  </si>
  <si>
    <t>Autres obligations de financement conditionnelles –instruments de crédit commercial – obligations connexes</t>
  </si>
  <si>
    <t>Instruments de crédit commercial provenant d’obligations connexes directement adossées au mouvement de marchandises ou à la prestation de services. Les montants à déclarer comprennent des éléments tels les lettres de crédit commercial documentaire, la remise (ou l’encaissement) documentaire et l’encaissement simple, les effets d’importation et effets d’exportation, et les garanties directement liées à des obligations de crédit commercial, telles que des garanties d’expédition. Les engagements de prêts, comme le financement direct des importations ou exportations pour les entreprises non financières, ne doivent pas être déclarés à ce poste, mais plutôt à titre d’engagements confirmés.</t>
  </si>
  <si>
    <t>Autres obligations de financement conditionnelles - garanties et lettres de crédit sans rapport avec des obligations de crédit commercial</t>
  </si>
  <si>
    <t>Encours des lettres de crédit émises par l’institution et des garanties sans rapport avec des obligations de crédit commercial.</t>
  </si>
  <si>
    <t>Autres obligations de financement conditionnelles – demandes de rachat de titres de dette</t>
  </si>
  <si>
    <t>Les demandes éventuelles de rachat des titres de dette émis par l’institution ou des structures d’émission, véhicules d’investissement sur titres et autres facilités de financement qui lui sont liés.</t>
  </si>
  <si>
    <t>Autres obligations de financement conditionnelles – produits structurés</t>
  </si>
  <si>
    <t>Les produits structurés que la clientèle s’attend à pouvoir négocier facilement, par exemple les titres à taux révisable et les effets à taux variable remboursables sur demande (VRDN).</t>
  </si>
  <si>
    <t>Autres obligations de financement conditionnelles – fonds gérés</t>
  </si>
  <si>
    <t>Les fonds gérés dans un objectif de préservation de la valeur, par exemple fonds de placement monétaires ou autres types d’organismes de placement collectif à capital garanti.</t>
  </si>
  <si>
    <t>Autres obligations de financement conditionnelles – Autres obligations non contractuelles</t>
  </si>
  <si>
    <t>Autres obligations de financement conditionnelles - Encours des titres de dette ayant une échéance résiduelle à &gt; 30 jours</t>
  </si>
  <si>
    <t>Lorsqu’un émetteur passe par un courtier ou un teneur de marché affilié, il pourrait être nécessaire d’intégrer une part de l’encours des titres de dette ayant une échéance supérieure à 30 jours civils (que ceux-ci soient assortis ou non d’une sûreté, et qu’ils soient à terme ou à court terme), en vue de couvrir la possibilité d’un rachat de cet encours.</t>
  </si>
  <si>
    <t>Autres obligations de financement conditionnelles - les positions courtes de certains clients sont sécurisées par des sûretés reçues d’autres clients</t>
  </si>
  <si>
    <t>Montant des obligations de financement conditionnelles se rapportant à des situations où une institution dispose d’actifs de clientèle qui sont équilibrés, en interne, par les positions courtes d’autres clients, dont la sûreté ne peut pas être assimilée à un actif de niveau 1 ou 2, et lorsque l’institution pourrait être contrainte de trouver des ressources supplémentaires pour financer ces positions en cas de retrait par le client. Les situations où la sûreté est assimilable à un actif de niveau 1 ou 2 doivent être déclarées dans la catégorie de financement garanti pertinente.</t>
  </si>
  <si>
    <t>Autres obligations de financement conditionnelles – positions courtes de la banque sécurisées par une cession temporaire de titre assortie d’une sûreté</t>
  </si>
  <si>
    <t>Montant des positions courtes de l’institution qui sont sécurisées par des cessions temporaires de titres assorties d’une sûreté. Ces positions sont présumées maintenues pendant la totalité de la période de 30 jours et s’accompagnent d’une sortie de trésorerie de 0 %. Les cessions temporaires correspondantes de titres assorties d’une sûreté qui sécurisent ces positions courtes doivent être déclarées dans la catégorie pertinente de prêts sécurisés ou de swaps de sûretés.</t>
  </si>
  <si>
    <t xml:space="preserve">Autres sorties contractuelles de trésorerie </t>
  </si>
  <si>
    <t>Toutes les autres sorties contractuelles de trésorerie prévues dans les 30 jours civils à venir, dont les sorties visant à sécuriser les emprunts de sûretés non garantis, les positions courtes non sécurisées, le versement de dividendes ou les paiements d’intérêts contractuels, mais non les sorties de trésorerie liées aux charges d’exploitation.</t>
  </si>
  <si>
    <t>Montant accordé au titre de prises en pension ou d’opérations d’emprunt de titres à échéance de 30 jours lorsque la sûreté acceptée n’est pas de niveau 1 ou 2 et n’a pas été réutilisée (non mobilisée) pour sécuriser les positions courtes fermes de l’institution.</t>
  </si>
  <si>
    <t>Valeur marchande de la sûreté acceptée au titre de prises en pension ou d’opérations d’emprunt de titres à échéance de 30 jours lorsque la sûreté acceptée est de niveau 1 ou 2 et n’a pas été réutilisée (non mobilisée) pour sécuriser les positions courtes fermes de l’institution.</t>
  </si>
  <si>
    <t>Prêts garantis – sûreté réutilisée – Actifs de niveau 1 – montant accordé</t>
  </si>
  <si>
    <t>Montant accordé au titre de prises en pension ou d’opérations d’emprunt de titres à échéance de 30 jours lorsque la sûreté acceptée est de niveau 1 et a été réutilisée (mobilisée) pour sécuriser les positions courtes fermes de l’institution.</t>
  </si>
  <si>
    <t>Prêts garantis – sûreté réutilisée – Actifs de niveau 1 – valeur marchande de la sûreté acceptée</t>
  </si>
  <si>
    <t>Valeur marchande de la sûreté acceptée au titre de prises en pension ou d’opérations d’emprunt de titres à échéance de 30 jours lorsque la sûreté acceptée est de niveau 1 et a été réutilisée (mobilisée) pour sécuriser les positions courtes fermes de l’institution.</t>
  </si>
  <si>
    <t xml:space="preserve">Prêts garantis – sûreté réutilisée – Actifs de niveau 2A – montant accordé </t>
  </si>
  <si>
    <t>Montant accordé au titre de prises en pension ou d’opérations d’emprunt de titres à échéance de 30 jours lorsque la sûreté acceptée est de niveau 2A et a été réutilisée (mobilisée) pour sécuriser les positions courtes fermes de l’institution.</t>
  </si>
  <si>
    <t>Prêts garantis – sûreté réutilisée – Actifs de niveau 2A – valeur marchande de la sûreté acceptée</t>
  </si>
  <si>
    <t>Valeur marchande de la sûreté acceptée au titre de prises en pension ou d’opérations d’emprunt de titres à échéance de 30 jours lorsque la sûreté acceptée est de niveau 2A et a été réutilisée (mobilisée) pour sécuriser les positions courtes fermes de l’institution.</t>
  </si>
  <si>
    <t>Prêts garantis – sûreté réutilisée – Actifs de niveau 2B RMBS – montant accordé</t>
  </si>
  <si>
    <t>Montant accordé au titre de prises en pension ou d’opérations d’emprunt de titres à échéance de 30 jours lorsque la sûreté acceptée est de niveau 2B RMBS et a été réutilisée (mobilisée) pour sécuriser les positions courtes fermes de l’institution.</t>
  </si>
  <si>
    <t>Prêts garantis – sûreté réutilisée – Actifs de niveau 2B RMBS – valeur marchande de la sûreté acceptée</t>
  </si>
  <si>
    <t>Valeur marchande de la sûreté acceptée au titre de prises en pension ou d’opérations d’emprunt de titres à échéance de 30 jours lorsque la sûreté acceptée est de niveau 2B RMBS et a été réutilisée (mobilisée) pour sécuriser les positions courtes fermes de l’institution.</t>
  </si>
  <si>
    <t>Prêts garantis – sûreté réutilisée – Actifs de niveau 2B non RMBS – montant accordé</t>
  </si>
  <si>
    <t>Montant accordé au titre de prises en pension ou d’opérations d’emprunt de titres à échéance de 30 jours lorsque la sûreté acceptée est de niveau 2B non RMBS et a été réutilisée (mobilisée) pour sécuriser les positions courtes fermes de l’institution.</t>
  </si>
  <si>
    <t>Prêts garantis – sûreté réutilisée – Actifs de niveau 2B non RMBS – valeur marchande de la sûreté acceptée</t>
  </si>
  <si>
    <t>Valeur marchande de la sûreté acceptée au titre de prises en pension ou d’opérations d’emprunt de titres à échéance de 30 jours lorsque la sûreté acceptée est de niveau 2B non RMBS et a été réutilisée (mobilisée) pour sécuriser les positions courtes fermes de l’institution.</t>
  </si>
  <si>
    <t>Montant accordé au titre de prises en pension ou d’opérations d’emprunt de titres à échéance de 30 jours lorsque la sûreté acceptée n’est pas de niveau 1 ou 2 et a été réutilisée (mobilisée) pour sécuriser les positions courtes fermes de l’institution.</t>
  </si>
  <si>
    <t>Valeur marchande de la sûreté acceptée au titre de prises en pension ou d’opérations d’emprunt de titres à échéance de 30 jours lorsque la sûreté acceptée n’est pas de niveau 1 ou 2 et a été réutilisée (mobilisée) pour sécuriser les positions courtes fermes de l’institution.</t>
  </si>
  <si>
    <t>Entrées de trésorerie contractuelles – clientèle de particuliers</t>
  </si>
  <si>
    <t>Entrées de trésorerie contractuelles – entreprises non financières</t>
  </si>
  <si>
    <t>Entrées de trésorerie contractuelles – banques centrales</t>
  </si>
  <si>
    <t>Entrées de trésorerie contractuelles – IF – autres dépôts opérationnels</t>
  </si>
  <si>
    <t>Tous les dépôts détenus par d’autres institutions financières pour des activités opérationnelles, notamment dans le contexte de la compensation, de la garde et de la gestion de la trésorerie, qui ne sont pas prises en compte à la ligne 22205 Entrées de trésorerie contractuelles – IF - dépôts opérationnels se rapportant aux activités de compensation de sous-adhérents non étrangers.</t>
  </si>
  <si>
    <t>Entrées de trésorerie contractuelles – IF - tous les paiements au titre d’autres prêts et dépôts dont l’échéance est dans ≤ 30 jours</t>
  </si>
  <si>
    <t>Entrées de trésorerie contractuelles – autres entités</t>
  </si>
  <si>
    <t>Tous les paiements (y compris les paiements d’intérêts et les versements périodiques) d’autres entités (notamment des entités souveraines, des banques multilatérales de développement et des organismes publics) au titre de prêts parfaitement productifs, dont l’échéance contractuelle est dans ≤ 30 jours.</t>
  </si>
  <si>
    <t>Les institutions devraient utiliser leurs méthodes de valorisation pour calculer les entrées et sorties de trésorerie contractuelles à attendre des instruments dérivés. Les flux de trésorerie peuvent être calculés sur une base nette (les entrées peuvent compenser les sorties) par contrepartie, uniquement lorsqu’il existe une convention-cadre de compensation. La somme de toutes les sorties nettes de trésorerie devrait être déclarée ici. Les institutions devraient exclure de ce calcul les exigences de liquidité qui résulteraient du besoin de sûretés supplémentaires en raison d’une variation de la valeur de marché (à déclarer à la ligne 21408 « Besoins de liquidités supplémentaires activés par une variation de valorisation des opérations sur dérivés et autres instruments ») ou à une dépréciation des sûretés fournies (déclarée aux lignes 21403 « évolution éventuelle de la valeur des sûretés données - encaisse et actifs de niveau 1 » et 21404 « évolution éventuelle de la valeur des sûretés données - pour les autres sûretés (c.-à-d. toutes les sûretés qui ne sont pas de niveau 1). Les options devraient être considérées comme exercées quand elles sont « dans le cours » pour l’acheteur.</t>
  </si>
  <si>
    <t>Entrées de trésorerie contractuelles - titres à échéance ≤ 30 jours</t>
  </si>
  <si>
    <t>Swaps de sûretés – actifs empruntés réutilisés – actifs de niveau 1 prêtés et actifs de niveau 1 empruntés (toutes les opérations) – valeur marchande de la sûreté prêtée</t>
  </si>
  <si>
    <t>Valeur marchande de la sûreté prêtée dans toutes les opérations où des actifs de niveau 1 sont prêtés et des actifs de niveau 1 sont empruntés, lorsque la sûreté empruntée est réutilisée (mobilisée) pour sécuriser les positions courtes fermes de l’institution.</t>
  </si>
  <si>
    <t>Swaps de sûretés – actifs empruntés réutilisés – actifs de niveau 1 prêtés et actifs de niveau 1 empruntés (toutes les opérations) – valeur marchande de la sûreté empruntée</t>
  </si>
  <si>
    <t>Valeur marchande de la sûreté empruntée dans toutes les opérations où des actifs de niveau 1 sont prêtés et des actifs de niveau 1 sont empruntés, lorsque la sûreté empruntée est réutilisée (mobilisée) pour sécuriser les positions courtes fermes de l’institution.</t>
  </si>
  <si>
    <t>Swaps de sûretés – actifs empruntés réutilisés – actifs de niveau 1 prêtés et actifs de niveau 2A empruntés (toutes les opérations) – valeur marchande de la sûreté prêtée</t>
  </si>
  <si>
    <t>Valeur marchande de la sûreté prêtée dans toutes les opérations où des actifs de niveau 1 sont prêtés et des actifs de niveau 2A sont empruntés, lorsque la sûreté empruntée est réutilisée (mobilisée) pour sécuriser les positions courtes fermes de l’institution.</t>
  </si>
  <si>
    <t>Swaps de sûretés – actifs empruntés réutilisés – actifs de niveau 1 prêtés et actifs de niveau 2A empruntés (toutes les opérations) – valeur marchande de la sûreté empruntée</t>
  </si>
  <si>
    <t>Valeur marchande de la sûreté empruntée dans toutes les opérations où des actifs de niveau 1 sont prêtés et des actifs de niveau 2A sont empruntés, lorsque la sûreté empruntée est réutilisée (mobilisée) pour sécuriser les positions courtes fermes de l’institution..</t>
  </si>
  <si>
    <t>Swaps de sûretés – actifs empruntés réutilisés – actifs de niveau 1 prêtés et actifs de niveau 2B RMBS empruntés (toutes les opérations) – valeur marchande de la sûreté prêtée</t>
  </si>
  <si>
    <t>Valeur marchande de la sûreté prêtée dans toutes les opérations où des actifs de niveau 1 sont prêtés et des actifs de niveau 2B RMBS sont empruntés, lorsque la sûreté empruntée est réutilisée (mobilisée) pour sécuriser les positions courtes fermes de l’institution.</t>
  </si>
  <si>
    <t>Swaps de sûretés – actifs empruntés réutilisés – actifs de niveau 1 prêtés et actifs de niveau 2B RMBS empruntés (toutes les opérations) – valeur marchande de la sûreté empruntée</t>
  </si>
  <si>
    <t>Valeur marchande de la sûreté empruntée dans toutes les opérations où des actifs de niveau 1 sont prêtés et des actifs de niveau 2B RMBS sont empruntés, lorsque la sûreté empruntée est réutilisée (mobilisée) pour sécuriser les positions courtes fermes de l’institution.</t>
  </si>
  <si>
    <t>Swaps de sûretés – actifs empruntés réutilisés – actifs de niveau 1 prêtés et actifs de niveau 2B non RMBS empruntés (toutes les opérations) – valeur marchande de la sûreté prêtée</t>
  </si>
  <si>
    <t>Valeur marchande de la sûreté prêtée dans toutes les opérations où des actifs de niveau 1 sont prêtés et des actifs de niveau 2B non RMBS sont empruntés, lorsque la sûreté empruntée est réutilisée (mobilisée) pour sécuriser les positions courtes fermes de l’institution.</t>
  </si>
  <si>
    <t>Swaps de sûretés – actifs empruntés réutilisés – actifs de niveau 1 prêtés et actifs de niveau 2B non RMBS empruntés (toutes les opérations) – valeur marchande de la sûreté empruntée</t>
  </si>
  <si>
    <t>Valeur marchande de la sûreté empruntée dans toutes les opérations où des actifs de niveau 1 sont prêtés et des actifs de niveau 2B non RMBS sont empruntés, lorsque la sûreté empruntée est réutilisée (mobilisée) pour sécuriser les positions courtes fermes de l’institution.</t>
  </si>
  <si>
    <t>Swaps de sûretés – actifs empruntés réutilisés – actifs de niveau 2A prêtés et actifs de niveau 1 empruntés (toutes les opérations) – valeur marchande de la sûreté prêtée</t>
  </si>
  <si>
    <t>Valeur marchande de la sûreté prêtée dans toutes les opérations où des actifs de niveau 2A sont prêtés et des actifs de niveau 1 sont empruntés, lorsque la sûreté empruntée est réutilisée (mobilisée) pour sécuriser les positions courtes fermes de l’institution.</t>
  </si>
  <si>
    <t>Swaps de sûretés – actifs empruntés réutilisés – actifs de niveau 2A prêtés et actifs de niveau 1 empruntés (toutes les opérations) – valeur marchande de la sûreté empruntée</t>
  </si>
  <si>
    <t>Valeur marchande de la sûreté empruntée dans toutes les opérations où des actifs de niveau 2A sont prêtés et des actifs de niveau 1 sont empruntés, lorsque la sûreté empruntée est réutilisée (mobilisée) pour sécuriser les positions courtes fermes de l’institution.</t>
  </si>
  <si>
    <t>Swaps de sûretés – actifs empruntés réutilisés – actifs de niveau 2A prêtés et actifs de niveau 2A empruntés (toutes les opérations) – valeur marchande de la sûreté prêtée</t>
  </si>
  <si>
    <t>Valeur marchande de la sûreté prêtée dans toutes les opérations où des actifs de niveau 2A sont prêtés et des actifs de niveau 2A sont empruntés, lorsque la sûreté empruntée est réutilisée (mobilisée) pour sécuriser les positions courtes fermes de l’institution.</t>
  </si>
  <si>
    <t>Swaps de sûretés – actifs empruntés réutilisés – actifs de niveau 2A prêtés et actifs de niveau 2A empruntés (toutes les opérations) – valeur marchande de la sûreté empruntée</t>
  </si>
  <si>
    <t>Valeur marchande de la sûreté empruntée dans toutes les opérations où des actifs de niveau 2A sont prêtés et desactifs de niveau 2A sont empruntés, lorsque la sûreté empruntée est réutilisée (mobilisée) pour sécuriser les positions courtes fermes de l’institution.</t>
  </si>
  <si>
    <t>Swaps de sûretés – actifs empruntés réutilisés – actifs de niveau 2A prêtés et actifs de niveau 2B RMBS empruntés (toutes les opérations) – valeur marchande de la sûreté prêtée</t>
  </si>
  <si>
    <t>Valeur marchande de la sûreté prêtée dans toutes les opérations où des actifs de niveau 2A sont prêtés et des actifs de niveau 2B RMBS sont empruntés, lorsque la sûreté empruntée est réutilisée (mobilisée) pour sécuriser les positions courtes fermes de l’institution.</t>
  </si>
  <si>
    <t>Swaps de sûretés – actifs empruntés réutilisés – actifs de niveau 2A prêtés et actifs de niveau 2B RMBS empruntés (toutes les opérations) – valeur marchande de la sûreté empruntée</t>
  </si>
  <si>
    <t>Valeur marchande de la sûreté empruntée dans toutes les opérations où des actifs de niveau 2A sont prêtés et des actifs de niveau 2B RMBS sont empruntés, lorsque la sûreté empruntée est réutilisée (mobilisée) pour sécuriser les positions courtes fermes de l’institution.</t>
  </si>
  <si>
    <t>Swaps de sûretés – actifs empruntés réutilisés – actifs de niveau 2A prêtés et actifs de niveau 2B non RMBS empruntés (toutes les opérations) – valeur marchande de la sûreté prêtée</t>
  </si>
  <si>
    <t>Valeur marchande de la sûreté prêtée dans toutes les opérations où des actifs de niveau 2A sont prêtés et des actifs de niveau 2B non RMBS sont empruntés, lorsque la sûreté empruntée est réutilisée (mobilisée) pour sécuriser les positions courtes fermes de l’institution.</t>
  </si>
  <si>
    <t>Swaps de sûretés – actifs empruntés réutilisés – actifs de niveau 2A prêtés et actifs de niveau 2B non RMBS empruntés (toutes les opérations) – valeur marchande de la sûreté empruntée</t>
  </si>
  <si>
    <t>Valeur marchande de la sûreté empruntée dans toutes les opérations où des actifs de niveau 2A sont prêtés et des actifs de niveau 2B non RMBS sont empruntés, lorsque la sûreté empruntée est réutilisée (mobilisée) pour sécuriser les positions courtes fermes de l’institution.</t>
  </si>
  <si>
    <t>Swaps de sûretés – actifs empruntés réutilisés – actifs de niveau 2B RMBS prêtés et actifs de niveau 1 empruntés (toutes les opérations) – valeur marchande de la sûreté prêtée</t>
  </si>
  <si>
    <t>Valeur marchande de la sûreté prêtée dans toutes les opérations où des actifs de niveau 2B RMBS sont prêtés et des actifs de niveau 1 sont empruntés, lorsque la sûreté empruntée est réutilisée (mobilisée) pour sécuriser les positions courtes fermes de l’institution.</t>
  </si>
  <si>
    <t>Swaps de sûretés – actifs empruntés réutilisés – actifs de niveau 2B RMBS prêtés et actifs de niveau 1 empruntés (toutes les opérations) – valeur marchande de la sûreté empruntée</t>
  </si>
  <si>
    <t>Valeur marchande de la sûreté empruntée dans toutes les opérations où des actifs de niveau 2B RMBS sont prêtés et des actifs de niveau 1 sont empruntés, lorsque la sûreté empruntée est réutilisée (mobilisée) pour sécuriser les positions courtes fermes de l’institution.</t>
  </si>
  <si>
    <t>Swaps de sûretés – actifs empruntés réutilisés – actifs de niveau 2B RMBS prêtés et actifs de niveau 2A empruntés (toutes les opérations) – valeur marchande de la sûreté prêtée</t>
  </si>
  <si>
    <t>Valeur marchande de la sûreté prêtée dans toutes les opérations où des actifs de niveau 2B RMBS sont prêtés et des actifs de niveau 2A sont empruntés, lorsque la sûreté empruntée est réutilisée (mobilisée) pour sécuriser les positions courtes fermes de l’institution.</t>
  </si>
  <si>
    <t>Swaps de sûretés – actifs empruntés réutilisés – actifs de niveau 2B RMBS prêtés et actifs de niveau 2A empruntés (toutes les opérations) – valeur marchande de la sûreté empruntée</t>
  </si>
  <si>
    <t>Valeur marchande de la sûreté empruntée dans toutes les opérations où des actifs de niveau 2B RMBS sont prêtés et des actifs de niveau 2A sont empruntés, lorsque la sûreté empruntée est réutilisée (mobilisée) pour sécuriser les positions courtes fermes de l’institution.</t>
  </si>
  <si>
    <t>Swaps de sûretés – actifs empruntés réutilisés – actifs de niveau 2B RMBS prêtés et actifs de niveau 2B RMBS empruntés (toutes les opérations) – valeur marchande de la sûreté prêtée</t>
  </si>
  <si>
    <t>Valeur marchande de la sûreté prêtée dans toutes les opérations où des actifs de niveau 2B RMBS sont prêtés et des actifs de niveau 2B RMBS sont empruntés, lorsque la sûreté empruntée est réutilisée (mobilisée) pour sécuriser les positions courtes fermes de l’institution.</t>
  </si>
  <si>
    <t>Swaps de sûretés – actifs empruntés réutilisés – actifs de niveau 2B RMBS prêtés et actifs de niveau 2B RMBS empruntés (toutes les opérations) – valeur marchande de la sûreté empruntée</t>
  </si>
  <si>
    <t>Valeur marchande de la sûreté empruntée dans toutes les opérations où des actifs de niveau 2B RMBS sont prêtés et des actifs de niveau 2B RMBS sont empruntés, lorsque la sûreté empruntée est réutilisée (mobilisée) pour sécuriser les positions courtes fermes de l’institution.</t>
  </si>
  <si>
    <t>Swaps de sûretés – actifs empruntés réutilisés – actifs de niveau 2B RMBS prêtés et actifs de niveau 2B non RMBS empruntés (toutes les opérations) – valeur marchande de la sûreté prêtée</t>
  </si>
  <si>
    <t>Valeur marchande de la sûreté prêtée dans toutes les opérations où des actifs de niveau 2B RMBS sont prêtés et des actifs de niveau 2B non RMBS sont empruntés, lorsque la sûreté empruntée est réutilisée (mobilisée) pour sécuriser les positions courtes fermes de l’institution.</t>
  </si>
  <si>
    <t>Swaps de sûretés – actifs empruntés réutilisés – actifs de niveau 2B RMBS prêtés et actifs de niveau 2B non RMBS empruntés (toutes les opérations) – valeur marchande de la sûreté empruntée</t>
  </si>
  <si>
    <t>Valeur marchande de la sûreté empruntée dans toutes les opérations où des actifs de niveau 2B RMBS sont prêtés et des actifs de niveau 2B non RMBS sont empruntés, lorsque la sûreté empruntée est réutilisée (mobilisée) pour sécuriser les positions courtes fermes de l’institution.</t>
  </si>
  <si>
    <t>Swaps de sûretés – actifs empruntés réutilisés – actifs de niveau 2B non RMBS prêtés et actifs de niveau 1 empruntés (toutes les opérations) – valeur marchande de la sûreté prêtée</t>
  </si>
  <si>
    <t>Swaps de sûretés – actifs empruntés réutilisés – actifs de niveau 2B non RMBS prêtés et actifs de niveau 1 empruntés (toutes les opérations) – valeur marchande de la sûreté empruntée</t>
  </si>
  <si>
    <t>Valeur marchande de la sûreté empruntée dans toutes les opérations où des actifs de niveau 2B non RMBS sont prêtés et des actifs de niveau 1 sont empruntés, lorsque la sûreté empruntée est réutilisée (mobilisée) pour sécuriser les positions courtes fermes de l’institution.</t>
  </si>
  <si>
    <t>Swaps de sûretés – actifs empruntés réutilisés – actifs de niveau 2B non RMBS prêtés et actifs de niveau 2A empruntés (toutes les opérations) – valeur marchande de la sûreté prêtée</t>
  </si>
  <si>
    <t>Valeur marchande de la sûreté prêtée dans toutes les opérations où des actifs de niveau 2B non RMBS sont prêtés et des actifs de niveau 2A sont empruntés, lorsque la sûreté empruntée est réutilisée (mobilisée) pour sécuriser les positions courtes fermes de l’institution.</t>
  </si>
  <si>
    <t>Swaps de sûretés – actifs empruntés réutilisés – actifs de niveau 2B non RMBS prêtés et actifs de niveau 2A empruntés (toutes les opérations) – valeur marchande de la sûreté empruntée</t>
  </si>
  <si>
    <t>Valeur marchande de la sûreté empruntée dans toutes les opérations où des actifs de niveau 2B non RMBS sont prêtés et des actifs de niveau 2A sont empruntés, lorsque la sûreté empruntée est réutilisée (mobilisée) pour sécuriser les positions courtes fermes de l’institution.</t>
  </si>
  <si>
    <t>Swaps de sûretés – actifs empruntés réutilisés – actifs de niveau 2B non RMBS prêtés et actifs de niveau 2B RMBS empruntés (toutes les opérations) – valeur marchande de la sûreté prêtée</t>
  </si>
  <si>
    <t>Valeur marchande de la sûreté prêtée dans toutes les opérations où des actifs de niveau 2B non RMBS sont prêtés et des actifs de niveau 2B RMBS sont empruntés, lorsque la sûreté empruntée est réutilisée (mobilisée) pour sécuriser les positions courtes fermes de l’institution.</t>
  </si>
  <si>
    <t>Swaps de sûretés – actifs empruntés réutilisés – actifs de niveau 2B non RMBS prêtés et actifs de niveau 2B RMBS empruntés (toutes les opérations) – valeur marchande de la sûreté empruntée</t>
  </si>
  <si>
    <t>Valeur marchande de la sûreté empruntée dans toutes les opérations où des actifs de niveau 2B non RMBS sont prêtés et actifs de niveau 2B RMBS sont empruntés, lorsque la sûreté empruntée est réutilisée (mobilisée) pour sécuriser les positions courtes fermes de l’institution.</t>
  </si>
  <si>
    <t>Swaps de sûretés – actifs empruntés réutilisés – actifs de niveau 2B non RMBS prêtés et actifs de niveau 2B non RMBS empruntés (toutes les opérations) – valeur marchande de la sûreté prêtée</t>
  </si>
  <si>
    <t>Valeur marchande de la sûreté prêtée dans toutes les opérations où des actifs de niveau 2B non RMBS sont prêtés et des actifs de niveau 2B non RMBS sont empruntés, lorsque la sûreté empruntée est réutilisée (mobilisée) pour sécuriser les positions courtes fermes de l’institution.</t>
  </si>
  <si>
    <t>Swaps de sûretés – actifs empruntés réutilisés – actifs de niveau 2B non RMBS prêtés et actifs de niveau 2B non RMBS empruntés (toutes les opérations) – valeur marchande de la sûreté empruntée</t>
  </si>
  <si>
    <t>Valeur marchande de la sûreté empruntée dans toutes les opérations où des actifs de niveau 2B non RMBS sont prêtés et des actifs de niveau 2B non RMBS sont empruntés, lorsque la sûreté empruntée est réutilisée (mobilisée) pour sécuriser les positions courtes fermes de l’institution.</t>
  </si>
  <si>
    <t>Identificateur de classification LCR</t>
  </si>
  <si>
    <t>50(a)</t>
  </si>
  <si>
    <t>50(b)</t>
  </si>
  <si>
    <t>Note afférent au paragraphe 50(b)</t>
  </si>
  <si>
    <t>50(c)</t>
  </si>
  <si>
    <t>50(d)</t>
  </si>
  <si>
    <t>50(e)</t>
  </si>
  <si>
    <t>52(a)</t>
  </si>
  <si>
    <t>52(b)</t>
  </si>
  <si>
    <t>54(a)</t>
  </si>
  <si>
    <t>54(b)</t>
  </si>
  <si>
    <t>54(c)</t>
  </si>
  <si>
    <t>36-37; 171-172</t>
  </si>
  <si>
    <t>31-34, 38-40</t>
  </si>
  <si>
    <t>93-103</t>
  </si>
  <si>
    <t>Note de bas de page 50(b)</t>
  </si>
  <si>
    <t>114-115</t>
  </si>
  <si>
    <t>116-117</t>
  </si>
  <si>
    <t>131(a)</t>
  </si>
  <si>
    <t>131(b)</t>
  </si>
  <si>
    <t>131(c)</t>
  </si>
  <si>
    <t>131(d)</t>
  </si>
  <si>
    <t>131(e)</t>
  </si>
  <si>
    <t>131(f)</t>
  </si>
  <si>
    <t>131(g)</t>
  </si>
  <si>
    <t>138-139</t>
  </si>
  <si>
    <t>141, 147</t>
  </si>
  <si>
    <t>145-146</t>
  </si>
  <si>
    <t>158, 159</t>
  </si>
  <si>
    <t>48-48C, 113, 146</t>
  </si>
  <si>
    <t>Titres de dette de l’émetteur souverain ou de la banque centrale cotés BBB- à BBB+</t>
  </si>
  <si>
    <t>Montant Pondéré</t>
  </si>
  <si>
    <t>LCRCLASS 11001</t>
  </si>
  <si>
    <t>LCRCLASS 11002</t>
  </si>
  <si>
    <t>LCRCLASS 11003</t>
  </si>
  <si>
    <t>LCRCLASS 11004</t>
  </si>
  <si>
    <t>LCRCLASS 11005</t>
  </si>
  <si>
    <t>LCRCLASS 11006</t>
  </si>
  <si>
    <t>LCRCLASS 11007</t>
  </si>
  <si>
    <t>LCRCLASS 11008</t>
  </si>
  <si>
    <t>LCRCLASS 11009</t>
  </si>
  <si>
    <t>LCRCLASS 11010</t>
  </si>
  <si>
    <t>LCRCLASS 12001</t>
  </si>
  <si>
    <t>LCRCLASS 12002</t>
  </si>
  <si>
    <t>LCRCLASS 12003</t>
  </si>
  <si>
    <t>LCRCLASS 12004</t>
  </si>
  <si>
    <t>LCRCLASS 12005</t>
  </si>
  <si>
    <t>LCRCLASS 12006</t>
  </si>
  <si>
    <t>LCRCLASS 12007</t>
  </si>
  <si>
    <t>LCRCLASS 13001</t>
  </si>
  <si>
    <t>LCRCLASS 13002</t>
  </si>
  <si>
    <t>LCRCLASS 13003</t>
  </si>
  <si>
    <t>LCRCLASS 13004</t>
  </si>
  <si>
    <t>LCRCLASS 14001</t>
  </si>
  <si>
    <t>LCRCLASS 14002</t>
  </si>
  <si>
    <t>LCRCLASS 14003</t>
  </si>
  <si>
    <t>LCRCLASS 14004</t>
  </si>
  <si>
    <t>LCRCLASS 14005</t>
  </si>
  <si>
    <t>LCRCLASS 14006</t>
  </si>
  <si>
    <t>LCRCLASS 14007</t>
  </si>
  <si>
    <t>LCRCLASS 14008</t>
  </si>
  <si>
    <t>LCRCLASS 21101</t>
  </si>
  <si>
    <t>LCRCLASS 21102</t>
  </si>
  <si>
    <t>LCRCLASS 21103</t>
  </si>
  <si>
    <t>LCRCLASS 21104</t>
  </si>
  <si>
    <t>LCRCLASS 21105</t>
  </si>
  <si>
    <t>LCRCLASS 21106</t>
  </si>
  <si>
    <t>LCRCLASS 21107</t>
  </si>
  <si>
    <t>LCRCLASS 21108</t>
  </si>
  <si>
    <t>LCRCLASS 21109</t>
  </si>
  <si>
    <t>LCRCLASS 21110</t>
  </si>
  <si>
    <t>LCRCLASS 21111</t>
  </si>
  <si>
    <t>LCRCLASS 21201</t>
  </si>
  <si>
    <t>LCRCLASS 21202</t>
  </si>
  <si>
    <t>LCRCLASS 21203</t>
  </si>
  <si>
    <t>LCRCLASS 21204</t>
  </si>
  <si>
    <t>LCRCLASS 21205</t>
  </si>
  <si>
    <t>LCRCLASS 21206</t>
  </si>
  <si>
    <t>LCRCLASS 21207</t>
  </si>
  <si>
    <t>LCRCLASS 21208</t>
  </si>
  <si>
    <t>LCRCLASS 21209</t>
  </si>
  <si>
    <t>LCRCLASS 21210</t>
  </si>
  <si>
    <t>LCRCLASS 21211</t>
  </si>
  <si>
    <t>LCRCLASS 21212</t>
  </si>
  <si>
    <t>LCRCLASS 21213</t>
  </si>
  <si>
    <t>LCRCLASS 21214</t>
  </si>
  <si>
    <t>LCRCLASS 21215</t>
  </si>
  <si>
    <t>LCRCLASS 21216</t>
  </si>
  <si>
    <t>LCRCLASS 21217</t>
  </si>
  <si>
    <t>LCRCLASS 21218</t>
  </si>
  <si>
    <t>LCRCLASS 21219</t>
  </si>
  <si>
    <t>LCRCLASS 21220</t>
  </si>
  <si>
    <t>LCRCLASS 21221</t>
  </si>
  <si>
    <t>LCRCLASS 21222</t>
  </si>
  <si>
    <t>LCRCLASS 21223</t>
  </si>
  <si>
    <t>LCRCLASS 21224</t>
  </si>
  <si>
    <t>LCRCLASS 21225</t>
  </si>
  <si>
    <t>LCRCLASS 21226</t>
  </si>
  <si>
    <t>LCRCLASS 21227</t>
  </si>
  <si>
    <t>LCRCLASS 21228</t>
  </si>
  <si>
    <t>LCRCLASS 21229</t>
  </si>
  <si>
    <t>LCRCLASS 21230</t>
  </si>
  <si>
    <t>LCRCLASS 21231</t>
  </si>
  <si>
    <t>LCRCLASS 21301</t>
  </si>
  <si>
    <t>LCRCLASS 21302</t>
  </si>
  <si>
    <t>LCRCLASS 21303</t>
  </si>
  <si>
    <t>LCRCLASS 21304</t>
  </si>
  <si>
    <t>LCRCLASS 21305</t>
  </si>
  <si>
    <t>LCRCLASS 21306</t>
  </si>
  <si>
    <t>LCRCLASS 21307</t>
  </si>
  <si>
    <t>LCRCLASS 21308</t>
  </si>
  <si>
    <t>LCRCLASS 21309</t>
  </si>
  <si>
    <t>LCRCLASS 21310</t>
  </si>
  <si>
    <t>LCRCLASS 21311</t>
  </si>
  <si>
    <t>LCRCLASS 21312</t>
  </si>
  <si>
    <t>LCRCLASS 21313</t>
  </si>
  <si>
    <t>LCRCLASS 21314</t>
  </si>
  <si>
    <t>LCRCLASS 21315</t>
  </si>
  <si>
    <t>LCRCLASS 21316</t>
  </si>
  <si>
    <t>LCRCLASS 21317</t>
  </si>
  <si>
    <t>LCRCLASS 21318</t>
  </si>
  <si>
    <t>LCRCLASS 21319</t>
  </si>
  <si>
    <t>LCRCLASS 21320</t>
  </si>
  <si>
    <t>LCRCLASS 21321</t>
  </si>
  <si>
    <t>LCRCLASS 21322</t>
  </si>
  <si>
    <t>LCRCLASS 21323</t>
  </si>
  <si>
    <t>LCRCLASS 21324</t>
  </si>
  <si>
    <t>LCRCLASS 21325</t>
  </si>
  <si>
    <t>LCRCLASS 21326</t>
  </si>
  <si>
    <t>LCRCLASS 21327</t>
  </si>
  <si>
    <t>LCRCLASS 21328</t>
  </si>
  <si>
    <t>LCRCLASS 21329</t>
  </si>
  <si>
    <t>LCRCLASS 21330</t>
  </si>
  <si>
    <t>LCRCLASS 21331</t>
  </si>
  <si>
    <t>LCRCLASS 21332</t>
  </si>
  <si>
    <t>LCRCLASS 21333</t>
  </si>
  <si>
    <t>LCRCLASS 21334</t>
  </si>
  <si>
    <t>LCRCLASS 21335</t>
  </si>
  <si>
    <t>LCRCLASS 21336</t>
  </si>
  <si>
    <t>LCRCLASS 21337</t>
  </si>
  <si>
    <t>LCRCLASS 21338</t>
  </si>
  <si>
    <t>LCRCLASS 21339</t>
  </si>
  <si>
    <t>LCRCLASS 21340</t>
  </si>
  <si>
    <t>LCRCLASS 21341</t>
  </si>
  <si>
    <t>LCRCLASS 21342</t>
  </si>
  <si>
    <t>LCRCLASS 21401</t>
  </si>
  <si>
    <t>LCRCLASS 21402</t>
  </si>
  <si>
    <t>LCRCLASS 21403</t>
  </si>
  <si>
    <t>LCRCLASS 21404</t>
  </si>
  <si>
    <t>LCRCLASS 21405</t>
  </si>
  <si>
    <t>LCRCLASS 21406</t>
  </si>
  <si>
    <t>LCRCLASS 21407</t>
  </si>
  <si>
    <t>LCRCLASS 21408</t>
  </si>
  <si>
    <t>LCRCLASS 21409</t>
  </si>
  <si>
    <t>LCRCLASS 21410</t>
  </si>
  <si>
    <t>LCRCLASS 21411</t>
  </si>
  <si>
    <t>LCRCLASS 21412</t>
  </si>
  <si>
    <t>LCRCLASS 21413</t>
  </si>
  <si>
    <t>LCRCLASS 21414</t>
  </si>
  <si>
    <t>LCRCLASS 21415</t>
  </si>
  <si>
    <t>LCRCLASS 21416</t>
  </si>
  <si>
    <t>LCRCLASS 21417</t>
  </si>
  <si>
    <t>LCRCLASS 21418</t>
  </si>
  <si>
    <t>LCRCLASS 21419</t>
  </si>
  <si>
    <t>LCRCLASS 21420</t>
  </si>
  <si>
    <t>LCRCLASS 21421</t>
  </si>
  <si>
    <t>LCRCLASS 21422</t>
  </si>
  <si>
    <t>LCRCLASS 21423</t>
  </si>
  <si>
    <t>LCRCLASS 21424</t>
  </si>
  <si>
    <t>LCRCLASS 21425</t>
  </si>
  <si>
    <t>LCRCLASS 21426</t>
  </si>
  <si>
    <t>LCRCLASS 21427</t>
  </si>
  <si>
    <t>LCRCLASS 21428</t>
  </si>
  <si>
    <t>LCRCLASS 21429</t>
  </si>
  <si>
    <t>LCRCLASS 21430</t>
  </si>
  <si>
    <t>LCRCLASS 21431</t>
  </si>
  <si>
    <t>LCRCLASS 21432</t>
  </si>
  <si>
    <t>LCRCLASS 21433</t>
  </si>
  <si>
    <t>LCRCLASS 21434</t>
  </si>
  <si>
    <t>LCRCLASS 21435</t>
  </si>
  <si>
    <t>LCRCLASS 21436</t>
  </si>
  <si>
    <t>LCRCLASS 21437</t>
  </si>
  <si>
    <t>LCRCLASS 21438</t>
  </si>
  <si>
    <t>LCRCLASS 21439</t>
  </si>
  <si>
    <t>LCRCLASS 21440</t>
  </si>
  <si>
    <t>LCRCLASS 22101</t>
  </si>
  <si>
    <t>LCRCLASS 22102</t>
  </si>
  <si>
    <t>LCRCLASS 22103</t>
  </si>
  <si>
    <t>LCRCLASS 22104</t>
  </si>
  <si>
    <t>LCRCLASS 22105</t>
  </si>
  <si>
    <t>LCRCLASS 22106</t>
  </si>
  <si>
    <t>LCRCLASS 22107</t>
  </si>
  <si>
    <t>LCRCLASS 22108</t>
  </si>
  <si>
    <t>LCRCLASS 22109</t>
  </si>
  <si>
    <t>LCRCLASS 22110</t>
  </si>
  <si>
    <t>LCRCLASS 22111</t>
  </si>
  <si>
    <t>LCRCLASS 22112</t>
  </si>
  <si>
    <t>LCRCLASS 22113</t>
  </si>
  <si>
    <t>LCRCLASS 22114</t>
  </si>
  <si>
    <t>LCRCLASS 22115</t>
  </si>
  <si>
    <t>LCRCLASS 22116</t>
  </si>
  <si>
    <t>LCRCLASS 22117</t>
  </si>
  <si>
    <t>LCRCLASS 22118</t>
  </si>
  <si>
    <t>LCRCLASS 22119</t>
  </si>
  <si>
    <t>LCRCLASS 22120</t>
  </si>
  <si>
    <t>LCRCLASS 22121</t>
  </si>
  <si>
    <t>LCRCLASS 22122</t>
  </si>
  <si>
    <t>LCRCLASS 22123</t>
  </si>
  <si>
    <t>LCRCLASS 22124</t>
  </si>
  <si>
    <t>LCRCLASS 22125</t>
  </si>
  <si>
    <t>LCRCLASS 22126</t>
  </si>
  <si>
    <t>LCRCLASS 22127</t>
  </si>
  <si>
    <t>LCRCLASS 22128</t>
  </si>
  <si>
    <t>LCRCLASS 22129</t>
  </si>
  <si>
    <t>LCRCLASS 22130</t>
  </si>
  <si>
    <t>LCRCLASS 22131</t>
  </si>
  <si>
    <t>LCRCLASS 22132</t>
  </si>
  <si>
    <t>LCRCLASS 22201</t>
  </si>
  <si>
    <t>LCRCLASS 22202</t>
  </si>
  <si>
    <t>LCRCLASS 22203</t>
  </si>
  <si>
    <t>LCRCLASS 22204</t>
  </si>
  <si>
    <t>LCRCLASS 22205</t>
  </si>
  <si>
    <t>LCRCLASS 22206</t>
  </si>
  <si>
    <t>LCRCLASS 22207</t>
  </si>
  <si>
    <t>LCRCLASS 22208</t>
  </si>
  <si>
    <t>LCRCLASS 22301</t>
  </si>
  <si>
    <t>LCRCLASS 22302</t>
  </si>
  <si>
    <t>LCRCLASS 22303</t>
  </si>
  <si>
    <t>LCRCLASS 30001</t>
  </si>
  <si>
    <t>LCRCLASS 30002</t>
  </si>
  <si>
    <t>LCRCLASS 30003</t>
  </si>
  <si>
    <t>LCRCLASS 30004</t>
  </si>
  <si>
    <t>LCRCLASS 30005</t>
  </si>
  <si>
    <t>LCRCLASS 30006</t>
  </si>
  <si>
    <t>LCRCLASS 30007</t>
  </si>
  <si>
    <t>LCRCLASS 30008</t>
  </si>
  <si>
    <t>LCRCLASS 30009</t>
  </si>
  <si>
    <t>LCRCLASS 30010</t>
  </si>
  <si>
    <t>LCRCLASS 30011</t>
  </si>
  <si>
    <t>LCRCLASS 30012</t>
  </si>
  <si>
    <t>LCRCLASS 30013</t>
  </si>
  <si>
    <t>LCRCLASS 30014</t>
  </si>
  <si>
    <t>LCRCLASS 30015</t>
  </si>
  <si>
    <t>LCRCLASS 30016</t>
  </si>
  <si>
    <t>LCRCLASS 30017</t>
  </si>
  <si>
    <t>LCRCLASS 30018</t>
  </si>
  <si>
    <t>LCRCLASS 30019</t>
  </si>
  <si>
    <t>LCRCLASS 30020</t>
  </si>
  <si>
    <t>LCRCLASS 30021</t>
  </si>
  <si>
    <t>LCRCLASS 30022</t>
  </si>
  <si>
    <t>LCRCLASS 30023</t>
  </si>
  <si>
    <t>LCRCLASS 30024</t>
  </si>
  <si>
    <t>LCRCLASS 30025</t>
  </si>
  <si>
    <t>LCRCLASS 30026</t>
  </si>
  <si>
    <t>LCRCLASS 30027</t>
  </si>
  <si>
    <t>LCRCLASS 30028</t>
  </si>
  <si>
    <t>LCRCLASS 30029</t>
  </si>
  <si>
    <t>LCRCLASS 30030</t>
  </si>
  <si>
    <t>LCRCLASS 30031</t>
  </si>
  <si>
    <t>LCRCLASS 30032</t>
  </si>
  <si>
    <t>LCRCLASS 30033</t>
  </si>
  <si>
    <t>LCRCLASS 30034</t>
  </si>
  <si>
    <t>LCRCLASS 30035</t>
  </si>
  <si>
    <t>LCRCLASS 30036</t>
  </si>
  <si>
    <t>LCRCLASS 30037</t>
  </si>
  <si>
    <t>LCRCLASS 30038</t>
  </si>
  <si>
    <t>LCRCLASS 30039</t>
  </si>
  <si>
    <t>LCRCLASS 30040</t>
  </si>
  <si>
    <t>LCRCLASS 30041</t>
  </si>
  <si>
    <t>LCRCLASS 30042</t>
  </si>
  <si>
    <t>LCRCLASS 30043</t>
  </si>
  <si>
    <t>LCRCLASS 30044</t>
  </si>
  <si>
    <t>LCRCLASS 30045</t>
  </si>
  <si>
    <t>LCRCLASS 30046</t>
  </si>
  <si>
    <t>LCRCLASS 30047</t>
  </si>
  <si>
    <t>LCRCLASS 30048</t>
  </si>
  <si>
    <t>LCRCLASS 30049</t>
  </si>
  <si>
    <t>LCRCLASS 30050</t>
  </si>
  <si>
    <t>LCRCLASS 30051</t>
  </si>
  <si>
    <t>LCRCLASS 30052</t>
  </si>
  <si>
    <t>LCRCLASS 30053</t>
  </si>
  <si>
    <t>LCRCLASS 30054</t>
  </si>
  <si>
    <t>LCRCLASS 30055</t>
  </si>
  <si>
    <t>LCRCLASS 30056</t>
  </si>
  <si>
    <t>LCRCLASS 30057</t>
  </si>
  <si>
    <t>LCRCLASS 30058</t>
  </si>
  <si>
    <t>LCRCLASS 30059</t>
  </si>
  <si>
    <t>LCRCLASS 30060</t>
  </si>
  <si>
    <t>LCRCLASS 30061</t>
  </si>
  <si>
    <t>LCRCLASS 30062</t>
  </si>
  <si>
    <t>LCRCLASS 30063</t>
  </si>
  <si>
    <t>LCRCLASS 30064</t>
  </si>
  <si>
    <t>LCRCLASS 30065</t>
  </si>
  <si>
    <t>LCRCLASS 30066</t>
  </si>
  <si>
    <t>LCRCLASS 30067</t>
  </si>
  <si>
    <t>LCRCLASS 30068</t>
  </si>
  <si>
    <t>LCRCLASS 30069</t>
  </si>
  <si>
    <t>LCRCLASS 30070</t>
  </si>
  <si>
    <t>LCRCLASS 30071</t>
  </si>
  <si>
    <t>LCRCLASS 30072</t>
  </si>
  <si>
    <t>LCRCLASS 30073</t>
  </si>
  <si>
    <t>LCRCLASS 30074</t>
  </si>
  <si>
    <t>LCRCLASS 30075</t>
  </si>
  <si>
    <t>LCRCLASS 30076</t>
  </si>
  <si>
    <t>LCRCLASS 30077</t>
  </si>
  <si>
    <t>LCRCLASS 30078</t>
  </si>
  <si>
    <t>LCRCLASS 30079</t>
  </si>
  <si>
    <t>LCRCLASS 30080</t>
  </si>
  <si>
    <t>LCRCLASS 30081</t>
  </si>
  <si>
    <t>LCRCLASS 30082</t>
  </si>
  <si>
    <t>LCRCLASS 30083</t>
  </si>
  <si>
    <t>LCRCLASS 30084</t>
  </si>
  <si>
    <t>LCRCLASS 30085</t>
  </si>
  <si>
    <t>LCRCLASS 30086</t>
  </si>
  <si>
    <t>LCRCLASS 30087</t>
  </si>
  <si>
    <t>LCRCLASS 30088</t>
  </si>
  <si>
    <t>LCRCLASS 30089</t>
  </si>
  <si>
    <t>LCRCLASS 30090</t>
  </si>
  <si>
    <t>LCRCLASS 30091</t>
  </si>
  <si>
    <t>LCRCLASS 30092</t>
  </si>
  <si>
    <t>LCRCLASS 30093</t>
  </si>
  <si>
    <t>LCRCLASS 30094</t>
  </si>
  <si>
    <t>LCRCLASS 30095</t>
  </si>
  <si>
    <t>LCRCLASS 30096</t>
  </si>
  <si>
    <t>LCRCLASS 30097</t>
  </si>
  <si>
    <t>LCRCLASS 30098</t>
  </si>
  <si>
    <t>LCRCLASS 30099</t>
  </si>
  <si>
    <t>LCRCLASS 30100</t>
  </si>
  <si>
    <t>LCRCLASS 30101</t>
  </si>
  <si>
    <t>LCRCLASS 30102</t>
  </si>
  <si>
    <t>LCRCLASS 30103</t>
  </si>
  <si>
    <t>LCRCLASS 30104</t>
  </si>
  <si>
    <t>LCRCLASS 30105</t>
  </si>
  <si>
    <t>LCRCLASS 30106</t>
  </si>
  <si>
    <t>LCRCLASS 30107</t>
  </si>
  <si>
    <t>LCRCLASS 30108</t>
  </si>
  <si>
    <t>LCRCLASS 30109</t>
  </si>
  <si>
    <t>LCRCLASS 30110</t>
  </si>
  <si>
    <t>LCRCLASS 30111</t>
  </si>
  <si>
    <t>LCRCLASS 30112</t>
  </si>
  <si>
    <t>LCRCLASS 30113</t>
  </si>
  <si>
    <t>LCRCLASS 30114</t>
  </si>
  <si>
    <t>LCRCLASS 30115</t>
  </si>
  <si>
    <t>LCRCLASS 30116</t>
  </si>
  <si>
    <t>LCRCLASS 30117</t>
  </si>
  <si>
    <t>LCRCLASS 30118</t>
  </si>
  <si>
    <t>LCRCLASS 30119</t>
  </si>
  <si>
    <t>LCRCLASS 30120</t>
  </si>
  <si>
    <t>LCRCLASS 30121</t>
  </si>
  <si>
    <t>LCRCLASS 30122</t>
  </si>
  <si>
    <t>LCRCLASS 30123</t>
  </si>
  <si>
    <t>LCRCLASS 30124</t>
  </si>
  <si>
    <t>LCRCLASS 30125</t>
  </si>
  <si>
    <t>LCRCLASS 30126</t>
  </si>
  <si>
    <t>LCRCLASS 30127</t>
  </si>
  <si>
    <t>LCRCLASS 30128</t>
  </si>
  <si>
    <t>LCRCLASS 30129</t>
  </si>
  <si>
    <t>LCRCLASS 30130</t>
  </si>
  <si>
    <t>LCRCLASS 30131</t>
  </si>
  <si>
    <t>LCRCLASS 30132</t>
  </si>
  <si>
    <t>LCRCLASS 30133</t>
  </si>
  <si>
    <t>LCRCLASS 30134</t>
  </si>
  <si>
    <t>LCRCLASS 30135</t>
  </si>
  <si>
    <t>LCRCLASS 30136</t>
  </si>
  <si>
    <t>LCRCLASS 30137</t>
  </si>
  <si>
    <t>LCRCLASS 30138</t>
  </si>
  <si>
    <t>LCRCLASS 30139</t>
  </si>
  <si>
    <t>LCRCLASS 30140</t>
  </si>
  <si>
    <t>LCRCLASS 30141</t>
  </si>
  <si>
    <t>LCRCLASS 30142</t>
  </si>
  <si>
    <t>LCRCLASS 30143</t>
  </si>
  <si>
    <t>LCRCLASS 30144</t>
  </si>
  <si>
    <t>LCRCLASS 30145</t>
  </si>
  <si>
    <t>LCRCLASS 30146</t>
  </si>
  <si>
    <t>LCRCLASS 30147</t>
  </si>
  <si>
    <t>LCRCLASS 30148</t>
  </si>
  <si>
    <t>D61001+D61002+D61004+D61005+D61006+D61007+D61008+D61009+D61010</t>
  </si>
  <si>
    <t>(D21302+D21320+D22101+D22105+D22109+D22113+D99049)-(D21301+D21305+D21309+D21313+D21319+D21323+D21327+D21331+D21335+D22102+D99053)</t>
  </si>
  <si>
    <t>MAX(D99001+D99002, 0)</t>
  </si>
  <si>
    <t>D12001+D12002+D12003+D12004+D12005+D12006+D12007</t>
  </si>
  <si>
    <t>D21306+D21324-D22106+D99050-D99054</t>
  </si>
  <si>
    <t>D99004+D99005</t>
  </si>
  <si>
    <t>D62001+D62002+D62003+D62004+D62005+D62006+D62007</t>
  </si>
  <si>
    <t>D13001</t>
  </si>
  <si>
    <t>D21310+D21328+D99051-D22110-D99055</t>
  </si>
  <si>
    <t>D99009+D99010</t>
  </si>
  <si>
    <t>D13002+D13003+D13004</t>
  </si>
  <si>
    <t>D21314+D21332+D21336+D99052-D22114-D99056</t>
  </si>
  <si>
    <t>D99012+D99013</t>
  </si>
  <si>
    <t>D99011+D99014</t>
  </si>
  <si>
    <t>D63001</t>
  </si>
  <si>
    <t>D63002+D63003+D63004</t>
  </si>
  <si>
    <t>D99017+D99019</t>
  </si>
  <si>
    <t>MAX(D99020-15/85*(D99003+D99008), D99020-15/60*D99003, 0)</t>
  </si>
  <si>
    <t>MAX((D99008+D99020-D99021)-2/3*D99003, 0)</t>
  </si>
  <si>
    <t>D99001+D99007+D99016+D99018-D99021-D99022</t>
  </si>
  <si>
    <t>D71101+D71102+D71103+D71104+D71105+D71106+D71107+D71108+D71109+D71110+D71111</t>
  </si>
  <si>
    <t>D71201+D71202+D71203+D71204+D71205+D71206+D71207+D71208+D71209+D71210+D71211+D71212+D71213+D71214+D71217+D71218+D71219+D71222+D71223+D71224+D71226+D71227+D71228+D71215+D71216+D71220+D71221+D71225+D71229+D71230+D71231</t>
  </si>
  <si>
    <t>D71301+D71303+D71305+D71307+D71309+D71311+D71313+D71315+D71317+D71319+D71321+D71323+D71325+D71327+D71329+D71331+D71333+D71335+D71337+D71339+D71341</t>
  </si>
  <si>
    <t>D21424+D21425+D21426+D21427</t>
  </si>
  <si>
    <t>D22201-D72201</t>
  </si>
  <si>
    <t>D22202-D72202</t>
  </si>
  <si>
    <t>D22203-D72203</t>
  </si>
  <si>
    <t>D22208-D72208+D22204-D72204</t>
  </si>
  <si>
    <t>D99028+D99029+D99030+D99031</t>
  </si>
  <si>
    <t>MAX(D99027-D99032, 0)</t>
  </si>
  <si>
    <t>D71423+D99034</t>
  </si>
  <si>
    <t>D71401+D71402+D71403+D71404+D71405+D71406+D71407+D71408+D71409+D71411+D71412+D71413+D71414+D71415+D71417+D71416+D71418+D71419+D71420+D71421+D71422+D99035</t>
  </si>
  <si>
    <t>D71428+D71429+D71430+D71431+D71432+D71433+D71434+D71435+D71436+D71437+D71438+D71439+D71440</t>
  </si>
  <si>
    <t>D99024+D99025+D99026+D99036+D99037+D99047</t>
  </si>
  <si>
    <t>"1" or "0"</t>
  </si>
  <si>
    <t>D72101+D72103+D72105+D72107+D72109+D72111+D72113+D72115+D72117+D72119+D72121+D72123+D72125+D72127+D72129+D72131</t>
  </si>
  <si>
    <t>IF D99039=1 THEN D99041=D72201+D72202+D72203+D72204+D72205+D72206+D72207+D72208 ELSE D99041=D72201+D72202+D72203+D72204+D72206+D72207+D72208</t>
  </si>
  <si>
    <t>D72301+D72302+D72303</t>
  </si>
  <si>
    <t>D99038</t>
  </si>
  <si>
    <t>IF D99039=1 THEN D99040+D99041-D72205+D99042+D99048 ELSE D99040+D99041+D99042+D99048</t>
  </si>
  <si>
    <t>IF D99039=1 THEN MIN(D99044,D99045)+D72205 ELSE MIN(D99044,D99045)</t>
  </si>
  <si>
    <t>D80002+D80004+D80022+D80024+D80026+D80028+D80042+D80044+D80046+D80048+D80050+D80052+D80062+D80064+D80066+D80068+D80070+D80072+D80074+D80076+D80082+D80084+D80086+D80088+D80090+D80092+D80094+D80096+D80098+D80100+D80110+D80112+D80120+D80122+D80124+D80130+D80132+D80134+D80136+D80140+D80142+D80144+D80146+D80148</t>
  </si>
  <si>
    <t>D80001+D80003+D80005+D80007+D80009+D80011+D80013+D80015+D80017+D80019+D80025+D80027+D80029+D80031+D80033+D80035+D80037+D80039+D80049+D80051+D80053+D80055+D80057+D80059+D80073+D80075+D80077+D80079+D80097+D80099+D80101+D80103+D80105+D80107+D80111+D80113+D80115+D80117+D80123+D80125+D80127+D80135+D80137+D80147</t>
  </si>
  <si>
    <t>D30001+D30005+D30009+D30013</t>
  </si>
  <si>
    <t>D30021+D30025+D30029+D30033</t>
  </si>
  <si>
    <t>D30041+D30045+D30049+D30053</t>
  </si>
  <si>
    <t>D30061+D30065+D30069+D30073</t>
  </si>
  <si>
    <t>D30002+D30022+D30042+D30062</t>
  </si>
  <si>
    <t>D30006+D30026+D30046+D30066</t>
  </si>
  <si>
    <t>D30010+D30030+D30050+D30070</t>
  </si>
  <si>
    <t>D30014+D30034+D30054+D30074</t>
  </si>
  <si>
    <t>D99023</t>
  </si>
  <si>
    <t>D99038-D99046</t>
  </si>
  <si>
    <t>D99057/MAX(D99058,0.001)</t>
  </si>
  <si>
    <t xml:space="preserve">La valeur marchande (avant décote) des actifs de niveau 2A détenus par l’institution, qui ne sont pas inclus dans l’encours des ALHQ en raison de restrictions opérationnelles imposées aux ALHQ. </t>
  </si>
  <si>
    <t>La valeur marchande (avant décote) des actifs de niveau 2B RMBS détenus par l’institution, qui ne sont pas inclus dans l’encours des ALHQ en raison de restrictions opérationnelles imposées aux ALHQ.</t>
  </si>
  <si>
    <t>Montant total détenu dans les réserves de la banque centrale, y compris les dépôts au jour le jour et à terme d’une institution dans une banque centrale, qui ne peut être retiré en période de crise. Les dépôts à terme qui ne satisfont pas aux critères d’inclusion dans l’encours des ALHQ, mais qui arrivent à échéance dans les 30 jours, pourraient être considérés comme des entrées de trésorerie à la ligne 22204 - Entrées de trésorerie contractuelles - Banques centrales).</t>
  </si>
  <si>
    <t>Valeur marchande (avant décote) de l’excédent des actifs de niveau 1 détenus par l’entité juridique, qui sont exclus de l’encours des ALHQ consolidés à cause d’un doute raisonnable selon lequel l’entité consolidée (société mère) y aurait facilement accès en situation de crise.</t>
  </si>
  <si>
    <t>Valeur marchande (avant décote) de l’excédent des actifs de niveau 2A détenus par l’entité juridique, qui sont exclus de l’encours des ALHQ consolidés à cause d’un doute raisonnable selon lequel l’entité consolidée (société mère) y aurait facilement accès en situation de crise.</t>
  </si>
  <si>
    <t>Valeur marchande (avant décote) de l’excédent des actifs de niveau 2B RMBS détenus par l’entité juridique, qui sont exclus de l’encours des ALHQ consolidés à cause d’un doute raisonnable selon lequel l’entité consolidée (société mère) y aurait facilement accès en situation de crise.</t>
  </si>
  <si>
    <t>Valeur marchande (avant décote) de l’excédent des actifs de niveau 2B non RMBS détenus par l’entité juridique, qui sont exclus de l’encours des ALHQ consolidés à cause d’un doute raisonnable selon lequel l’entité consolidée (société mère) y aurait facilement accès en situation de crise.</t>
  </si>
  <si>
    <t>Valeur marchande (avant décote) des actifs de niveau 1 détenus par l’institution, qui ne sont pas inclus dans l’encours des ALHQ en raison de restrictions opérationnelles imposées aux ALHQ.</t>
  </si>
  <si>
    <t>La valeur marchande (avant décote) des actifs de niveau 2B non RMBS détenus par l’institution, qui ne sont pas inclus dans l’encours des ALHQ en raison de restrictions opérationnelles imposées aux ALHQ.</t>
  </si>
  <si>
    <t>Financements garantis, avec la banque centrale du pays de l’institution – Actifs de niveau 1 (opérations comportant des ALHQ admissibles) – montant reçu</t>
  </si>
  <si>
    <t>Montant reçu uniquement des financements garantis ou prises en pension conclus avec la banque centrale du pays de l’institution, qui viennent à échéance dans les 30 jours et qui sont adossés à des actifs de niveau 1 et, dans la mesure où les actifs de niveau 1 auraient par ailleurs été déclarés dans les actifs de niveau 1 admissibles (s’ils ne garantissaient pas déjà l’opération en question) parce qu’ils (i) demeureraient non grevés et (ii) satisferaient aux exigences opérationnelles des ALHQ.</t>
  </si>
  <si>
    <t>Financements garantis, avec la banque centrale du pays de l’institution – Actifs de niveau 1 (opérations comportant des ALHQ admissibles) – valeur marchande de la sûreté donnée</t>
  </si>
  <si>
    <t>Valeur marchande de la sûreté donnée uniquement des financements garantis ou prises en pension conclus avec la banque centrale du pays de l’institution, qui viennent à échéance dans les 30 jours et qui sont adossés à des actifs de niveau 1 et, dans la mesure où les actifs de niveau 1 auraient par ailleurs été déclarés dans les actifs de niveau 1 admissibles (s’ils ne garantissaient pas déjà l’opération en question) parce qu’ils (i) demeureraient non grevés et (ii) satisferaient aux exigences opérationnelles des ALHQ.</t>
  </si>
  <si>
    <t>Financements garantis, avec la banque centrale du pays de l’institution – Actifs de niveau 1 (opérations ne comportant pas des ALHQ admissibles) – montant reçu</t>
  </si>
  <si>
    <t>Montant reçu uniquement des financements garantis ou prises en pension conclus avec la banque centrale du pays de l’institution, qui viennent à échéance dans les 30 jours et qui sont adossés à des actifs de niveau 1 et, dans la mesure où les actifs de niveau 1 n’auraient par ailleurs pas été déclarés dans les actifs de niveau 1 admissibles (s’ils ne garantissaient pas déjà l’opération en question) parce qu’ils (i) ne demeureraient pas non grevés et/ou (ii) ne satisferaient pas aux exigences opérationnelles des ALHQ.</t>
  </si>
  <si>
    <t>Financements garantis, avec la banque centrale du pays de l’institution banque – Actifs de niveau 1 (opérations ne comportant pas des ALHQ admissibles) - valeur marchande de la sûreté donnée</t>
  </si>
  <si>
    <t>Valeur marchande de la sûreté donnée uniquement au titre des financements garantis ou prises en pension conclus avec la banque centrale du pays de l’institution, qui viennent à échéance dans les 30 jours et qui sont adossés à des actifs de niveau 1 et, dans la mesure où les actifs de niveau 1 n’auraient par ailleurs pas été déclarés dans les actifs de niveau 1 admissibles (s’ils ne garantissaient pas déjà l’opération en question) parce qu’ils (i) ne demeureraient pas non grevés et/ou (ii) ne satisferaient pas aux exigences opérationnelles des ALHQ.</t>
  </si>
  <si>
    <t>Financements garantis, avec la banque centrale du pays de l’institution – Actifs de niveau 2A (opérations comportant des ALHQ admissibles) – montant reçu</t>
  </si>
  <si>
    <t>Montant reçu uniquement des financements garantis ou prises en pension conclus avec la banque centrale du pays de l’institution, qui viennent à échéance dans les 30 jours et qui sont adossés à des actifs de niveau 2A et, dans la mesure où les actifs de niveau 2A auraient par ailleurs été déclarés dans les actifs de niveau 2A admissibles (s’ils ne garantissaient pas déjà l’opération en question) parce qu’ils (i) demeureraient non grevés et (ii) satisferaient aux exigences opérationnelles des ALHQ.</t>
  </si>
  <si>
    <t>Financements garantis, avec la banque centrale du pays de l’institution – Actifs de niveau 2A (opérations comportant des ALHQ admissibles) – valeur marchande de la sûreté donnée</t>
  </si>
  <si>
    <t>Financements garantis, avec la banque centrale du pays de l’institution – Actifs de niveau 2A (opérations ne comportant pas des ALHQ admissibles) – montant reçu</t>
  </si>
  <si>
    <t>Montant reçu uniquement des financements garantis ou prises en pension conclus avec la banque centrale du pays de l’institution qui viennent à échéance dans les 30 jours et qui sont adossés à des actifs de niveau 2A et, dans la mesure où les actifs de niveau 2A n’auraient par ailleurs pas été déclarés dans les actifs de niveau 2A admissibles (s’ils ne garantissaient pas déjà l’opération en question) parce qu’ils (i) ne demeureraient pas non grevés et/ou (ii) ne satisferaient pas aux exigences opérationnelles des ALHQ.</t>
  </si>
  <si>
    <t>Financements garantis, avec la banque centrale du pays de l’institution banque – Actifs de niveau 2A (opérations ne comportant pas des ALHQ admissibles) - valeur marchande de la sûreté donnée</t>
  </si>
  <si>
    <t>Valeur marchande de la sûreté donnée uniquement au titre des financements garantis ou prises en pension conclus avec la banque centrale du pays de l’institution qui viennent à échéance dans les 30 jours et qui sont adossés à des actifs de niveau 2A et, dans la mesure où les actifs de niveau 2A n’auraient par ailleurs pas été déclarés dans les actifs de niveau 2A admissibles (s’ils ne garantissaient pas déjà l’opération en question) parce qu’ils (i) ne demeureraient pas non grevés et/ou (ii) ne satisferaient pas aux exigences opérationnelles des ALHQ.</t>
  </si>
  <si>
    <t>Financements garantis, avec la banque centrale du pays de l’institution – Actifs de niveau 2B RMBS (opérations comportant des ALHQ admissibles) – montant reçu</t>
  </si>
  <si>
    <t>Montant reçu uniquement des financements garantis ou prises en pension conclus avec la banque centrale du pays de l’institution, qui viennent à échéance dans les 30 jours et qui sont adossés à des actifs de niveau 2B RMBS et, dans la mesure où les actifs de niveau 2B RMBS auraient par ailleurs été déclarés dans les actifs de niveau 2B RMBS admissibles (s’ils ne garantissaient pas déjà l’opération en question) parce qu’ils (i) demeureraient non grevés et (ii) satisferaient aux exigences opérationnelles des ALHQ.</t>
  </si>
  <si>
    <t>Financements garantis, avec la banque centrale du pays de l’institution – Actifs de niveau 2B RMBS (opérations comportant des ALHQ admissibles) – valeur marchande de la sûreté donnée</t>
  </si>
  <si>
    <t>Valeur marchande de la sûreté donnée uniquement des financements garantis ou prises en pension conclus avec la banque centrale du pays de l’institution qui viennent à échéance dans les 30 jours et qui sont adossés à des actifs de niveau 2B RMBS et, dans la mesure où les actifs de niveau 2B RMBS auraient par ailleurs été déclarés dans les actifs de niveau 2B RMBS admissibles (s’ils ne garantissaient pas déjà l’opération en question) parce qu’ils (i) demeureraient non grevés et (ii) satisferaient aux exigences opérationnelles des ALHQ.</t>
  </si>
  <si>
    <t>Financements garantis, avec la banque centrale du pays de l’institution – Actifs de niveau 2B RMBS (opérations ne comportant pas des ALHQ admissibles) – montant reçu</t>
  </si>
  <si>
    <t>Montant reçu uniquement des financements garantis ou prises en pension conclus avec la banque centrale du pays de l’institution, qui viennent à échéance dans les 30 jours et qui sont adossés à des actifs de niveau 2B RMBS et, dans la mesure où les actifs de niveau 2B RMBS n’auraient par ailleurs pas été déclarés dans les actifs de niveau 2B RMBS admissibles (s’ils ne garantissaient pas déjà l’opération en question) parce qu’ils (i) ne demeureraient pas non grevés et/ou (ii) ne satisferaient pas aux exigences opérationnelles des ALHQ.</t>
  </si>
  <si>
    <t>Financements garantis, avec la banque centrale du pays de l’institution banque – Actifs de niveau 2B RMBS (opérations ne comportant pas des ALHQ admissibles) - valeur marchande de la sûreté donnée</t>
  </si>
  <si>
    <t>Valeur marchande de la sûreté donnée uniquement au titre des financements garantis ou prises en pension conclus avec la banque centrale du pays de l’institution, qui viennent à échéance dans les 30 jours et qui sont adossés à des actifs de niveau 2B RMBS et, dans la mesure où les actifs de niveau 2B RMBS n’auraient par ailleurs pas été déclarés dans les actifs de niveau 2B RMBS admissibles (s’ils ne garantissaient pas déjà l’opération en question) parce qu’ils (i) ne demeureraient pas non grevés et/ou (ii) ne satisferaient pas aux exigences opérationnelles des ALHQ.</t>
  </si>
  <si>
    <t>Financements garantis, avec la banque centrale du pays de l’institution – Actifs de niveau 2B non RMBS (opérations comportant des ALHQ admissibles) – montant reçu</t>
  </si>
  <si>
    <t>Montant reçu uniquement des financements garantis ou prises en pension conclus avec la banque centrale du pays de l’institution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 (ii) satisferaient aux exigences opérationnelles des ALHQ.</t>
  </si>
  <si>
    <t>Financements garantis, avec la banque centrale du pays de l’institution – Actifs de niveau 2B non RMBS (opérations comportant des ALHQ admissibles) -  valeur marchande de la sûreté donnée</t>
  </si>
  <si>
    <t>Valeur marchande de la sûreté donnée uniquement au titre des financements garantis ou prises en pension conclus avec la banque centrale du pays de l’institution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 (ii) satisferaient aux exigences opérationnelles des ALHQ.</t>
  </si>
  <si>
    <t>Financements garantis, avec la banque centrale du pays de l’institution – Actifs de niveau 2B non RMBS (opérations ne comportant pas des ALHQ admissibles) – valeur marchande de la sûreté donnée</t>
  </si>
  <si>
    <t>Montant reçu uniquement des financements garantis ou prises en pension conclus avec la banque centrale du pays de l’institution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t>
  </si>
  <si>
    <t>Financements garantis, avec la banque centrale du pays de l’institution – Actifs de niveau 2B non RMBS (opérations ne comportant pas des ALHQ admissibles) - valeur marchande de la sûreté donnée</t>
  </si>
  <si>
    <t>Valeur marchande de la sûreté donnée uniquement au titre des financements garantis ou prises en pension conclus avec la banque centrale du pays de l’institution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t>
  </si>
  <si>
    <t>Financements garantis, avec la banque centrale du pays de l’institution – actifs non ALHQ (toutes les opérations) – montant reçu</t>
  </si>
  <si>
    <t>Montant reçu de tous les financements garantis ou prises en pension conclus avec la banque centrale du pays de l’institution, qui viennent à échéance dans les 30 jours et qui sont adossés à des actifs non ALHQ.</t>
  </si>
  <si>
    <t>Financements garantis, avec la banque centrale du pays de l’institution – actifs non ALHQ (toutes les opérations) – valeur marchande de la sûreté donnée</t>
  </si>
  <si>
    <t>Valeur marchande de la sûreté donnée au titre de tous les financements garantis ou prises en pension conclus avec la banque centrale du pays de l’institution, qui viennent à échéance dans les 30 jours et qui sont adossées d’actifs non ALHQ.</t>
  </si>
  <si>
    <t>Financements garantis, non conclus avec la banque centrale du pays de l’institution – actifs de niveau 1 (opérations fondées sur des ALHQ admissibles) – montant reçu</t>
  </si>
  <si>
    <t>Montant reçu uniquement des financements garantis ou prises en pension non conclus avec la banque centrale du pays de l’institution, qui viennent à échéance dans les 30 jours et qui sont adossés à des actifs de niveau 1 (s’ils ne garantissaient pas déjà l’opération en question) parce qu’ils (i) demeureraient non grevés et/ou (ii) satisferaient aux exigences opérationnelles des ALHQ.</t>
  </si>
  <si>
    <t>Financements garantis, non conclus avec la banque centrale du pays de l’institution – actifs de niveau 1 (opérations fondées sur des ALHQ admissibles) – valeur marchande de la sûreté donnée</t>
  </si>
  <si>
    <t>Valeur marchande de la sûreté donnée uniquement au titre des financements garantis ou prises en pension non conclus avec la banque centrale du pays de l’institution, qui viennent à échéance dans les 30 jours et qui sont adossés à des actifs de niveau 1 et, dans la mesure où les actifs de niveau 1 auraient par ailleurs été déclarés dans les actifs de niveau 1 admissibles (s’ils ne garantissaient pas déjà l’opération en question) parce qu’ils (i) demeureraient non grevés et/ou (ii) satisferaient aux exigences opérationnelles des ALHQ.</t>
  </si>
  <si>
    <t>Financements garantis, non conclus avec la banque centrale du pays de l’institution – actifs de niveau 1 (opérations non fondées sur des ALHQ admissibles) – montant reçu</t>
  </si>
  <si>
    <t>Montant reçu uniquement des financements garantis ou prises en pension non conclus avec la banque centrale du pays de l’institution, qui viennent à échéance dans les 30 jours et qui sont adossés à des actifs de niveau 1 (s’ils ne garantissaient pas déjà l’opération en question) parce qu’ils (i) ne demeureraient pas non grevés et/ou (ii) ne satisferaient pas aux exigences opérationnelles des ALHQ.</t>
  </si>
  <si>
    <t>Financements garantis, non conclus avec la banque centrale du pays de l’institution – actifs de niveau 1 (opérations non fondées sur des ALHQ admissibles) – valeur marchande de la sûreté donnée</t>
  </si>
  <si>
    <t>Valeur marchande de la sûreté donnée uniquement au titre des financements garantis ou prises en pension non conclus avec la banque centrale du pays de l’institution, qui viennent à échéance dans les 30 jours et qui sont adossés à des actifs de niveau 1 et, dans la mesure où les actifs de niveau 1 n’auraient par ailleurs pas été déclarés dans les actifs de niveau 1 admissibles (s’ils ne garantissaient pas déjà l’opération en question) parce qu’ils (i) ne demeureraient pas non grevés et/ou (ii) ne satisferaient pas aux exigences opérationnelles des ALHQ.</t>
  </si>
  <si>
    <t>Financements garantis, non conclus avec la banque centrale du pays de l’institution – actifs de niveau 2A (opérations fondées sur des ALHQ admissibles) – montant reçu</t>
  </si>
  <si>
    <t>Montant reçu uniquement des financements garantis ou prises en pension non conclus avec la banque centrale du pays de l’institution, qui viennent à échéance dans les 30 jours et qui sont adossés à des actifs de niveau 2A et, dans la mesure où les actifs de niveau 2A auraient par ailleurs été déclarés dans les actifs de niveau 2A admissibles (s’ils ne garantissaient pas déjà l’opération en question) parce qu’ils (i) demeureraient non grevés et/ou (ii) satisferaient aux exigences opérationnelles des ALHQ.</t>
  </si>
  <si>
    <t>Financements garantis, non conclus avec la banque centrale du pays de l’institution – actifs de niveau 2A (opérations fondées sur des ALHQ admissibles) – valeur marchande de la sûreté donnée</t>
  </si>
  <si>
    <t>Valeur marchande de la sûreté donnée uniquement au titre des financements garantis ou prises en pension non conclus avec la banque centrale du pays de l’institution, qui viennent à échéance dans les 30 jours et qui sont adossés à des actifs de niveau 2A et, dans la mesure où les actifs de niveau 2A auraient par ailleurs été déclarés dans les actifs de niveau 2A admissibles (s’ils ne garantissaient pas déjà l’opération en question) parce qu’ils (i) demeureraient non grevés et/ou (ii) satisferaient aux exigences opérationnelles des ALHQ.</t>
  </si>
  <si>
    <t>Financements garantis, non conclus avec la banque centrale du pays de l’institution – actifs de niveau 2A (opérations non fondées sur des ALHQ admissibles) – montant reçu</t>
  </si>
  <si>
    <t>Montant reçu uniquement des financements garantis ou prises en pension non conclus avec la banque centrale du pays de l’institution, qui viennent à échéance dans les 30 jours et qui sont adossés à des actifs de niveau 2A et, dans la mesure où les actifs de niveau 2A n’auraient par ailleurs pas été déclarés dans les actifs de niveau 2A admissibles (s’ils ne garantissaient pas déjà l’opération en question) parce qu’ils (i) ne demeureraient pas non grevés et/ou (ii) ne satisferaient pas aux exigences opérationnelles des ALHQ.</t>
  </si>
  <si>
    <t>Financements garantis, non conclus avec la banque centrale du pays de l’institution – actifs de niveau 2A (opérations non fondées sur des ALHQ admissibles) – valeur marchande de la sûreté donnée</t>
  </si>
  <si>
    <t>Valeur marchande de la sûreté donnée uniquement au titre des financements garantis ou prises en pension non conclus avec la banque centrale du pays de l’institution, qui viennent à échéance dans les 30 jours et qui sont adossés à des actifs de niveau 2A et, dans la mesure où les actifs de niveau 2A n’auraient par ailleurs pas été déclarés dans les actifs de niveau 2A admissibles (s’ils ne garantissaient pas déjà l’opération en question) parce qu’ils (i) ne demeureraient pas non grevés et/ou (ii) ne satisferaient pas aux exigences opérationnelles des ALHQ.</t>
  </si>
  <si>
    <t>Financements garantis, non conclus avec la banque centrale du pays de l’institution – actifs de niveau 2B RMBS (opérations fondées sur des ALHQ admissibles) – montant reçu</t>
  </si>
  <si>
    <t>Montant reçu uniquement des financements garantis ou prises en pension non conclus avec la banque centrale du pays de l’institution, qui viennent à échéance dans les 30 jours et qui sont adossés à des actifs de niveau 2B RMBS et, dans la mesure où les actifs de niveau 2B RMBS auraient par ailleurs été déclarés dans les actifs de niveau 2B RMBS admissibles (s’ils ne garantissaient pas déjà l’opération en question) parce qu’ils (i) demeureraient non grevés et/ou (ii) satisferaient aux exigences opérationnelles des ALHQ.</t>
  </si>
  <si>
    <t>Financements garantis, non conclus avec la banque centrale du pays de l’institution – actifs de niveau 2B RMBS (opérations fondées sur des ALHQ admissibles) – valeur marchande de la sûreté donnée</t>
  </si>
  <si>
    <t>Valeur marchande de la sûreté donnée uniquement au titre des financements garantis ou prises en pension non conclus avec la banque centrale du pays de l’institution, qui viennent à échéance dans les 30 jours et qui sont adossés à des actifs de niveau 2B RMBS et, dans la mesure où les actifs de niveau 2B RMBS auraient par ailleurs été déclarés dans les actifs de niveau 2B RMBS admissibles (s’ils ne garantissaient pas déjà l’opération en question) parce qu’ils (i) demeureraient non grevés et/ou (ii) satisferaient aux exigences opérationnelles des ALHQ.</t>
  </si>
  <si>
    <t>Financements garantis, non conclus avec la banque centrale du pays de l’institution – actifs de niveau 2B RMBS (opérations non fondées sur des ALHQ admissibles) – montant reçu</t>
  </si>
  <si>
    <t>Montant reçu uniquement au titre des financements garantis ou prises en pension non conclus avec la banque centrale du pays de l’institution, qui viennent à échéance dans les 30 jours et qui sont adossés à des actifs de niveau 2B RMBS et, dans la mesure où les actifs de niveau 2B RMBS n’auraient par ailleurs pas été déclarés dans les actifs de niveau 2B RMBS admissibles (s’ils ne garantissaient pas déjà l’opération en question) parce qu’ils (i) ne demeureraient pas non grevés et/ou (ii) ne satisferaient pas aux exigences opérationnelles des ALHQ.</t>
  </si>
  <si>
    <t>Financements garantis, non conclus avec la banque centrale du pays de l’institution – actifs de niveau 2B RMBS (opérations non fondées sur des ALHQ admissibles) – valeur marchande de la sûreté donnée</t>
  </si>
  <si>
    <t>Valeur marchande de la sûreté donnée uniquement au titre des financements garantis ou prises en pension non conclus avec la banque centrale du pays de l’institution, qui viennent à échéance dans les 30 jours et qui sont adossés à des actifs de niveau 2B RMBS et, dans la mesure où les actifs de niveau 2B RMBS n’auraient par ailleurs pas été déclarés dans les actifs de niveau 2B RMBS admissibles (s’ils ne garantissaient pas déjà l’opération en question) parce qu’ils (i) ne demeureraient pas non grevés et/ou (ii) ne satisferaient pas aux exigences opérationnelles des ALHQ.</t>
  </si>
  <si>
    <t>Financements garantis, conclus avec avec une entité souveraine, une BMD ou un organisme public du pays de l’institution, assujettis à une pondération de risque de 20 % – actifs de niveau 2B non RMBS (opérations fondées sur des ALHQ admissibles) – montant reçu</t>
  </si>
  <si>
    <t>Montant reçu au titre de tous les financements garantis ou prises en pension non conclus avec la banque centrale du pays de l’institution,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et/ou (ii) satisferaient aux exigences opérationnelles des ALHQ.</t>
  </si>
  <si>
    <t>Financements garantis, conclus avec avec une entité souveraine, une BMD ou un organisme public du pays de l’institution, assujettis à une pondération de risque de 20 % – actifs de niveau 2B non RMBS (opérations fondées sur des ALHQ admissibles) – valeur marchande de la sûreté donnée</t>
  </si>
  <si>
    <t>Valeur marchande de la sûreté donnée au titre de tous les financements garantis ou prises en pension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et/ou (ii) satisferaient aux exigences opérationnelles des ALHQ.</t>
  </si>
  <si>
    <t>Financements garantis, conclus avec avec une entité souveraine, une BMD ou un organisme public du pays de l’institution, assujettis à une pondération de risque de 20 % – actifs de niveau 2B non RMBS (opérations non fondées sur des ALHQ admissibles) – montant reçu</t>
  </si>
  <si>
    <t>Montant reçu au titre de tous les financements garantis ou prises en pension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t>
  </si>
  <si>
    <t>Financements garantis, conclus avec avec une entité souveraine, une BMD ou un organisme public du pays de l’institution, assujettis à une pondération de risque de 20 % – actifs de niveau 2B non RMBS (opérations non fondées sur des ALHQ admissibles) – valeur marchande de la sûreté donnée</t>
  </si>
  <si>
    <t>Valeur marchande de la sûreté donnée au titre de tous de tous les financements garantis ou prises en pension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t>
  </si>
  <si>
    <t>Financements garantis, non conclus avec avec une entité souveraine, une BMD ou un organisme public du pays de l’institution, assujettis à une pondération de risque de 20 % – actifs de niveau 2B non RMBS (opérations fondées sur des ALHQ admissibles) – montant reçu</t>
  </si>
  <si>
    <t>Montant reçu au titre de tous les financements garantis ou prises en pension non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et/ou (ii) satisferaient aux exigences opérationnelles des ALHQ.</t>
  </si>
  <si>
    <t>Financements garantis, non conclus avec une entité souveraine, une BMD ou un organisme public du pays de l’institution, assujettis à une pondération de risque de 20 % – actifs de niveau 2B non RMBS (opérations fondées sur des ALHQ admissibles) – valeur marchande de la sûreté donnée</t>
  </si>
  <si>
    <t>Valeur marchande de la sûreté donnée au titre de tous les financements garantis ou prises en pension non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et/ou (ii) satisferaient aux exigences opérationnelles des ALHQ.</t>
  </si>
  <si>
    <t>Financements garantis, non conclus avec avec une entité souveraine, une BMD ou un organisme public du pays de l’institution, assujettis à une pondération de risque de 20 % – actifs de niveau 2B non RMBS (opérations non fondées sur des ALHQ admissibles) – montant reçu</t>
  </si>
  <si>
    <t>Montant reçu au titre de tous les financements garantis ou prises en pension non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t>
  </si>
  <si>
    <t>Financements garantis, non conclus avec avec une entité souveraine, une BMD ou un organisme public du pays de l’institution, assujettis à une pondération de risque de 20 % – actifs de niveau 2B non RMBS (opérations non fondées sur des ALHQ admissibles) – valeur marchande de la sûreté donnée</t>
  </si>
  <si>
    <t>Valeur marchande de la sûreté donnée au titre de tous de tous les financements garantis ou prises en pension non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t>
  </si>
  <si>
    <t>Financements garantis, conclus avec avec une entité souveraine, une BMD ou un organisme public du pays de l’institution, assujettis à une pondération de risque de 20 % – actifs non ALHQ (toutes opérations) - montant reçu</t>
  </si>
  <si>
    <t>Montant reçu au titre de tous les financements garantis ou prises en pension conclus avec l'entité souveraine de l'institution, une BMD ou un organisme public du pays de l’institution, assujettis à une pondération des risques de 20 %, qui viennent à échéance dans les 30 jours et qui sont adossés à des actifs non ALHQ.</t>
  </si>
  <si>
    <t>Financements garantis, conclus avec avec une entité souveraine, une BMD ou un organisme public du pays de l’institution, assujettis à une pondération de risque de 20 % – actifs non ALHQ (toutes opérations) – valeur marchande de la sûreté donnée</t>
  </si>
  <si>
    <t>Valeur marchande de la sûreté donnée au titre de tous les financements garantis ou prises en pension conclus avec l'entité souveraine de l'institution, une BMD ou un organisme public du pays de l’institution, assujettis à une pondération de risque de 20 %, qui viennent à échéance dans les 30 jours et qui sont adossés à des actifs non ALHQ.</t>
  </si>
  <si>
    <t>Financements garantis, non conclus avec avec une entité souveraine, une BMD ou un organisme public du pays de l’institution, assujettis à une pondération de risque de 20 % – actifs non ALHQ (toutes opérations) – montant reçu</t>
  </si>
  <si>
    <t>Montant reçu au titre de tous les financements garantis ou prises en pension non conclus avec l'entité souveraine de l'institution, une BMD ou un organisme public du pays de l’institution, assujettis à une pondération de risque de 20 %, qui viennent à échéance dans les 30 jours et qui sont adossés à des actifs non ALHQ.</t>
  </si>
  <si>
    <t>Financements garantis, non conclus avec avec une entité souveraine, une BMD ou un organisme public du pays de l’institution, assujettis à une pondération de risque de 20 % – actifs non ALHQ (toutes opérations) – valeur marchande de la sûreté donnée</t>
  </si>
  <si>
    <t>Valeur marchande de la sûreté donnée au titre de tous de tous les financements garantis ou prises en pension non conclus avec l'entité souveraine de l'institution, une BMD ou un organisme public du pays de l’institution, assujettis à une pondération de risque de 20 %, qui viennent à échéance dans les 30 jours et qui sont adossés à des actifs non ALHQ.</t>
  </si>
  <si>
    <t>Valeur marchande actuelle des sûretés pertinentes couvrant les dérivés et autres opérations qui, si elles n’étaient pas grevées, auraient pu être incluses dans les ALHQ de niveau1.</t>
  </si>
  <si>
    <t>Remplacement de certaines sûretés par des actifs qui ne sont pas des ALHQ</t>
  </si>
  <si>
    <t>Montant des sûretés constituées de ALHQ qui peuvent, sans l’accord de l’institution, être remplacées par des actifs non ALHQ et qui ont été reçues en garantie d’opérations non cantonnées (p. ex. par ailleurs incluses dans les ALHQ, à titre de sûretés de financement garanti ou dans d’autres activités de l’institution).</t>
  </si>
  <si>
    <t>Prêts garantis – sûreté non réutilisée – Actifs de niveau 1 (opérations comportant des ALHQ admissibles) – montant accordé</t>
  </si>
  <si>
    <t>Montant accordé uniquement au titre des prises en pension ou opérations d’emprunt sur titres venant à échéance dans les 30 jours lorsque la sûreté acceptée est de niveau 1 et est déclarée dans les actifs admissibles de niveau 1 de l’institution car les actifs sont conformes aux exigences opérationnelles des ALHQ, et la sûreté acceptée n’a pas été réutilisée (non mobilisée) pour sécuriser les positions courtes fermes de l’institution.</t>
  </si>
  <si>
    <t>Prêts garantis – sûreté non réutilisée – Actifs de niveau 1 (opérations comportant des ALHQ admissibles) – valeur marchande des sûretés acceptées</t>
  </si>
  <si>
    <t>Valeur marchande de la sûreté acceptée uniquement au titre des prises en pension ou opérations d’emprunt sur titres venant à échéance dans les 30 jours lorsque la sûreté acceptée est de niveau 1 et est déclarée dans les actifs admissibles de niveau 1 de l’institution car les actifs sont conformes aux exigences opérationnelles des ALHQ, et la sûreté acceptée n’a pas été réutilisée (non mobilisée) pour sécuriser les positions courtes fermes de l’institution.</t>
  </si>
  <si>
    <t>Prêts garantis – sûreté non réutilisée – Actifs de niveau 1 (opérations ne comportant pas de ALHQ admissibles) – montant accordé</t>
  </si>
  <si>
    <t>Montant accordé uniquement au titre des prises en pension ou opérations d’emprunt sur titres venant à échéance dans les 30 jours lorsque la sûreté acceptée est de niveau 1 et n’est pas déclarée dans les actifs admissibles de niveau 1 de l’institution car les actifs ne sont pas conformes aux exigences opérationnelles des ALHQ, et la sûreté acceptée n’a pas été réutilisée (non mobilisée) pour sécuriser les positions courtes fermes de l’institution.</t>
  </si>
  <si>
    <t>Prêts garantis – sûreté non réutilisée – Actifs de niveau 1 (opérations ne comportant pas de ALHQ admissibles) – valeur marchande des sûretés acceptées</t>
  </si>
  <si>
    <t>Valeur marchande de la sûreté acceptée uniquement au titre des prises en pension ou opérations d’emprunt sur titres venant à échéance dans les 30 jours lorsque la sûreté acceptée est de niveau 1 et n’est pas déclarée dans les actifs admissibles de niveau 1 de l’institution car les actifs ne sont pas conformes aux exigences opérationnelles des ALHQ, et la sûreté acceptée n’a pas été réutilisée (non mobilisée) pour sécuriser les positions courtes fermes de l’institution.</t>
  </si>
  <si>
    <t xml:space="preserve">Prêts garantis – sûreté non réutilisée – Actifs de niveau 2A (opérations comportant des ALHQ admissibles) – montant accordé </t>
  </si>
  <si>
    <t>Montant accordé uniquement au titre des prises en pension ou opérations d’emprunt sur titres venant à échéance dans les 30 jours lorsque la sûreté acceptée est de niveau 2A et est déclarée dans les actifs admissibles de niveau 2A de l’institution car les actifs sont conformes aux exigences opérationnelles des ALHQ, et la sûreté acceptée n’a pas été réutilisée (non mobilisée) pour sécuriser les positions courtes fermes de l’institution.</t>
  </si>
  <si>
    <t>Prêts garantis – sûreté non réutilisée – Actifs de niveau 2A (opérations comportant des ALHQ admissibles) – valeur marchande des sûretés acceptées</t>
  </si>
  <si>
    <t>Valeur marchande de la sûreté acceptée uniquement au titre des prises en pension ou opérations d’emprunt sur titres venant à échéance dans les 30 jours lorsque la sûreté acceptée est de niveau 2A et est déclarée dans les actifs admissibles de niveau 2A de l’institution car les actifs sont conformes aux exigences opérationnelles des ALHQ, et la sûreté acceptée n’a pas été réutilisée (non mobilisée) pour sécuriser les positions courtes fermes de l’institution.</t>
  </si>
  <si>
    <t>Prêts garantis – sûreté non réutilisée – Actifs de niveau 2A (opérations ne comportant pas de ALHQ admissibles) – montant accordé</t>
  </si>
  <si>
    <t>Montant accordé uniquement au titre des prises en pension ou opérations d’emprunt sur titres venant à échéance dans les 30 jours lorsque la sûreté acceptée est de niveau 2A et n’est pas déclarée dans les actifs admissibles de niveau 2A de l’institution car les actifs ne sont pas conformes aux exigences opérationnelles des ALHQ, et la sûreté acceptée n’a pas été réutilisée (non mobilisée) pour sécuriser les positions courtes fermes de l’institution.</t>
  </si>
  <si>
    <t>Prêts garantis – sûreté non réutilisée – Actifs de niveau 2A (opérations ne comportant pas de ALHQ admissibles) – valeur marchande des sûretés acceptées</t>
  </si>
  <si>
    <t>Valeur marchande de la sûreté acceptée uniquement au titre des prises en pension ou opérations d’emprunt sur titres venant à échéance dans les 30 jours lorsque la sûreté acceptée est de niveau 2A et n’est pas déclarée dans les actifs admissibles de niveau 2A de l’institution car les actifs ne sont pas conformes aux exigences opérationnelles des ALHQ, et la sûreté acceptée n’a pas été réutilisée (non mobilisées) pour sécuriser les positions courtes fermes de l’institution.</t>
  </si>
  <si>
    <t xml:space="preserve">Prêts garantis – sûreté non réutilisée – Actifs de niveau 2B RMBS (opérations comportant des ALHQ admissibles) – montant accordé </t>
  </si>
  <si>
    <t>Montant accordé uniquement au titre des prises en pension ou opérations d’emprunt sur titres venant à échéance dans les 30 jours lorsque la sûreté acceptée est de niveau 2B RMBS et est déclarée dans les actifs admissibles de niveau 2B RMBS de l’institution car les actifs sont conformes aux exigences opérationnelles des ALHQ, et la sûreté acceptée n’a pas été réutilisée (non mobilisée) pour sécuriser les positions courtes fermes de l’institution.</t>
  </si>
  <si>
    <t>Prêts garantis – sûreté non réutilisée – Actifs de niveau 2B RMBS (opérations comportant des ALHQ admissibles) – valeur marchande des sûretés acceptées</t>
  </si>
  <si>
    <t>Valeur marchande de la sûreté acceptée uniquement au titre des prises en pension ou opérations d’emprunt sur titres venant à échéance dans les 30 jours lorsque la sûreté acceptée est de niveau 2B RMBS et est déclarée dans les actifs admissibles de niveau 2B RMBS de l’institution car les actifs sont conformes aux exigences opérationnelles des ALHQ, et la sûreté acceptée n’a pas été réutilisée (non mobilisée) pour sécuriser les positions courtes fermes de l’institution.</t>
  </si>
  <si>
    <t>Prêts garantis – sûreté non réutilisée – Actifs de niveau 2B RMBS (opérations ne comportant pas de ALHQ admissibles) – montant accordé</t>
  </si>
  <si>
    <t>Montant accordé uniquement au titre des prises en pension ou opérations d’emprunt sur titres venant à échéance dans les 30 jours lorsque la sûreté acceptée est de niveau 2B RMBS et n’est pas déclarée dans les actifs admissibles de niveau 2B RMBS de l’institution car les actifs ne sont pas conformes aux exigences opérationnelles des ALHQ, et la sûreté acceptée n’a pas été réutilisée (non mobilisée) pour sécuriser les positions courtes fermes de l’institution.</t>
  </si>
  <si>
    <t>Prêts garantis – sûreté non réutilisée – Actifs de niveau 2B RMBS (opérations ne comportant pas de ALHQ admissibles) – valeur marchande des sûretés acceptées</t>
  </si>
  <si>
    <t>Valeur marchande de la sûreté acceptée uniquement au titre des prises en pension ou opérations d’emprunt sur titres venant à échéance dans les 30 jours lorsque la sûreté acceptée est de niveau 2B RMBS et n’est pas déclarée dans les actifs admissibles de niveau 2B RMBS de l’institution car les actifs ne sont pas conformes aux exigences opérationnelles des ALHQ, et la sûreté acceptée n’a pas été réutilisée (non mobilisée) pour sécuriser les positions courtes fermes de l’institution.</t>
  </si>
  <si>
    <t xml:space="preserve">Prêts garantis – sûreté non réutilisée – Actifs de niveau 2B non RMBS (opérations comportant des ALHQ admissibles) – montant accordé </t>
  </si>
  <si>
    <t>Montant accordé uniquement au titre des prises en pension ou opérations d’emprunt sur titres venant à échéance dans les 30 jours lorsque la sûreté acceptée est de niveau 2B non RMBS et est déclarée dans les actifs admissibles de niveau 2B non RMBS de l’institution car les actifs sont conformes aux exigences opérationnelles des ALHQ, et la sûreté acceptée n’a pas été réutilisée (non mobilisée) pour sécuriser les positions courtes fermes de l’institution.</t>
  </si>
  <si>
    <t>Prêts garantis – sûreté non réutilisée – Actifs de niveau 2B non RMBS (opérations comportant des ALHQ admissibles) – valeur marchande des sûretés acceptées</t>
  </si>
  <si>
    <t>Valeur marchande de la sûreté acceptée uniquement au titre des prises en pension ou opérations d’emprunt sur titres venant à échéance dans les 30 jours lorsque la sûreté acceptée est de niveau 2B non RMBS et est déclarée dans les actifs admissibles de niveau 2B non RMBS de l’institution car les actifs sont conformes aux exigences opérationnelles des ALHQ, et la sûreté acceptée n’a pas été réutilisée (non mobilisée) pour sécuriser les positions courtes fermes de l’institution.</t>
  </si>
  <si>
    <t>Prêts garantis – sûreté non réutilisée – Actifs de niveau 2B non RMBS (opérations ne comportant pas de ALHQ admissibles) – montant accordé</t>
  </si>
  <si>
    <t>Montant accordé uniquement au titre des prises en pension ou opérations d’emprunt sur titres venant à échéance dans les 30 jours lorsque la sûreté acceptée est de niveau 2B non RMBS et n’est pas déclarée dans les actifs admissibles de niveau 2B non RMBS de l’institution car les actifs ne sont pas conformes aux exigences opérationnelles des ALHQ, et la sûreté acceptée n’a pas été réutilisée (non mobilisée) pour sécuriser les positions courtes fermes de l’institution.</t>
  </si>
  <si>
    <t>Prêts garantis – sûreté non réutilisée – Actifs de niveau 2B non RMBS (opérations ne comportant pas de ALHQ admissibles) – valeur marchande des sûretés acceptées</t>
  </si>
  <si>
    <t>Valeur marchande de la sûreté acceptée uniquement au titre des prises en pension ou opérations d’emprunt sur titres venant à échéance dans les 30 jours lorsque la sûreté acceptée est de niveau 2B non RMBS et n’est pas déclarée dans les actifs admissibles de niveau 2B non RMBS de l’institution car les actifs ne sont pas conformes aux exigences opérationnelles des ALHQ, et la sûreté acceptée n’a pas été réutilisée (non mobilisée) pour sécuriser les positions courtes fermes de l’institution.</t>
  </si>
  <si>
    <t>Prêts garantis – sûreté non réutilisée - prêts sur marge adossés à des sûretés non ALHQ - montant accordé</t>
  </si>
  <si>
    <t>Montant accordé au titre de prêts assortis de sûretés, accordés à des clients aux fins de prendre des positions à effet de levier (« prêts sur marge ») sur des sûretés non ALHQ, lorsque la sûreté acceptée n’a pas été réutilisée (non mobilisée) pour sécuriser les positions courtes fermes de l’institution.</t>
  </si>
  <si>
    <t>Prêts garantis – sûreté non réutilisée - prêts sur marge adossés à des sûretés non ALHQ – valeur marchande de la sûreté acceptée</t>
  </si>
  <si>
    <t>Valeur marchande de la sûreté acceptée sur des prêts assortis de sûretés, accordés à des clients aux fins de prendre des positions à effet de levier (« prêts sur marge ») sur des sûretés non ALHQ, lorsque la sûreté acceptée n’a pas été réutilisée (non mobilisée) pour sécuriser les positions courtes fermes de l’institution.</t>
  </si>
  <si>
    <t>Prêts garantis – sûreté non réutilisée – autres sûretés non ALHQ – montant accordé</t>
  </si>
  <si>
    <t>Prêts garantis – sûreté non réutilisée – autres sûretés non ALHQ - valeur marchande de la sûreté acceptée</t>
  </si>
  <si>
    <t>Prêts garantis – sûreté réutilisée – prêts sur marge à des sûretés non ALHQ – montant accordé</t>
  </si>
  <si>
    <t>Montant accordé au titre de prêts assortis de sûretés, accordés à des clients aux fins de prendre des positions à effet de levier (« prêts sur marge ») sur des sûretés non ALHQ, lorsque la sûreté acceptée a été réutilisée (mobilisée) pour sécuriser les positions courtes fermes de l’institution.</t>
  </si>
  <si>
    <t>Prêts garantis – sûreté réutilisée – prêts sur marge à des sûretés non ALHQ – valeur marchande de la sûreté acceptée</t>
  </si>
  <si>
    <t>Valeur marchande de la sûreté acceptée au titre de prêts assortis de sûretés, accordés à des clients aux fins de prendre des positions à effet de levier (« prêts sur marge ») sur des sûretés non ALHQ, lorsque la sûreté acceptée a été réutilisée (mobilisée) pour sécuriser les positions courtes fermes de l’institution.</t>
  </si>
  <si>
    <t>Prêts garantis – sûreté réutilisée –autres sûretés non ALHQ – montant accordé</t>
  </si>
  <si>
    <t>Prêts garantis – sûreté réutilisée –autres sûretés non ALHQ – valeur marchande de la sûreté acceptée</t>
  </si>
  <si>
    <t>Swaps de sûretés – actifs empruntés non réutilisés – actifs de niveau 1 prêtés et actifs de niveau 1 empruntés (opérations fondées sur des ALHQ admissibles) – valeur marchande de la sûreté prêtée</t>
  </si>
  <si>
    <t>Valeur marchande de la sûreté prêtée uniquement dans des opérations où des actifs de niveau 1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</si>
  <si>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1 prêtés et actifs de niveau 1 empruntés (opérations fondées sur des ALHQ admissibles) – valeur marchande de la sûreté empruntée</t>
  </si>
  <si>
    <t>Valeur marchande de la sûreté empruntée uniquement dans des opérations où des actifs de niveau 1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</si>
  <si>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1 prêtés et actifs de niveau 1 empruntés (opérations non fondées sur des ALHQ admissibles) – valeur marchande de la sûreté prêtée</t>
  </si>
  <si>
    <t>Valeur marchande de la sûreté prêtée uniquement dans des opérations où des actifs de niveau 1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</si>
  <si>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1 prêtés et actifs de niveau 1 empruntés (opérations non fondées sur des ALHQ admissibles) – valeur marchande de la sûreté empruntée</t>
  </si>
  <si>
    <t>Valeur marchande de la sûreté empruntée uniquement dans des opérations où des actifs de niveau 1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</si>
  <si>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1 prêtés et actifs de niveau 2A empruntés (opérations fondées sur des ALHQ admissibles) – valeur marchande de la sûreté prêtée</t>
  </si>
  <si>
    <t>Valeur marchande de la sûreté prêtée uniquement dans des opérations où des actifs de niveau 1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</si>
  <si>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1 prêtés et actifs de niveau 2A empruntés (opérations fondées sur des ALHQ admissibles) – valeur marchande de la sûreté empruntée</t>
  </si>
  <si>
    <t>Valeur marchande de la sûreté empruntée uniquement dans des opérations où des actifs de niveau 1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</si>
  <si>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1 prêtés et actifs de niveau 2A empruntés (opérations non fondées sur des ALHQ admissibles) – valeur marchande de la sûreté prêtée</t>
  </si>
  <si>
    <t>Valeur marchande de la sûreté prêtée uniquement dans des opérations où des actifs de niveau 1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</si>
  <si>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1 prêtés et actifs de niveau 2A empruntés (opérations non fondées sur des ALHQ admissibles) – valeur marchande de la sûreté empruntée</t>
  </si>
  <si>
    <t>Valeur marchande de la sûreté empruntée uniquement dans des opérations où des actifs de niveau 1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</si>
  <si>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1 prêtés et actifs de niveau 2B RMBS empruntés (opérations fondées sur des ALHQ admissibles) – valeur marchande de la sûreté prêtée</t>
  </si>
  <si>
    <t>Valeur marchande de la sûreté prêtée uniquement dans des opérations où des actifs de niveau 1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</si>
  <si>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1 prêtés et actifs de niveau 2B RMBS empruntés (opérations fondées sur des ALHQ admissibles) – valeur marchande de la sûreté empruntée</t>
  </si>
  <si>
    <t>Valeur marchande de la sûreté empruntée uniquement dans des opérations où des actifs de niveau 1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</si>
  <si>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1 prêtés et actifs de niveau 2B RMBS empruntés (opérations non fondées sur des ALHQ admissibles) – valeur marchande de la sûreté prêtée</t>
  </si>
  <si>
    <t>Valeur marchande de la sûreté prêtée uniquement dans des opérations où des actifs de niveau 1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</si>
  <si>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1 prêtés et actifs de niveau 2B RMBS empruntés (opérations non fondées sur des ALHQ admissibles) – valeur marchande de la sûreté empruntée</t>
  </si>
  <si>
    <t>Valeur marchande de la sûreté empruntée uniquement dans des opérations où des actifs de niveau 1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</si>
  <si>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1 prêtés et actifs de niveau 2B non RMBS empruntés (opérations fondées sur des ALHQ admissibles) – valeur marchande de la sûreté prêtée</t>
  </si>
  <si>
    <t>Valeur marchande de la sûreté prêtée uniquement dans des opérations où des actifs de niveau 1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</si>
  <si>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1 prêtés et actifs de niveau 2B non RMBS empruntés (opérations fondées sur des ALHQ admissibles) – valeur marchande de la sûreté empruntée</t>
  </si>
  <si>
    <t>Valeur marchande de la sûreté empruntée uniquement dans des opérations où des actifs de niveau 1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</si>
  <si>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1 prêtés et actifs de niveau 2B non RMBS empruntés (opérations non fondées sur des ALHQ admissibles) – valeur marchande de la sûreté prêtée</t>
  </si>
  <si>
    <t>Valeur marchande de la sûreté prêtée uniquement dans des opérations où des actifs de niveau 1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</si>
  <si>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1 prêtés et actifs de niveau 2B non RMBS empruntés (opérations non fondées sur des ALHQ admissibles) – valeur marchande de la sûreté empruntée</t>
  </si>
  <si>
    <t>Swaps de sûretés – actifs empruntés non réutilisés – actifs de niveau 1 prêtés et actifs non ALHQ empruntés (opérations fondées sur des ALHQ admissibles) – valeur marchande de la sûreté prêtée</t>
  </si>
  <si>
    <t>Valeur marchande de la sûreté prêtée uniquement dans des opérations où des actifs de niveau 1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1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</si>
  <si>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1 prêtés et actifs non ALHQ empruntés (opérations fondées sur des ALHQ admissibles) – valeur marchande de la sûreté empruntée</t>
  </si>
  <si>
    <t>Swaps de sûretés – actifs empruntés non réutilisés – actifs de niveau 1 prêtés et actifs non ALHQ empruntés (opérations non fondées sur des ALHQ admissibles) – valeur marchande de la sûreté prêtée</t>
  </si>
  <si>
    <t>Swaps de sûretés – actifs empruntés non réutilisés – actifs de niveau 1 prêtés et actifs non ALHQ empruntés (opérations non fondées sur des ALHQ admissibles) – valeur marchande de la sûreté empruntée</t>
  </si>
  <si>
    <t>Valeur marchande de la sûreté empruntée uniquement dans des opérations où des actifs de niveau 1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1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</si>
  <si>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2A prêtés et actifs de niveau 1 empruntés (opérations fondées sur des ALHQ admissibles) – valeur marchande de la sûreté prêtée</t>
  </si>
  <si>
    <t>Valeur marchande de la sûreté prêtée uniquement dans des opérations où des actifs de niveau 2A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</si>
  <si>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2A prêtés et actifs de niveau 1 empruntés (opérations fondées sur des ALHQ admissibles) – valeur marchande de la sûreté empruntée</t>
  </si>
  <si>
    <t>Valeur marchande de la sûreté empruntée uniquement dans des opérations où des actifs de niveau 2A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</si>
  <si>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2A prêtés et actifs de niveau 1 empruntés (opérations non fondées sur des ALHQ admissibles) – valeur marchande de la sûreté prêtée</t>
  </si>
  <si>
    <t>Valeur marchande de la sûreté prêtée uniquement dans des opérations où des actifs de niveau 2A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</si>
  <si>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2A prêtés et actifs de niveau 1 empruntés (opérations non fondées sur des ALHQ admissibles) – valeur marchande de la sûreté empruntée</t>
  </si>
  <si>
    <t>Valeur marchande de la sûreté empruntée uniquement dans des opérations où des actifs de niveau 2A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</si>
  <si>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2A prêtés et actifs de niveau 2A empruntés (opérations fondées sur des ALHQ admissibles) – valeur marchande de la sûreté prêtée</t>
  </si>
  <si>
    <t>Valeur marchande de la sûreté prêtée uniquement dans des opérations où des actifs de niveau 2A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</si>
  <si>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2A prêtés et actifs de niveau 2A empruntés (opérations fondées sur des ALHQ admissibles) – valeur marchande de la sûreté empruntée</t>
  </si>
  <si>
    <t>Valeur marchande de la sûreté empruntée uniquement dans des opérations où des actifs de niveau 2A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</si>
  <si>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2A prêtés et actifs de niveau 2A empruntés (opérations non fondées sur des ALHQ admissibles) – valeur marchande de la sûreté prêtée</t>
  </si>
  <si>
    <t>Valeur marchande de la sûreté prêtée uniquement dans des opérations où des actifs de niveau 2A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</si>
  <si>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2A prêtés et actifs de niveau 2A empruntés (opérations non fondées sur des ALHQ admissibles) – valeur marchande de la sûreté empruntée</t>
  </si>
  <si>
    <t>Valeur marchande de la sûreté empruntée uniquement dans des opérations où des actifs de niveau 2A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</si>
  <si>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2A prêtés et actifs de niveau 2B RMBS empruntés (opérations fondées sur des ALHQ admissibles) – valeur marchande de la sûreté prêtée</t>
  </si>
  <si>
    <t>Valeur marchande de la sûreté prêtée uniquement dans des opérations où des actifs de niveau 2A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</si>
  <si>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2A prêtés et actifs de niveau 2B RMBS empruntés (opérations fondées sur des ALHQ admissibles) – valeur marchande de la sûreté empruntée</t>
  </si>
  <si>
    <t>Valeur marchande de la sûreté empruntée uniquement dans des opérations où des actifs de niveau 2A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</si>
  <si>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2A prêtés et actifs de niveau 2B RMBS empruntés (opérations non fondées sur des ALHQ admissibles) – valeur marchande de la sûreté prêtée</t>
  </si>
  <si>
    <t>Valeur marchande de la sûreté prêtée uniquement dans des opérations où des actifs de niveau 2A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</si>
  <si>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2A prêtés et actifs de niveau 2B RMBS empruntés (opérations non fondées sur des ALHQ admissibles) – valeur marchande de la sûreté empruntée</t>
  </si>
  <si>
    <t>Valeur marchande de la sûreté empruntée uniquement dans des opérations où des actifs de niveau 2A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</si>
  <si>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2A prêtés et actifs de niveau 2B non RMBS empruntés (opérations fondées sur des ALHQ admissibles) – valeur marchande de la sûreté prêtée</t>
  </si>
  <si>
    <t>Valeur marchande de la sûreté prêtée uniquement dans des opérations où des actifs de niveau 2A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</si>
  <si>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2A prêtés et actifs de niveau 2B non RMBS empruntés (opérations fondées sur des ALHQ admissibles) – valeur marchande de la sûreté empruntée</t>
  </si>
  <si>
    <t>Valeur marchande de la sûreté empruntée uniquement dans des opérations où des actifs de niveau 2A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</si>
  <si>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2A prêtés et actifs de niveau 2B non RMBS empruntés (opérations non fondées sur des ALHQ admissibles) – valeur marchande de la sûreté prêtée</t>
  </si>
  <si>
    <t>Valeur marchande de la sûreté prêtée uniquement dans des opérations où des actifs de niveau 2A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</si>
  <si>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2A prêtés et actifs de niveau 2B non RMBS empruntés (opérations non fondées sur des ALHQ admissibles) – valeur marchande de la sûreté empruntée</t>
  </si>
  <si>
    <t>Valeur marchande de la sûreté empruntée uniquement dans des opérations où des actifs de niveau 2A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</si>
  <si>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2A prêtés et actifs non ALHQ empruntés (opérations non fondées sur des ALHQ admissibles) – valeur marchande de la sûreté prêtée</t>
  </si>
  <si>
    <t>Valeur marchande de la sûreté prêtée uniquement dans des opérations où des actifs de niveau 2A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2A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</si>
  <si>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2A prêtés et actifs non ALHQ empruntés (opérations fondées sur des ALHQ admissibles) – valeur marchande de la sûreté empruntée</t>
  </si>
  <si>
    <t>Valeur marchande de la sûreté empruntée uniquement dans des opérations où des actifs de niveau 2A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</si>
  <si>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2A sont prêtés et des actifs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</si>
  <si>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2A prêtés et actifs non ALHQ empruntés (opérations non fondées sur des ALHQ admissibles) – valeur marchande de la sûreté empruntée</t>
  </si>
  <si>
    <t>Valeur marchande de la sûreté empruntée uniquement dans des opérations où des actifs de niveau 2A sont prêtés et des actifs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</si>
  <si>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2B RMBS prêtés et actifs de niveau 1 empruntés (opérations fondées sur des ALHQ admissibles) – valeur marchande de la sûreté prêtée</t>
  </si>
  <si>
    <t>Valeur marchande de la sûreté prêtée uniquement dans des opérations où des actifs de niveau 2B RMBS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</si>
  <si>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2B RMBS prêtés et actifs de niveau 1 empruntés (opérations fondées sur des ALHQ admissibles) – valeur marchande de la sûreté empruntée</t>
  </si>
  <si>
    <t>Valeur marchande de la sûreté empruntée uniquement dans des opérations où des actifs de niveau 2B RMBS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</si>
  <si>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2B RMBS prêtés et actifs de niveau 1 empruntés (opérations non fondées sur des ALHQ admissibles) – valeur marchande de la sûreté prêtée</t>
  </si>
  <si>
    <t>Valeur marchande de la sûreté prêtée uniquement dans des opérations où des actifs de niveau 2B RMBS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</si>
  <si>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2B RMBS prêtés et actifs de niveau 1 empruntés (opérations non fondées sur des ALHQ admissibles) – valeur marchande de la sûreté empruntée</t>
  </si>
  <si>
    <t>Valeur marchande de la sûreté empruntée uniquement dans des opérations où des actifs de niveau 2B RMBS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</si>
  <si>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2B RMBS prêtés et actifs de niveau 2A empruntés (opérations fondées sur des ALHQ admissibles) – valeur marchande de la sûreté prêtée</t>
  </si>
  <si>
    <t>Valeur marchande de la sûreté prêtée uniquement dans des opérations où des actifs de niveau 2B RMBS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</si>
  <si>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2B RMBS prêtés et actifs de niveau 2A empruntés (opérations fondées sur des ALHQ admissibles) – valeur marchande de la sûreté empruntée</t>
  </si>
  <si>
    <t>Valeur marchande de la sûreté empruntée uniquement dans des opérations où des actifs de niveau 2B RMBS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</si>
  <si>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2B RMBS prêtés et actifs de niveau 2A empruntés (opérations non fondées sur des ALHQ admissibles) – valeur marchande de la sûreté prêtée</t>
  </si>
  <si>
    <t>Valeur marchande de la sûreté prêtée uniquement dans des opérations où des actifs de niveau 2B RMBS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</si>
  <si>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2B RMBS prêtés et actifs de niveau 2A empruntés (opérations non fondées sur des ALHQ admissibles) – valeur marchande de la sûreté empruntée</t>
  </si>
  <si>
    <t>Valeur marchande de la sûreté empruntée uniquement dans des opérations où des actifs de niveau 2B RMBS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</si>
  <si>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2B RMBS prêtés et actifs de niveau 2B RMBS empruntés (opérations fondées sur des ALHQ admissibles) – valeur marchande de la sûreté prêtée</t>
  </si>
  <si>
    <t>Valeur marchande de la sûreté prêtée uniquement dans des opérations où des actifs de niveau 2B RMBS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</si>
  <si>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2B RMBS prêtés et actifs de niveau 2B RMBS empruntés (opérations fondées sur des ALHQ admissibles) – valeur marchande de la sûreté empruntée</t>
  </si>
  <si>
    <t>Valeur marchande de la sûreté empruntée uniquement dans des opérations où des actifs de niveau 2B RMBS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</si>
  <si>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2B RMBS prêtés et actifs de niveau 2B RMBS empruntés (opérations non fondées sur des ALHQ admissibles) – valeur marchande de la sûreté prêtée</t>
  </si>
  <si>
    <t>Valeur marchande de la sûreté prêtée uniquement dans des opérations où des actifs de niveau 2B RMBS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</si>
  <si>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2B RMBS prêtés et actifs de niveau 2B RMBS empruntés (opérations non fondées sur des ALHQ admissibles) – valeur marchande de la sûreté empruntée</t>
  </si>
  <si>
    <t>Valeur marchande de la sûreté empruntée uniquement dans des opérations où des actifs de niveau 2B RMBS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</si>
  <si>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2B RMBS prêtés et actifs de niveau 2B non RMBS empruntés (opérations fondées sur des ALHQ admissibles) – valeur marchande de la sûreté prêtée</t>
  </si>
  <si>
    <t>Valeur marchande de la sûreté prêtée uniquement dans des opérations où des actifs de niveau 2B RMBS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</si>
  <si>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2B RMBS prêtés et actifs de niveau 2B non RMBS empruntés (opérations fondées sur des ALHQ admissibles) – valeur marchande de la sûreté empruntée</t>
  </si>
  <si>
    <t>Valeur marchande de la sûreté empruntée uniquement dans des opérations où des actifs de niveau 2B RMBS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</si>
  <si>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2B RMBS prêtés et actifs de niveau 2B non RMBS empruntés (opérations non fondées sur des ALHQ admissibles) – valeur marchande de la sûreté prêtée</t>
  </si>
  <si>
    <t>Valeur marchande de la sûreté prêtée uniquement dans des opérations où des actifs de niveau 2B RMBS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</si>
  <si>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2B RMBS prêtés et actifs de niveau 2B non RMBS empruntés (opérations non fondées sur des ALHQ admissibles) – valeur marchande de la sûreté empruntée</t>
  </si>
  <si>
    <t>Valeur marchande de la sûreté empruntée uniquement dans des opérations où des actifs de niveau 2B RMBS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</si>
  <si>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2B RMBS prêtés et actifs non ALHQ empruntés (opérations fondées sur des ALHQ admissibles) – valeur marchande de la sûreté prêtée</t>
  </si>
  <si>
    <t>Valeur marchande de la sûreté prêtée uniquement dans des opérations où des actifs de niveau 2B RMBS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2B RMBS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</si>
  <si>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2B RMBS prêtés et actifs non ALHQ empruntés (opérations fondées sur des ALHQ admissibles) – valeur marchande de la sûreté empruntée</t>
  </si>
  <si>
    <t>Valeur marchande de la sûreté empruntée uniquement dans des opérations où des actifs de niveau 2B RMBS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2B RMBS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</si>
  <si>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2B RMBS prêtés et actifs non ALHQ empruntés (opérations non fondées sur des ALHQ admissibles) – valeur marchande de la sûreté prêtée</t>
  </si>
  <si>
    <t>Valeur marchande de la sûreté prêtée uniquement dans des opérations où des actifs de niveau 2B RMBS sont prêtés et des actifs non ALHQ sont empruntés, lorsque la sûreté empruntée n’est pas réutilisée (non mobilisée) pour sécuriser les positions courtes fermes de l’institution et que (i) la sûreté non ALHQ empruntée n’est pas éligible au statut de ALHQ admissible et (ii) la sûreté de niveau 2B RMBS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</si>
  <si>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2B RMBS prêtés et actifs non ALHQ empruntés (opérations non fondées sur des ALHQ admissibles) – valeur marchande de la sûreté empruntée</t>
  </si>
  <si>
    <t>Valeur marchande de la sûreté empruntée uniquement dans des opérations où des actifs de niveau 2B RMBS sont prêtés et des actifs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</si>
  <si>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2B non RMBS prêtés et actifs de niveau 1 empruntés (opérations fondées sur des ALHQ admissibles) – valeur marchande de la sûreté prêtée</t>
  </si>
  <si>
    <t>Valeur marchande de la sûreté prêtée uniquement dans des opérations où des actifs de niveau 2B non RMBS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</si>
  <si>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2B non RMBS prêtés et actifs de niveau 1 empruntés (opérations fondées sur des ALHQ admissibles) – valeur marchande de la sûreté empruntée</t>
  </si>
  <si>
    <t>Valeur marchande de la sûreté empruntée uniquement dans des opérations où des actifs de niveau 2B non RMBS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</si>
  <si>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2B non RMBS prêtés et actifs de niveau 1 empruntés (opérations non fondées sur des ALHQ admissibles) – valeur marchande de la sûreté prêtée</t>
  </si>
  <si>
    <t>Valeur marchande de la sûreté prêtée uniquement dans des opérations où des actifs de niveau 2B non RMBS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</si>
  <si>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2B non RMBS prêtés et actifs de niveau 1 empruntés (opérations non fondées sur des ALHQ admissibles) – valeur marchande de la sûreté empruntée</t>
  </si>
  <si>
    <t>Valeur marchande de la sûreté empruntée uniquement dans des opérations où des actifs de niveau 2B non RMBS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</si>
  <si>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2B non RMBS prêtés et actifs de niveau 2A empruntés (opérations fondées sur des ALHQ admissibles) – valeur marchande de la sûreté prêtée</t>
  </si>
  <si>
    <t>Valeur marchande de la sûreté prêtée uniquement dans des opérations où des actifs de niveau 2B non RMBS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</si>
  <si>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2B non RMBS prêtés et actifs de niveau 2A empruntés (opérations fondées sur des ALHQ admissibles) – valeur marchande de la sûreté empruntée</t>
  </si>
  <si>
    <t>Valeur marchande de la sûreté empruntée uniquement dans des opérations où des actifs de niveau 2B non RMBS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</si>
  <si>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2B non RMBS prêtés et actifs de niveau 2A empruntés (opérations non fondées sur des ALHQ admissibles) – valeur marchande de la sûreté prêtée</t>
  </si>
  <si>
    <t>Valeur marchande de la sûreté prêtée uniquement dans des opérations où des actifs de niveau 2B non RMBS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</si>
  <si>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2B non RMBS prêtés et actifs de niveau 2A empruntés (opérations non fondées sur des ALHQ admissibles) – valeur marchande de la sûreté empruntée</t>
  </si>
  <si>
    <t>Valeur marchande de la sûreté empruntée uniquement dans des opérations où des actifs de niveau 2B non RMBS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</si>
  <si>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2B non RMBS prêtés et actifs de niveau 2B RMBS empruntés (opérations fondées sur des ALHQ admissibles) – valeur marchande de la sûreté prêtée</t>
  </si>
  <si>
    <t>Valeur marchande de la sûreté prêtée uniquement dans des opérations où des actifs de niveau 2B non RMBS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</si>
  <si>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2B non RMBS prêtés et actifs de niveau 2B RMBS empruntés (opérations fondées sur des ALHQ admissibles) – valeur marchande de la sûreté empruntée</t>
  </si>
  <si>
    <t>Valeur marchande de la sûreté empruntée uniquement dans des opérations où des actifs de niveau 2B non RMBS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</si>
  <si>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2B non RMBS prêtés et actifs de niveau 2B RMBS empruntés (opérations non fondées sur des ALHQ admissibles) – valeur marchande de la sûreté prêté</t>
  </si>
  <si>
    <t>Valeur marchande de la sûreté prêtée uniquement dans des opérations où des actifs de niveau 2B non RMBS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respectait les exigences opérationnelles des ALHQ).</t>
  </si>
  <si>
    <t>Swaps de sûretés – actifs empruntés non réutilisés – actifs de niveau 2B non RMBS prêtés et actifs de niveau 2B RMBS empruntés (opérations non fondées sur des ALHQ admissibles) – valeur marchande de la sûreté empruntée</t>
  </si>
  <si>
    <t>Valeur marchande de la sûreté empruntée uniquement dans des opérations où des actifs de niveau 2B non RMBS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</si>
  <si>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2B non RMBS prêtés et actifs de niveau 2B non RMBS empruntés (opérations fondées sur des ALHQ admissibles) – valeur marchande de la sûreté prêtée</t>
  </si>
  <si>
    <t>Valeur marchande de la sûreté prêtée uniquement dans des opérations où des actifs de niveau 2B non RMBS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</si>
  <si>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2B non RMBS prêtés et actifs de niveau 2B non RMBS empruntés (opérations fondées sur des ALHQ admissibles) – valeur marchande de la sûreté empruntée</t>
  </si>
  <si>
    <t>Valeur marchande de la sûreté empruntée uniquement dans des opérations où des actifs de niveau 2B non RMBS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</si>
  <si>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2B non RMBS prêtés et actifs de niveau 2B non RMBS empruntés (opérations non fondées sur des ALHQ admissibles) – valeur marchande de la sûreté prêtée</t>
  </si>
  <si>
    <t>Valeur marchande de la sûreté prêtée uniquement dans des opérations où des actifs de niveau 2B non RMBS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</si>
  <si>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2B non RMBS prêtés et actifs de niveau 2B non RMBS empruntés (opérations non fondées sur des ALHQ admissibles) – valeur marchande de la sûreté empruntée</t>
  </si>
  <si>
    <t>Valeur marchande de la sûreté empruntée uniquement dans des opérations où des actifs de niveau 2B non RMBS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</si>
  <si>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2B non RMBS prêtés et actifs non ALHQ empruntés (opérations fondées sur des ALHQ admissibles) – valeur marchande de la sûreté prêtée</t>
  </si>
  <si>
    <t>Valeur marchande de la sûreté prêtée uniquement dans des opérations où des actifs de niveau 2B non RMBS sont prêtés et des actifs non ALHQ sont empruntés, lorsque la sûreté empruntée n’est pas réutilisée (non mobilisée) pour sécuriser les positions courtes fermes de l’institution et que (i) la sûreté empruntée est éligible au statut de ALHQ admissible et (ii) la sûreté de niveau 2B non RMBS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</si>
  <si>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2B non RMBS prêtés et actifs non ALHQ empruntés (opérations fondées sur des ALHQ admissibles) – valeur marchande de la sûreté empruntée</t>
  </si>
  <si>
    <t>Valeur marchande de la sûreté empruntée uniquement dans des opérations où des actifs de niveau 2B non RMBS sont prêtés et des actifs non ALHQ sont empruntés, lorsque la sûreté empruntée n’est pas réutilisée (non mobilisée) pour sécuriser les positions courtes fermes de l’institution et que (i) la sûreté empruntée est éligible au statut de ALHQ admissible et (ii) la sûreté de niveau 2B non RMBS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</si>
  <si>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de niveau 2B non RMBS prêtés et actifs non ALHQ empruntés (opérations non fondées sur des ALHQ admissibles) – valeur marchande de la sûreté prêtée</t>
  </si>
  <si>
    <t>Valeur marchande de la sûreté prêtée uniquement dans des opérations où des actifs de niveau 2B non RMBS sont prêtés et des actifs de niveau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</si>
  <si>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de niveau 2B non RMBS prêtés et actifs non ALHQ empruntés (opérations non fondées sur des ALHQ admissibles) – valeur marchande de la sûreté empruntée</t>
  </si>
  <si>
    <t>Valeur marchande de la sûreté empruntée uniquement dans des opérations où des actifs de niveau 2B non RMBS sont prêtés et des actifs de niveau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</si>
  <si>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non ALHQ prêtés et actifs de niveau 1 empruntés (opérations fondées sur des ALHQ admissibles) – valeur marchande de la sûreté prêtée</t>
  </si>
  <si>
    <t>Valeur marchande de la sûreté prêtée uniquement dans des opérations où des actifs non ALHQ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</si>
  <si>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non ALHQ prêtés et actifs de niveau 1 empruntés (opérations fondées sur des ALHQ admissibles) – valeur marchande de la sûreté empruntée</t>
  </si>
  <si>
    <t>Valeur marchande de la sûreté empruntée uniquement dans des opérations où des actifs non ALHQ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</si>
  <si>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non ALHQ prêtés et actifs de niveau 1 empruntés (opérations non fondées sur des ALHQ admissibles) – valeur marchande de la sûreté prêtée</t>
  </si>
  <si>
    <t>Valeur marchande de la sûreté prêtée uniquement dans des opérations où des actifs non ALHQ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</si>
  <si>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non ALHQ prêtés et actifs de niveau 1 empruntés (opérations non fondées sur des ALHQ admissibles) – valeur marchande de la sûreté empruntée</t>
  </si>
  <si>
    <t>Valeur marchande de la sûreté empruntée uniquement dans des opérations où des actifs non ALHQ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</si>
  <si>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non ALHQ prêtés et actifs de niveau 2A empruntés (opérations fondées sur des ALHQ admissibles) – valeur marchande de la sûreté prêtée</t>
  </si>
  <si>
    <t>Valeur marchande de la sûreté prêtée uniquement dans des opérations où des actifs non ALHQ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</si>
  <si>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non ALHQ prêtés et actifs de niveau 2A empruntés (opérations fondées sur des ALHQ admissibles) – valeur marchande de la sûreté empruntée.</t>
  </si>
  <si>
    <t>Valeur marchande de la sûreté empruntée uniquement dans des opérations où des actifs non ALHQ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</si>
  <si>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non ALHQ prêtés et actifs de niveau 2A empruntés (opérations non fondées sur des ALHQ admissibles) – valeur marchande de la sûreté prêtée</t>
  </si>
  <si>
    <t>Valeur marchande de la sûreté prêtée uniquement dans des opérations où des actifs non ALHQ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</si>
  <si>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non ALHQ prêtés et actifs de niveau 2A empruntés (opérations non fondées sur des ALHQ admissibles) – valeur marchande de la sûreté empruntée</t>
  </si>
  <si>
    <t>Valeur marchande de la sûreté empruntée uniquement dans des opérations où des actifs non ALHQ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</si>
  <si>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non ALHQ prêtés et actifs de niveau 2B RMBS empruntés (opérations fondées sur des ALHQ admissibles) – valeur marchande de la sûreté prêtée</t>
  </si>
  <si>
    <t>Valeur marchande de la sûreté prêtée uniquement dans des opérations où des actifs non ALHQ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</si>
  <si>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non ALHQ prêtés et actifs de niveau 2B RMBS empruntés (opérations fondées sur des ALHQ admissibles) – valeur marchande de la sûreté empruntée</t>
  </si>
  <si>
    <t>Valeur marchande de la sûreté empruntée uniquement dans des opérations où des actifs non ALHQ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</si>
  <si>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non ALHQ prêtés et actifs de niveau 2B RMBS empruntés (opérations non fondées sur des ALHQ admissibles) – valeur marchande de la sûreté prêtée</t>
  </si>
  <si>
    <t>Valeur marchande de la sûreté prêtée uniquement dans des opérations où des actifs non ALHQ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</si>
  <si>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non ALHQ prêtés et actifs de niveau 2B RMBS empruntés (opérations non fondées sur des ALHQ admissibles) – valeur marchande de la sûreté empruntée</t>
  </si>
  <si>
    <t>Valeur marchande de la sûreté empruntée uniquement dans des opérations où des actifs non ALHQ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</si>
  <si>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non ALHQ prêtés et actifs de niveau 2B non RMBS empruntés (opérations fondées sur des ALHQ admissibles) – valeur marchande de la sûreté prêtée</t>
  </si>
  <si>
    <t>Valeur marchande de la sûreté prêtée uniquement dans des opérations où des actifs non ALHQ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</si>
  <si>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non ALHQ prêtés et actifs de niveau 2B non RMBS empruntés (opérations fondées sur des ALHQ admissibles) – valeur marchande de la sûreté empruntée</t>
  </si>
  <si>
    <t>Valeur marchande de la sûreté empruntée uniquement dans des opérations où des actifs non ALHQ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</si>
  <si>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Swaps de sûretés – actifs empruntés non réutilisés – actifs non ALHQ prêtés et actifs de niveau 2B non RMBS empruntés (opérations non fondées sur des ALHQ admissibles) – valeur marchande de la sûreté prêtée</t>
  </si>
  <si>
    <t>Valeur marchande de la sûreté prêtée uniquement dans des opérations où des actifs non ALHQ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</si>
  <si>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non ALHQ prêtés et actifs de niveau 2B non RMBS empruntés (opérations non fondées sur des ALHQ admissibles) – valeur marchande de la sûreté empruntée</t>
  </si>
  <si>
    <t>Valeur marchande de la sûreté empruntée uniquement dans des opérations où des actifs non ALHQ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</si>
  <si>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non ALHQ prêtés et actifs non ALHQ empruntés (toutes les opérations) – valeur marchande de la sûreté prêtée</t>
  </si>
  <si>
    <t>Valeur marchande de la sûreté prêtée dans toutes les opérations où des actifs non ALHQ sont prêtés et des actifs non ALHQ sont empruntés, lorsque la sûreté empruntée n’est pas réutilisée (non mobilisée) pour sécuriser les positions courtes fermes de l’institution.</t>
  </si>
  <si>
    <t>Swaps de sûretés – actifs empruntés non réutilisés – actifs non ALHQ prêtés et actifs non ALHQ empruntés (toutes les opérations) – valeur marchande de la sûreté empruntée</t>
  </si>
  <si>
    <t>Valeur marchande de la sûreté empruntée dans toutes les opérations où des actifs non ALHQ sont prêtés et des actifs non ALHQ sont empruntés, lorsque la sûreté empruntée n’est pas réutilisée (non mobilisée) pour sécuriser les positions courtes fermes de l’institution.</t>
  </si>
  <si>
    <t>Swaps de sûretés – actifs empruntés réutilisés – actifs de niveau 1 prêtés et actifs non ALHQ empruntés (toutes les opérations) – valeur marchande de la sûreté prêtée</t>
  </si>
  <si>
    <t>Valeur marchande de la sûreté prêtée dans toutes les opérations où des actifs de niveau 1 sont prêtés et des actifs non ALHQ sont empruntés, lorsque la sûreté empruntée est réutilisée (mobilisée) pour sécuriser les positions courtes fermes de l’institution.</t>
  </si>
  <si>
    <t>Swaps de sûretés – actifs empruntés réutilisés – actifs de niveau 1 prêtés et actifs non ALHQ empruntés (toutes les opérations) – valeur marchande de la sûreté empruntée</t>
  </si>
  <si>
    <t>Valeur marchande de la sûreté empruntée dans toutes les opérations où des actifs de niveau 1 sont prêtés et des actifs non ALHQ sont empruntés, lorsque la sûreté empruntée est réutilisée (mobilisée) pour sécuriser les positions courtes fermes de l’institution.</t>
  </si>
  <si>
    <t>Swaps de sûretés – actifs empruntés réutilisés – actifs de niveau 2A prêtés et actifs non ALHQ empruntés (toutes les opérations) – valeur marchande de la sûreté prêtée</t>
  </si>
  <si>
    <t>Valeur marchande de la sûreté prêtée dans toutes les opérations où des actifs de niveau 2A sont prêtés et des actifs non ALHQ sont empruntés, lorsque la sûreté empruntée est réutilisée (mobilisée) pour sécuriser les positions courtes fermes de l’institution.</t>
  </si>
  <si>
    <t>Swaps de sûretés – actifs empruntés réutilisés – actifs de niveau 2A prêtés et actifs non ALHQ empruntés (toutes les opérations) – valeur marchande de la sûreté empruntée</t>
  </si>
  <si>
    <t>Valeur marchande de la sûreté empruntée dans toutes les opérations où des actifs de niveau 2A sont prêtés et des actifs non ALHQ sont empruntés, lorsque la sûreté empruntée est réutilisée (mobilisée) pour sécuriser les positions courtes fermes de l’institution.</t>
  </si>
  <si>
    <t>Swaps de sûretés – actifs empruntés réutilisés – actifs de niveau 2B RMBS prêtés et actifs non ALHQ empruntés (toutes les opérations) – valeur marchande de la sûreté prêtée</t>
  </si>
  <si>
    <t>Valeur marchande de la sûreté prêtée dans toutes les opérations où des actifs de niveau 2B RMBS sont prêtés et des actifs non ALHQ sont empruntés, lorsque la sûreté empruntée est réutilisée (mobilisée) pour sécuriser les positions courtes fermes de l’institution.</t>
  </si>
  <si>
    <t>Swaps de sûretés – actifs empruntés réutilisés – actifs de niveau 2B RMBS prêtés et actifs non ALHQ empruntés (toutes les opérations) – valeur marchande de la sûreté empruntée</t>
  </si>
  <si>
    <t>Valeur marchande de la sûreté empruntée dans toutes les opérations où des actifs de niveau 2B RMBS sont prêtés et des actifs non ALHQ sont empruntés, lorsque la sûreté empruntée est réutilisée (mobilisée) pour sécuriser les positions courtes fermes de l’institution.</t>
  </si>
  <si>
    <t>Swaps de sûretés – actifs empruntés réutilisés – actifs de niveau 2B non RMBS prêtés et actifs non ALHQ empruntés (toutes les opérations) – valeur marchande de la sûreté prêtée</t>
  </si>
  <si>
    <t>Valeur marchande de la sûreté prêtée dans toutes les opérations où des actifs de niveau 2B non RMBS sont prêtés et des actifs non ALHQ sont empruntés, lorsque la sûreté empruntée est réutilisée (mobilisée) pour sécuriser les positions courtes fermes de l’institution.</t>
  </si>
  <si>
    <t>Swaps de sûretés – actifs empruntés réutilisés – actifs de niveau 2B non RMBS prêtés et actifs non ALHQ empruntés (toutes les opérations) – valeur marchande de la sûreté empruntée</t>
  </si>
  <si>
    <t>Valeur marchande de la sûreté empruntée dans toutes les opérations où des actifs de niveau 2B non RMBS sont prêtés et des actifs non ALHQ sont empruntés, lorsque la sûreté empruntée est réutilisée (mobilisée) pour sécuriser les positions courtes fermes de l’institution.</t>
  </si>
  <si>
    <t>Swaps de sûretés – actifs empruntés réutilisés – actifs non ALHQ prêtés et actifs de niveau 1 empruntés (toutes les opérations) – valeur marchande de la sûreté prêtée</t>
  </si>
  <si>
    <t>Valeur marchande de la sûreté prêtée dans toutes les opérations où des actifs non ALHQ sont prêtés et des actifs de niveau 1 sont empruntés, lorsque la sûreté empruntée est réutilisée (mobilisée) pour sécuriser les positions courtes fermes de l’institution.</t>
  </si>
  <si>
    <t>Swaps de sûretés – actifs empruntés réutilisés – actifs non ALHQ prêtés et actifs de niveau 1 empruntés (toutes les opérations) – valeur marchande de la sûreté empruntée</t>
  </si>
  <si>
    <t>Valeur marchande de la sûreté empruntée dans toutes les opérations où des actifs non ALHQ sont prêtés et des actifs de niveau 1 sont empruntés, lorsque la sûreté empruntée est réutilisée (mobilisée) pour sécuriser les positions courtes fermes de l’institution.</t>
  </si>
  <si>
    <t>Swaps de sûretés – actifs empruntés réutilisés – actifs non ALHQ prêtés et actifs de niveau 2A empruntés (toutes les opérations) – valeur marchande de la sûreté prêtée</t>
  </si>
  <si>
    <t>Valeur marchande de la sûreté prêtée dans toutes les opérations où des actifs non ALHQ sont prêtés et des actifs de niveau 2A sont empruntés, lorsque la sûreté empruntée est réutilisée (mobilisée) pour sécuriser les positions courtes fermes de l’institution.</t>
  </si>
  <si>
    <t>Swaps de sûretés – actifs empruntés réutilisés – actifs non ALHQ prêtés et actifs de niveau 2A empruntés (toutes les opérations) – valeur marchande de la sûreté empruntée</t>
  </si>
  <si>
    <t>Valeur marchande de la sûreté empruntée dans toutes les opérations où des actifs non ALHQ sont prêtés et des actifs de niveau 2A sont empruntés, lorsque la sûreté empruntée est réutilisée (mobilisée) pour sécuriser les positions courtes fermes de l’institution.</t>
  </si>
  <si>
    <t>Swaps de sûretés – actifs empruntés réutilisés – actifs non ALHQ prêtés et actifs de niveau 2B RMBS empruntés (toutes les opérations) – valeur marchande de la sûreté prêtée</t>
  </si>
  <si>
    <t>Valeur marchande de la sûreté prêtée dans toutes les opérations où des actifs non ALHQ sont prêtés et des actifs de niveau 2B RMBS sont empruntés, lorsque la sûreté empruntée est réutilisée (mobilisée) pour sécuriser les positions courtes fermes de l’institution.</t>
  </si>
  <si>
    <t>Swaps de sûretés – actifs empruntés réutilisés – actifs non ALHQ prêtés et actifs de niveau 2B RMBS empruntés (toutes les opérations) – valeur marchande de la sûreté empruntée</t>
  </si>
  <si>
    <t>Valeur marchande de la sûreté empruntée dans toutes les opérations où des actifs non ALHQ sont prêtés et des actifs de niveau 2B RMBS sont empruntés, lorsque la sûreté empruntée est réutilisée (mobilisée) pour sécuriser les positions courtes fermes de l’institution.</t>
  </si>
  <si>
    <t>Swaps de sûretés – actifs empruntés réutilisés – actifs non ALHQ prêtés et actifs de niveau 2B non RMBS empruntés (toutes les opérations) – valeur marchande de la sûreté prêtée</t>
  </si>
  <si>
    <t>Swaps de sûretés – actifs empruntés réutilisés – actifs non ALHQ prêtés et actifs de niveau 2B non RMBS empruntés (toutes les opérations) – valeur marchande de la sûreté empruntée</t>
  </si>
  <si>
    <t>Swaps de sûretés – actifs empruntés réutilisés – actifs non ALHQ prêtés et actifs non ALHQ empruntés (toutes les opérations) – valeur marchande de la sûreté prêtée</t>
  </si>
  <si>
    <t>Valeur marchande de la sûreté prêtée dans toutes les opérations où des actifs non ALHQ sont prêtés et des actifs non ALHQ sont empruntés, lorsque la sûreté empruntée est réutilisée (mobilisée) pour sécuriser les positions courtes fermes de l’institution.</t>
  </si>
  <si>
    <t>Swaps de sûretés – actifs empruntés réutilisés – actifs non ALHQ prêtés et actifs non ALHQ empruntés (toutes les opérations) – valeur marchande de la sûreté empruntée</t>
  </si>
  <si>
    <t>Valeur marchande de la sûreté empruntée dans toutes les opérations où des actifs non ALHQ sont prêtés et des actifs non ALHQ sont empruntés, lorsque la sûreté empruntée est réutilisée (mobilisée) pour sécuriser les positions courtes fermes de l’institution.</t>
  </si>
  <si>
    <t>D11001*Pondération</t>
  </si>
  <si>
    <t>D11002*Pondération</t>
  </si>
  <si>
    <t>D11004*Pondération</t>
  </si>
  <si>
    <t>D11005*Pondération</t>
  </si>
  <si>
    <t>D11006*Pondération</t>
  </si>
  <si>
    <t>D11007*Pondération</t>
  </si>
  <si>
    <t>D11008*Pondération</t>
  </si>
  <si>
    <t>D11009*Pondération</t>
  </si>
  <si>
    <t>D11010*Pondération</t>
  </si>
  <si>
    <t>D12001*Pondération</t>
  </si>
  <si>
    <t>D12002*Pondération</t>
  </si>
  <si>
    <t>D12003*Pondération</t>
  </si>
  <si>
    <t>D12004*Pondération</t>
  </si>
  <si>
    <t>D12005*Pondération</t>
  </si>
  <si>
    <t>D12006*Pondération</t>
  </si>
  <si>
    <t>D12007*Pondération</t>
  </si>
  <si>
    <t>D13001*Pondération</t>
  </si>
  <si>
    <t>D13002*Pondération</t>
  </si>
  <si>
    <t>D13003*Pondération</t>
  </si>
  <si>
    <t>D13004*Pondération</t>
  </si>
  <si>
    <t>D21101*Pondération</t>
  </si>
  <si>
    <t>D21102*Pondération</t>
  </si>
  <si>
    <t>D21103*Pondération</t>
  </si>
  <si>
    <t>D21104*Pondération</t>
  </si>
  <si>
    <t>D21105*Pondération</t>
  </si>
  <si>
    <t>D21106*Pondération</t>
  </si>
  <si>
    <t>D21107*Pondération</t>
  </si>
  <si>
    <t>D21108*Pondération</t>
  </si>
  <si>
    <t>D21109*Pondération</t>
  </si>
  <si>
    <t>D21110*Pondération</t>
  </si>
  <si>
    <t>D21111*Pondération</t>
  </si>
  <si>
    <t>D21201*Pondération</t>
  </si>
  <si>
    <t>D21202*Pondération</t>
  </si>
  <si>
    <t>D21203*Pondération</t>
  </si>
  <si>
    <t>D21204*Pondération</t>
  </si>
  <si>
    <t>D21205*Pondération</t>
  </si>
  <si>
    <t>D21206*Pondération</t>
  </si>
  <si>
    <t>D21207*Pondération</t>
  </si>
  <si>
    <t>D21208*Pondération</t>
  </si>
  <si>
    <t>D21209*Pondération</t>
  </si>
  <si>
    <t>D21210*Pondération</t>
  </si>
  <si>
    <t>D21211*Pondération</t>
  </si>
  <si>
    <t>D21212*Pondération</t>
  </si>
  <si>
    <t>D21213*Pondération</t>
  </si>
  <si>
    <t>D21214*Pondération</t>
  </si>
  <si>
    <t>D21215*Pondération</t>
  </si>
  <si>
    <t>D21216*Pondération</t>
  </si>
  <si>
    <t>D21217*Pondération</t>
  </si>
  <si>
    <t>D21218*Pondération</t>
  </si>
  <si>
    <t>D21219*Pondération</t>
  </si>
  <si>
    <t>D21220*Pondération</t>
  </si>
  <si>
    <t>D21221*Pondération</t>
  </si>
  <si>
    <t>D21222*Pondération</t>
  </si>
  <si>
    <t>D21223*Pondération</t>
  </si>
  <si>
    <t>D21224*Pondération</t>
  </si>
  <si>
    <t>D21225*Pondération</t>
  </si>
  <si>
    <t>D21226*Pondération</t>
  </si>
  <si>
    <t>D21227*Pondération</t>
  </si>
  <si>
    <t>D21228*Pondération</t>
  </si>
  <si>
    <t>D21229*Pondération</t>
  </si>
  <si>
    <t>D21230*Pondération</t>
  </si>
  <si>
    <t>D21231*Pondération</t>
  </si>
  <si>
    <t>D21301*Pondération</t>
  </si>
  <si>
    <t>D21303*Pondération</t>
  </si>
  <si>
    <t>D21305*Pondération</t>
  </si>
  <si>
    <t>D21307*Pondération</t>
  </si>
  <si>
    <t>D21309*Pondération</t>
  </si>
  <si>
    <t>D21311*Pondération</t>
  </si>
  <si>
    <t>D21313*Pondération</t>
  </si>
  <si>
    <t>D21315*Pondération</t>
  </si>
  <si>
    <t>D21317*Pondération</t>
  </si>
  <si>
    <t>D21319*Pondération</t>
  </si>
  <si>
    <t>D21321*Pondération</t>
  </si>
  <si>
    <t>D21323*Pondération</t>
  </si>
  <si>
    <t>D21325*Pondération</t>
  </si>
  <si>
    <t>D21327*Pondération</t>
  </si>
  <si>
    <t>D21329*Pondération</t>
  </si>
  <si>
    <t>D21331*Pondération</t>
  </si>
  <si>
    <t>D21333*Pondération</t>
  </si>
  <si>
    <t>D21335*Pondération</t>
  </si>
  <si>
    <t>D21337*Pondération</t>
  </si>
  <si>
    <t>D21339*Pondération</t>
  </si>
  <si>
    <t>D21341*Pondération</t>
  </si>
  <si>
    <t>D21401*Pondération</t>
  </si>
  <si>
    <t>D21402*Pondération</t>
  </si>
  <si>
    <t>D21403*Pondération</t>
  </si>
  <si>
    <t>D21404*Pondération</t>
  </si>
  <si>
    <t>D21405*Pondération</t>
  </si>
  <si>
    <t>D21406*Pondération</t>
  </si>
  <si>
    <t>D21407*Pondération</t>
  </si>
  <si>
    <t>D21408*Pondération</t>
  </si>
  <si>
    <t>D21409*Pondération</t>
  </si>
  <si>
    <t>D21410*Pondération</t>
  </si>
  <si>
    <t>D21411*Pondération</t>
  </si>
  <si>
    <t>D21412*Pondération</t>
  </si>
  <si>
    <t>D21413*Pondération</t>
  </si>
  <si>
    <t>D21414*Pondération</t>
  </si>
  <si>
    <t>D21415*Pondération</t>
  </si>
  <si>
    <t>D21416*Pondération</t>
  </si>
  <si>
    <t>D21417*Pondération</t>
  </si>
  <si>
    <t>D21418*Pondération</t>
  </si>
  <si>
    <t>D21419*Pondération</t>
  </si>
  <si>
    <t>D21420*Pondération</t>
  </si>
  <si>
    <t>D21421*Pondération</t>
  </si>
  <si>
    <t>D21422*Pondération</t>
  </si>
  <si>
    <t>D21423*Pondération</t>
  </si>
  <si>
    <t>D21428*Pondération</t>
  </si>
  <si>
    <t>D21429*Pondération</t>
  </si>
  <si>
    <t>D21430*Pondération</t>
  </si>
  <si>
    <t>D21431*Pondération</t>
  </si>
  <si>
    <t>D21432*Pondération</t>
  </si>
  <si>
    <t>D21433*Pondération</t>
  </si>
  <si>
    <t>D21434*Pondération</t>
  </si>
  <si>
    <t>D21435*Pondération</t>
  </si>
  <si>
    <t>D21436*Pondération</t>
  </si>
  <si>
    <t>D21437*Pondération</t>
  </si>
  <si>
    <t>D21438*Pondération</t>
  </si>
  <si>
    <t>D21439*Pondération</t>
  </si>
  <si>
    <t>D21440*Pondération</t>
  </si>
  <si>
    <t>D22101*Pondération</t>
  </si>
  <si>
    <t>D22103*Pondération</t>
  </si>
  <si>
    <t>D22105*Pondération</t>
  </si>
  <si>
    <t>D22107*Pondération</t>
  </si>
  <si>
    <t>D22109*Pondération</t>
  </si>
  <si>
    <t>D22111*Pondération</t>
  </si>
  <si>
    <t>D22113*Pondération</t>
  </si>
  <si>
    <t>D22115*Pondération</t>
  </si>
  <si>
    <t>D22117*Pondération</t>
  </si>
  <si>
    <t>D22119*Pondération</t>
  </si>
  <si>
    <t>D22121*Pondération</t>
  </si>
  <si>
    <t>D22123*Pondération</t>
  </si>
  <si>
    <t>D22125*Pondération</t>
  </si>
  <si>
    <t>D22127*Pondération</t>
  </si>
  <si>
    <t>D22129*Pondération</t>
  </si>
  <si>
    <t>D22131*Pondération</t>
  </si>
  <si>
    <t>D22201*Pondération</t>
  </si>
  <si>
    <t>D22202*Pondération</t>
  </si>
  <si>
    <t>D22203*Pondération</t>
  </si>
  <si>
    <t>D22204*Pondération</t>
  </si>
  <si>
    <t>D22205*Pondération</t>
  </si>
  <si>
    <t>D22206*Pondération</t>
  </si>
  <si>
    <t>D22207*Pondération</t>
  </si>
  <si>
    <t>D22208*Pondération</t>
  </si>
  <si>
    <t>D22301*Pondération</t>
  </si>
  <si>
    <t>D22302*Pondération</t>
  </si>
  <si>
    <t>D22303*Pondération</t>
  </si>
  <si>
    <t>D30001*Pondération</t>
  </si>
  <si>
    <t>D30002*Pondération</t>
  </si>
  <si>
    <t>D30003*Pondération</t>
  </si>
  <si>
    <t>D30004*Pondération</t>
  </si>
  <si>
    <t>D30005*Pondération</t>
  </si>
  <si>
    <t>D30007*Pondération</t>
  </si>
  <si>
    <t>D30009*Pondération</t>
  </si>
  <si>
    <t>D30011*Pondération</t>
  </si>
  <si>
    <t>D30013*Pondération</t>
  </si>
  <si>
    <t>D30015*Pondération</t>
  </si>
  <si>
    <t>D30017*Pondération</t>
  </si>
  <si>
    <t>D30019*Pondération</t>
  </si>
  <si>
    <t>D30022*Pondération</t>
  </si>
  <si>
    <t>D30024*Pondération</t>
  </si>
  <si>
    <t>D30025*Pondération</t>
  </si>
  <si>
    <t>D30026*Pondération</t>
  </si>
  <si>
    <t>D30027*Pondération</t>
  </si>
  <si>
    <t>D30028*Pondération</t>
  </si>
  <si>
    <t>D30029*Pondération</t>
  </si>
  <si>
    <t>D30031*Pondération</t>
  </si>
  <si>
    <t>D30033*Pondération</t>
  </si>
  <si>
    <t>D30035*Pondération</t>
  </si>
  <si>
    <t>D30037*Pondération</t>
  </si>
  <si>
    <t>D30039*Pondération</t>
  </si>
  <si>
    <t>D30042*Pondération</t>
  </si>
  <si>
    <t>D30044*Pondération</t>
  </si>
  <si>
    <t>D30046*Pondération</t>
  </si>
  <si>
    <t>D30048*Pondération</t>
  </si>
  <si>
    <t>D30049*Pondération</t>
  </si>
  <si>
    <t>D30050*Pondération</t>
  </si>
  <si>
    <t>D30051*Pondération</t>
  </si>
  <si>
    <t>D30052*Pondération</t>
  </si>
  <si>
    <t>D30053*Pondération</t>
  </si>
  <si>
    <t>D30055*Pondération</t>
  </si>
  <si>
    <t>D30057*Pondération</t>
  </si>
  <si>
    <t>D30059*Pondération</t>
  </si>
  <si>
    <t>D30062*Pondération</t>
  </si>
  <si>
    <t>D30064*Pondération</t>
  </si>
  <si>
    <t>D30066*Pondération</t>
  </si>
  <si>
    <t>D30068*Pondération</t>
  </si>
  <si>
    <t>D30070*Pondération</t>
  </si>
  <si>
    <t>D30072*Pondération</t>
  </si>
  <si>
    <t>D30073*Pondération</t>
  </si>
  <si>
    <t>D30074*Pondération</t>
  </si>
  <si>
    <t>D30075*Pondération</t>
  </si>
  <si>
    <t>D30076*Pondération</t>
  </si>
  <si>
    <t>D30077*Pondération</t>
  </si>
  <si>
    <t>D30079*Pondération</t>
  </si>
  <si>
    <t>D30082*Pondération</t>
  </si>
  <si>
    <t>D30084*Pondération</t>
  </si>
  <si>
    <t>D30086*Pondération</t>
  </si>
  <si>
    <t>D30088*Pondération</t>
  </si>
  <si>
    <t>D30090*Pondération</t>
  </si>
  <si>
    <t>D30092*Pondération</t>
  </si>
  <si>
    <t>D30094*Pondération</t>
  </si>
  <si>
    <t>D30096*Pondération</t>
  </si>
  <si>
    <t>D30097*Pondération</t>
  </si>
  <si>
    <t>D30098*Pondération</t>
  </si>
  <si>
    <t>D30099*Pondération</t>
  </si>
  <si>
    <t>D30100*Pondération</t>
  </si>
  <si>
    <t>D30101*Pondération</t>
  </si>
  <si>
    <t>D30103*Pondération</t>
  </si>
  <si>
    <t>D30105*Pondération</t>
  </si>
  <si>
    <t>D30107*Pondération</t>
  </si>
  <si>
    <t>D30110*Pondération</t>
  </si>
  <si>
    <t>D30111*Pondération</t>
  </si>
  <si>
    <t>D30112*Pondération</t>
  </si>
  <si>
    <t>D30113*Pondération</t>
  </si>
  <si>
    <t>D30115*Pondération</t>
  </si>
  <si>
    <t>D30117*Pondération</t>
  </si>
  <si>
    <t>D30120*Pondération</t>
  </si>
  <si>
    <t>D30122*Pondération</t>
  </si>
  <si>
    <t>D30123*Pondération</t>
  </si>
  <si>
    <t>D30124*Pondération</t>
  </si>
  <si>
    <t>D30125*Pondération</t>
  </si>
  <si>
    <t>D30127*Pondération</t>
  </si>
  <si>
    <t>D30130*Pondération</t>
  </si>
  <si>
    <t>D30132*Pondération</t>
  </si>
  <si>
    <t>D30134*Pondération</t>
  </si>
  <si>
    <t>D30135*Pondération</t>
  </si>
  <si>
    <t>D30136*Pondération</t>
  </si>
  <si>
    <t>D30137*Pondération</t>
  </si>
  <si>
    <t>D30140*Pondération</t>
  </si>
  <si>
    <t>D30142*Pondération</t>
  </si>
  <si>
    <t>D30144*Pondération</t>
  </si>
  <si>
    <t>D30146*Pondération</t>
  </si>
  <si>
    <t>D30147*Pondération</t>
  </si>
  <si>
    <t>D30148*Pondération</t>
  </si>
  <si>
    <t>D99006*Pondération</t>
  </si>
  <si>
    <t>D99011*Pondération</t>
  </si>
  <si>
    <t>D99014*Pondération</t>
  </si>
  <si>
    <t>D99033*Pondération</t>
  </si>
  <si>
    <t>D99043*Pondération</t>
  </si>
  <si>
    <t>"LCRCLASS" indique les identifiants de classification LCR.  Le préfixe "D" indique l'adresse de point de donnée (APD).</t>
  </si>
  <si>
    <t>2. APD 11001 à 30148 ne peuvent pas contenir de donnée négative.</t>
  </si>
  <si>
    <t>Banques, autres institutions financières et autres entités juridiques</t>
  </si>
  <si>
    <t>Les critères se rapportant aux activités éligibles (chapitre 2, paragraphes 93-94) représentent le point de départ de l’exercice permettant de déterminer les soldes opérationnels – seuls les comptes prévoyant des ententes de gestion de caisse, de compensation et de service de garde sont retenus aux fins d’analyse plus poussée aux étapes suivantes.</t>
  </si>
  <si>
    <t>Le critère relatif à l’incitation économique (chapitre 2, paragraphe 95) est représenté dans le processus d’évaluation comme la rémunération du compte par rapport au taux du marché. Au Canada, le taux du marché pertinent correspondrait au taux au jour le jour de la Banque du Canada.</t>
  </si>
  <si>
    <t>Les comptes et les soldes qui échappent aux étapes de détermination déjà énoncées précédemment seront réputés non opérationnels, notamment :
- les comptes de dépôt à vue et à terme (à échéance initiale d’au plus 30 jours) comportant des activités éligibles, mais les comptes sont rémunérés à un taux supérieur à celui du marché, et une partie du solde qui n’est pas utilisée activement pour les activités éligibles (solde excédentaire – voir la méthode proposée ci-dessous)
- les comptes de dépôt sans activités éligibles, c’est-à-dire : 
i) les autres soldes de dépôt à vue et à terme (échéance initiale d’au plus 30 jours);
ii) les dépôts à terme à échéance initiale de plus de 30 jours.
Il convient de remarquer que les dépôts à termes plus longs sont des instruments d’investissement qui ne seraient pas considérés comme des activités éligibles parce qu’ils sont utilisés pour gérer des fonds excédentaires.</t>
  </si>
  <si>
    <t>Le critère relatif à l’utilisation du compte (chapitre 2, paragraphe 96) est pris en compte dans l’analyse (a) de l’utilisation opérationnelle de comptes prévoyant une rémunération non supérieure au taux du marché et (b) de l’utilisation opérationnelle des comptes dont la rémunération est supérieure au taux du marché, de sorte que l’excédent des soldes est exclu.
- Pour l’élément (a), une évaluation simplifiée de l'institution devrait suffir en raison de la nature hautement opérationnelle des comptes. Une solution possible pourrait consister à déterminer si un client est en mesure de transférer des soldes de comptes ne dépassant pas le taux du marché à des comptes à rendement supérieur à celui du marché. Dans l’affirmative, il est logique de supposer qu’il a déjà déplacé tous les soldes excédentaires vers des comptes à rendement supérieur au taux du marché et que les soldes restants des comptes offrant une rémunération non supérieure au taux du marché ne sont conservés qu’à des fins opérationnelles. 
- Pour l’élément (b), la méthode d’évaluation du solde excédentaire est énoncée ci-dessous.</t>
  </si>
  <si>
    <t>Comme l’indique le paragraphe 96 du chapitre 2, si les institutions financières ne sont pas en mesure de calculer le solde excédentaire, tous les dépôts seront présumés excédentaires, donc non opérationnels.</t>
  </si>
  <si>
    <t>L'institution financière est  autorisée à adapter l’évaluation d’après la configuration de ses données et de ses activités; toutefois, cette adaptation devrait être faite  en conformité avec le paragraphe 93 du chapitre 2. L'Autorité pourrait examiner cette évaluation au besoin.</t>
  </si>
  <si>
    <t>Total des retraits sur les dépôts de détail</t>
  </si>
  <si>
    <t>31-34; 38-40</t>
  </si>
  <si>
    <t>79-89</t>
  </si>
  <si>
    <t>82;89</t>
  </si>
  <si>
    <t>Dépôts de détail – libellés en devises étrangères</t>
  </si>
  <si>
    <t>Clauses de décote incluses dans les dérivés et autres opérations de financement</t>
  </si>
  <si>
    <t>Total des dépôts de détail libellés en devises étrangères (c.-à-d. les dépôts libellés dans une monnaie autre que celle de l’administration où l’institution exerce ses activités).</t>
  </si>
  <si>
    <t>Total des dépôts d’entreprises non financières sur des comptes autres que courants, dont le montant total est  entièrement sécurisé par un dispositif efficace d’assurance-dépôts.</t>
  </si>
  <si>
    <t>Valeur marchande des sûretés données uniquement des financements garantis ou prises en pension conclus avec la banque centrale du pays de l’institution, qui viennent à échéance dans les 30 jours et qui sont adossés à des actifs de niveau 2A et, dans la mesure où les actifs de niveau 2A auraient par ailleurs été déclarés dans les actifs de niveau 2A admissibles (s’ils ne garantissaient pas déjà l’opération en question) parce qu’ils (i) demeureraient non grevés et (ii) satisferaient aux exigences opérationnelles des ALHQ.</t>
  </si>
  <si>
    <t>Obligations de financement conditionnelles non contractuelles liées à d’éventuels retraits de liquidité émanant d’entreprises communes ou de participations minoritaires dans des entités qui ne sont pas consolidées, lorsqu’il est anticipé que l’institution sera le principal fournisseur de liquidité de l’entité lorsqu’elle en a besoin.</t>
  </si>
  <si>
    <t>Les institutions reçoivent de la clientèle de particuliers l’intégralité des versements (intérêts et principal) contractuellement exigibles dans les 30 jours au titre de prêts qui sont entièrement productifs. Seuls les versements contractuellement exigibles doivent être déclarés (p. ex. les sommes minimales à verser au titre du principal, des intérêts et des frais) et non le solde du prêt total à échéance indéterminée ou ouverte).</t>
  </si>
  <si>
    <t>Les institutions reçoivent de la clientèle d’entreprises non financières l’intégralité des versements (intérêts et principal) contractuellement exigibles dans les 30 jours au titre de prêts qui sont entièrement productifs. Seuls les versements contractuellement exigibles doivent être déclarés (p. ex. les sommes minimales à verser au titre du principal, des intérêts et des frais) et non le solde du prêt total à échéance indéterminée ou ouverte).</t>
  </si>
  <si>
    <t>Les institutions reçoivent de la clientèle de banques centrales l’intégralité des versements (intérêts et principal) au titre de prêts qui sont entièrement productifs. Les réserves des banques centrales (y compris les réserves réglementaires), notamment les dépôts à un jour et les dépôts à terme conformes aux critères d’inclusion aux ALHQ, doivent être déclarées dans les ALHQ. Les montants doivent également comprendre d’autres dépôts à terme (non conformes aux critères d’inclusion aux ALHQ) à échéance de 30 jours auprès d’une banque centrale.</t>
  </si>
  <si>
    <t>Entrées de trésorerie contractuelles provenant de titres, y compris des certifcats de dépôt, à échéance ≤ 30 jours, qui ne sont pas déjà comprises sous un autre code de classification, pourvu qu’elles soient entièrement productives (aucun défaut attendu). Les titres de niveau 1 et 2 à échéance de 30 jours doivent être inclus dans l’encours de ALHQ, pourvu qu’ils se conforment à toutes les exigences opérationnelles et de définition connexes.</t>
  </si>
  <si>
    <t>Par définition, les comptes rémunérés tout au plus au taux du marché incitent peu les clients de gros à conserver des soldes à l’intérieur de ces comptes à des fins de rendement. En outre, l'Autorité reconnaît que les institutions financières offrent habituellement des comptes groupés à leurs clients de gros pour leur conférer une valeur maximale (p. ex. un client peut posséder des comptes sans intérêt ou à faible intérêt et des comptes à intérêt élevé, et virer librement des fonds entre ces comptes selon les caractéristiques des comptes auxquels elles doivent avoir accès à un moment ou à un autre). Peu d’obstacles se dressent devant un client de gros qui souhaite virer des fonds de comptes sans intérêt ou à faible intérêt à moins qu’il ne doive les y maintenir pour exécuter des activités de nature opérationnelle. Il serait alors raisonnable de supposer que les soldes de dépôt dans des comptes offrant le taux du marché ou un taux inférieur doivent renfermer une composante opérationnelle très élevée et un solde d’excédent par défaut pratiquement nul.</t>
  </si>
  <si>
    <t>Devise :</t>
  </si>
  <si>
    <t>LCR :</t>
  </si>
  <si>
    <t xml:space="preserve">Institution financière :     </t>
  </si>
  <si>
    <t>Onglet rose : Instruction-LCR</t>
  </si>
  <si>
    <t>Onglet bleu : Divulgation-LCR (formulaire)</t>
  </si>
  <si>
    <t>Catégories de LCR dont il est question dans le guide de production du relevé, en lien avec les dispositions de la Ligne directrice.</t>
  </si>
  <si>
    <t xml:space="preserve">Onglet orange : Dépôts opérationnels 
(sur comptes courants) </t>
  </si>
  <si>
    <t>Complément d'informations quant à la différence entre le solde de dépôts sur comptes courants et le solde de dépôts sur comptes autres que courants.</t>
  </si>
  <si>
    <t>1. Structure du document</t>
  </si>
  <si>
    <t>2. Légende</t>
  </si>
  <si>
    <t>Légende</t>
  </si>
  <si>
    <t>Formule</t>
  </si>
  <si>
    <t>Saisie</t>
  </si>
  <si>
    <t>Report</t>
  </si>
  <si>
    <t>Section 1 - Encours d'actifs liquides de haute qualité (ALHQ)</t>
  </si>
  <si>
    <t>1.1. Actifs de niveau 1</t>
  </si>
  <si>
    <t>À noter : L'institution doit produire un formulaire distinct consolidé en dollars canadiens, de même que dans chaque devise importante.</t>
  </si>
  <si>
    <t>Portion des réserves à la banque centrale ne pouvant pas être retirée en période de tension</t>
  </si>
  <si>
    <t>Émis par des émetteurs souverrains</t>
  </si>
  <si>
    <t>Total des réserves détenues à la banque centrale :</t>
  </si>
  <si>
    <t>Garantis par des émetteurs souverrains</t>
  </si>
  <si>
    <t>Émis  ou garantis par des banques centrales</t>
  </si>
  <si>
    <t>Émis ou garantis par des  organismes publics (OP)</t>
  </si>
  <si>
    <t>Des titres de dette émis en devise locale par l’émetteur souverain ou la banque centrale dans le pays où est pris le risque de liquidité ou dans le pays d’origine de l'institution financière</t>
  </si>
  <si>
    <t>Total de l'encours d'actifs de niveau 1 :</t>
  </si>
  <si>
    <t>Émis ou garantis par des banques centrales</t>
  </si>
  <si>
    <t>Émis ou garantis par des organismes publics</t>
  </si>
  <si>
    <t>Émis ou garantis par des BMD</t>
  </si>
  <si>
    <t>Les obligations d'entreprises non financières cotées AA- ou mieux</t>
  </si>
  <si>
    <t>Les obligations sécurisées non émises par l'institution financière elle-même de notation AA- ou mieux</t>
  </si>
  <si>
    <t>Total de l'encours d'actifs de niveau 2a :</t>
  </si>
  <si>
    <t xml:space="preserve">Les obligations d'entreprises non financière cotées entre BBB- et A+ </t>
  </si>
  <si>
    <t>Les actions ordinaires d'entreprises non financières</t>
  </si>
  <si>
    <t>Les titres de dettes souveraines ou de banques centrales émis en devises étrangères, à concurrence du montant des sorties nettes  de trésoreries que l'institution financière devrait effectuer en période de tension dans cette devise spécifique en raison de ses opérations dans la juridiction où le risque de liquidité est pris</t>
  </si>
  <si>
    <t>Émis ou garantis par la BRI, FMI,  Banque centrale européenne et la commission européenne, ou BMD</t>
  </si>
  <si>
    <t>1.2. Actifs de niveau 2a</t>
  </si>
  <si>
    <t>1.3. Actifs de niveau 2b</t>
  </si>
  <si>
    <t>Section 2 - Total des sorties de trésorerie nettes</t>
  </si>
  <si>
    <t>2.1. Sorties de trésorerie</t>
  </si>
  <si>
    <t>Total des dépôts de détail</t>
  </si>
  <si>
    <t>Éligible à un taux de retrait de 3% :</t>
  </si>
  <si>
    <t>Dépôts dans des comptes autres que courants (non transactionnels) avec des relations durables qui rendent un retrait très peu probable :</t>
  </si>
  <si>
    <t>Au Canada</t>
  </si>
  <si>
    <t>À l'étranger</t>
  </si>
  <si>
    <t>Éligible à un taux de retrait de 5%</t>
  </si>
  <si>
    <t>Ajustement de l'encours d'ALHQ en raison du plafond applicable aux actifs 
de niveau 2</t>
  </si>
  <si>
    <t>Ajustements à l'encours d'actifs 
de niveau 2a</t>
  </si>
  <si>
    <t>Dépôts assurés dans les comptes courants :</t>
  </si>
  <si>
    <t>Dans des comptes autres que courants avec des relations durables qui rendent un retrait très peu probable :</t>
  </si>
  <si>
    <t>Dépôts assurés dans des comptes courants :</t>
  </si>
  <si>
    <t xml:space="preserve">Éligible à un taux de retrait de 5% </t>
  </si>
  <si>
    <t>Total des dépôts sur les comptes courants :</t>
  </si>
  <si>
    <t xml:space="preserve">Assurés , avec un taux de retrait de 3% </t>
  </si>
  <si>
    <t xml:space="preserve">Assurés , avec un taux de retrait de 5% </t>
  </si>
  <si>
    <t>Non assurés</t>
  </si>
  <si>
    <t>Assurés, avec un taux de retrait de 3%</t>
  </si>
  <si>
    <t>Assurés, avec un taux de retrait de 5%</t>
  </si>
  <si>
    <t>Provenant d'entreprises non financières :</t>
  </si>
  <si>
    <t>Provenant d'émetteurs souverains, des  banques centrales, des OP et  des BMD :</t>
  </si>
  <si>
    <t>Provenant de banques :</t>
  </si>
  <si>
    <t>Total des dépôts dans des comptes autres que courants :</t>
  </si>
  <si>
    <t>Provenant d'autres institutions financières et d'autres entités légales :</t>
  </si>
  <si>
    <t>Si le montant total est entièrement couvert par un système efficace d'assurance-dépôts</t>
  </si>
  <si>
    <t>Si le montant total n'est pas  entièrement couvert par un système efficace d'assurance-dépôts</t>
  </si>
  <si>
    <t>Provenant d'autres banques :</t>
  </si>
  <si>
    <t>Provenant d'autres institutions financières et d'autres entités légales</t>
  </si>
  <si>
    <t>Adossés à d'autres actifs :</t>
  </si>
  <si>
    <t>Adossées à des actifs RMBS de niveau 2b :</t>
  </si>
  <si>
    <t>Adossées à des actifs de niveau 2a :</t>
  </si>
  <si>
    <t>Adossées à des actifs non RMBS de niveau 2b :</t>
  </si>
  <si>
    <r>
      <t>Besoins de liquidité en fonction des contrats qui autorisent le remplacement de certaines sûretés par des actifs non ALHQ</t>
    </r>
    <r>
      <rPr>
        <sz val="10"/>
        <color theme="1"/>
        <rFont val="Calibri"/>
        <family val="2"/>
        <scheme val="minor"/>
      </rPr>
      <t xml:space="preserve"> </t>
    </r>
  </si>
  <si>
    <r>
      <t>Besoins de liquidité en fonction d’une variation de valorisation des opérations sur dérivés et autres instruments</t>
    </r>
    <r>
      <rPr>
        <sz val="10"/>
        <color theme="1"/>
        <rFont val="Calibri"/>
        <family val="2"/>
        <scheme val="minor"/>
      </rPr>
      <t xml:space="preserve"> </t>
    </r>
  </si>
  <si>
    <t xml:space="preserve">Perte de financements sur papier commercial adossé à des actifs, structures ou véhicules d'investissement ad hoc et autres facilités de financements : </t>
  </si>
  <si>
    <t>Dettes venant à échéance dans ≤ 30 jours</t>
  </si>
  <si>
    <t>Avec des options incorporées dans les accords de financements</t>
  </si>
  <si>
    <t>Autres pertes potentielles pour ces financements</t>
  </si>
  <si>
    <t xml:space="preserve">Entreprises non-financières </t>
  </si>
  <si>
    <t>Entités souveraines, banques centrales, OP et BMD</t>
  </si>
  <si>
    <t>Engagements confirmés de crédit non encore décaissés aux bénéfice de :</t>
  </si>
  <si>
    <t>Engagements confirmés de liquidités non encore décaissés aux bénéfices de :</t>
  </si>
  <si>
    <t>Contreparties ne sont pas des émetteurs souverains, BMD or OP domestiques affectés d'une pondération de 20% :</t>
  </si>
  <si>
    <t>Autres clients</t>
  </si>
  <si>
    <t>Clientèles de détail</t>
  </si>
  <si>
    <t>Institutions financières</t>
  </si>
  <si>
    <t>Clientèle de détail, entreprises non financières et autres clients</t>
  </si>
  <si>
    <t>Facilités de liquidité et de crédit « sans engagement », révocables sans condition donné à d'autres clients</t>
  </si>
  <si>
    <t>Obligations non  contractuelles :</t>
  </si>
  <si>
    <t xml:space="preserve">Total des retraits applicables aux financements de gros non garantis </t>
  </si>
  <si>
    <t>Total des retraits applicables aux autres obligations de financements contingents</t>
  </si>
  <si>
    <t xml:space="preserve">2.1. Retrait sur les dépôts de détail </t>
  </si>
  <si>
    <t xml:space="preserve">2.2. Taux de retraits applicables aux 
financements de gros non garantis </t>
  </si>
  <si>
    <t>2.3. Retraits applicables aux 
financements garantis</t>
  </si>
  <si>
    <t>2.4. Exigences supplémentaires</t>
  </si>
  <si>
    <t>2.6.  Autres engagements contractuels de financements :</t>
  </si>
  <si>
    <t>3.1. Prêts garantis y compris les prises en pension et les emprunts de titres</t>
  </si>
  <si>
    <t>Autres sorties contractuelles de trésorerie (y compris celles liées à des emprunts de sûretés non garantis et des positions courtes non couvertes)</t>
  </si>
  <si>
    <t>Opérations adossées à des actifs du niveau 2a :</t>
  </si>
  <si>
    <t>Opérations adossées à des actifs 
du niveau 1</t>
  </si>
  <si>
    <t>Opérations adossées à des actifs 
du niveau 2a</t>
  </si>
  <si>
    <t xml:space="preserve">3.2. Autres entrées de trésorerie 
par type de contrepartie </t>
  </si>
  <si>
    <t>Opérations adossées à des actifs RMBS du niveau 2b :</t>
  </si>
  <si>
    <t>Opérations adossées à des actifs non RMBS du niveau 2b :</t>
  </si>
  <si>
    <t>Entrées de trésorerie contractuel du dans les 30 jours provenant de prêts parfaitement  productifs, non déclarées comme étant des prêts garantis :</t>
  </si>
  <si>
    <t>Institutions financière :</t>
  </si>
  <si>
    <t>Autres dépôts sur comptes courants</t>
  </si>
  <si>
    <t>Tous paiements sur d'autres prêts et dépôts dus dont l'échéance est dans une période  ≤ 30 jours</t>
  </si>
  <si>
    <t>3.3. Autres entrées de trésorerie</t>
  </si>
  <si>
    <t>3.4. Total des entrées de trésorerie</t>
  </si>
  <si>
    <t>Total de l'encours d'actifs non RMBS de 
niveau 2b :</t>
  </si>
  <si>
    <t>Engagements confirmés de crédit  et de liquidités non encore décaissés aux bénéfice de la clientèle de détails</t>
  </si>
  <si>
    <t>Facilités de liquidité et de crédit « sans engagement », révocables sans condition donné à la clientèle de détails</t>
  </si>
  <si>
    <t>Dépôts garantis, taux de retrait de 3 % sur comptes courants (Canada)</t>
  </si>
  <si>
    <t>Total des dépôts entièrement garanti par un dispositif efficace d'assurance-dépôts sur comptes courants au Canada.</t>
  </si>
  <si>
    <t>Dépôts garantis, taux de retrait de 3 % sur comptes courants (à l’étranger)</t>
  </si>
  <si>
    <t>Total des dépôts entièrement garanti par un dispositif efficace d’assurance-dépôts sur comptes courants dans des pays autres que le Canada, dans la mesure où l’autorité de contrôle décide d’appliquer à ce financement un taux de retrait de 3 %.</t>
  </si>
  <si>
    <t>Total des dépôts entièrement garanti par un dispositif efficace d’assurance-dépôts sur comptes courants dans des pays autres que le Canada, dans la mesure où l’autorité de contrôle décide d’appliquer à ce financement un taux de retrait de 5 %.</t>
  </si>
  <si>
    <t>Total des dépôts entièrement garanti par un dispositif efficace d’assurance-dépôts sur comptes autres que courants – le déposant entretient des relations avec l’institution au Canada.</t>
  </si>
  <si>
    <t>Dépôts garanti, sur comptes autres que courants – le déposant entretient des relations avec l’institution, taux de retrait de 3 % (à l’étranger)</t>
  </si>
  <si>
    <t>Dépôts garantis, taux de retrait de 5 % sur comptes courants (à l’étranger)</t>
  </si>
  <si>
    <t>Dépôts garantis, sur comptes autres que courants – le déposant entretient des relations avec l’institution, taux de retrait de 3 % (Canada)</t>
  </si>
  <si>
    <t>Total des dépôts entièrement garanti par un dispositif efficace d’assurance-dépôts sur comptes autres que courants – le déposant entretient des relations avec l’institution dans des pays autres que le Canada, dans la mesure où l’autorité de contrôle décide d’appliquer à ce financement un taux de retrait de 3 %.</t>
  </si>
  <si>
    <t>Total des dépôts entièrement garanti par un dispositif efficace d’assurance-dépôts sur comptes autres que courants  - le déposant entretient des relations avec l’institution dans des pays autres que le Canada, dans la mesure où l’autorité de contrôle décide d’appliquer à ce financement un taux de retrait de 5 %.</t>
  </si>
  <si>
    <t>Total des dépôts entièrement garanti par un dispositif efficace d’assurance-dépôts sur comptes autres que courants – le déposant n’entretient pas avec l’institution des relations durables, ce qui rend un retrait très improbable.</t>
  </si>
  <si>
    <t>Dépôts provenant de tiers non affiliés</t>
  </si>
  <si>
    <t>Total des dépôts provenant d’un tiers non affilié (c.-à-d., une entité qui n’appartient pas à la même famille que l’institution ou qui n’est pas une filiale de l’institution).</t>
  </si>
  <si>
    <t>Dépôts fournis en devises étrangères</t>
  </si>
  <si>
    <t>Dépôts à terme à échéance résiduelle de &gt; 30 jours</t>
  </si>
  <si>
    <t>Dépôts sur comptes courants, garantis, à un taux de retrait de 3 %</t>
  </si>
  <si>
    <t>Dépôts garantis, sur comptes autres que courants – le déposant n’entretient pas de relations avec l’institution</t>
  </si>
  <si>
    <t>Dépôts non garantis</t>
  </si>
  <si>
    <t>Total des dépôts libellé en devises étrangères(c.-à-d., les dépôts dans une monnaie autre que celle de l’administration où l’institution exerce ses activités).</t>
  </si>
  <si>
    <t>Total des dépôts dont l’échéance résiduelle ou le préavis de retrait dépasse 30 jours, si le déposant n’est pas légalement autorisé à les retirer dans les 30 jours, ou si un retrait anticipé engendre une pénalité sensiblement supérieure à la perte d’intérêt.</t>
  </si>
  <si>
    <t xml:space="preserve">Total de tous les billets, obligations et autres titres de dette (à l’exception des obligations vendues exclusivement sur le marché de détail et sauf les sorties de trésorerie sur obligations sécurisées). </t>
  </si>
  <si>
    <t>Engagements confirmés de crédit et de liquidité pas encore décaissés, accordés à la clientèle de particuliers</t>
  </si>
  <si>
    <t>Soldes des engagements confirmés de crédit et de liquidité pas encore décaissés, pris par l’institution auprès d'institutions non financières. Le montant déclaré devrait également comprendre l’« excédent de capacité » des engagements de liquidité pris envers des entreprises non financières.</t>
  </si>
  <si>
    <t>Le montant des engagements confirmés de liquidité pas encore décaissés doit correspondre à l’encours de titres de dette (ou à une fraction proportionnelle s’il s’agit d’un prêt consortial) émis par les institutions non financières qui arrive à échéance dans une période de 30 jours et qui est couvert par la facilité.</t>
  </si>
  <si>
    <t>Autres obligations contractuelles visant à octroyer des fonds</t>
  </si>
  <si>
    <t>Autres obligations de financement conditionnelles - facilités de liquidité et de crédit « sans engagement », révocables sans condition - fournies aux clients de détail</t>
  </si>
  <si>
    <t>Entrées de trésorerie contractuelles</t>
  </si>
  <si>
    <t>Les institutions reçoivent l’intégralité des versements (intérêts et principal) contractuellement exigibles dans les 30 jours au titre de prêts qui sont entièrement productifs. Seuls les versements contractuellement exigibles doivent être déclarés (p. ex. les sommes minimales à verser au titre du principal, des intérêts et des frais) et non le solde du prêt total à échéance indéterminée ou ouverte).</t>
  </si>
  <si>
    <t>Soldes des engagements confirmés de crédit et de liquidité pas encore décaissés, pris par l’institution auprès de personnes physiques</t>
  </si>
  <si>
    <t>Montant total des obligations contractuelles d’accorder des financements à des petites entreprises au cours des 30 jours civils suivants (non déduits pour tenir compte du report sur les entrées de trésorerie déclarées à la ligne 22202 - Entrées de trésorerie contractuelles).</t>
  </si>
  <si>
    <t>Soldes d’engagements confirmés de crédit et de liquidité pas encore décaissés, au bénéfice de la clientèle de particuliers, dans la mesure où l’institution est autorisée à révoquer sans condition la partie non décaissée de ces engagements.</t>
  </si>
  <si>
    <t xml:space="preserve">Dépôts garantis, sur comptes autres que courants – le déposant entretient des relations avec l’institution, taux de retrait de 5 % </t>
  </si>
  <si>
    <t>Cellule 
vide</t>
  </si>
  <si>
    <t>Pour les émetteurs souverrains non pondéré à 0% :</t>
  </si>
  <si>
    <t>Total de l'encours d'actifs RMBS de 
niveau 2b :</t>
  </si>
  <si>
    <t>Titres affectés d'une pondération de risque de 0% :</t>
  </si>
  <si>
    <t>Montant ajusté de  l'encours d'actifs de niveau 1</t>
  </si>
  <si>
    <t>Opérations non conclues avec la banque centrale 
d'origine de l'institution financière et adossées aux actifs de niveau 1 :</t>
  </si>
  <si>
    <t>Opérations non conclues avec la banque centrale 
d'origine de l'institution financière et adossées aux actifs de niveau 2a :</t>
  </si>
  <si>
    <t>Opérations non conclues avec la banque centrale 
d'origine de l'institution financière et adossées aux actifs RMBS de niveau 2b :</t>
  </si>
  <si>
    <t>Opérations non conclues avec la banque centrale 
d'origine de l'institution financière et adossées aux actifs non-RMBS de niveau 2b :</t>
  </si>
  <si>
    <t>Opérations non conclues avec la banque centrale 
d'origine de l'institution financière et adossées à d'autres actifs (non ALHQ) :</t>
  </si>
  <si>
    <t>1.1</t>
  </si>
  <si>
    <t>1.2</t>
  </si>
  <si>
    <t>1.3</t>
  </si>
  <si>
    <t>1.4</t>
  </si>
  <si>
    <t>2.1</t>
  </si>
  <si>
    <t>2.2</t>
  </si>
  <si>
    <t>2.3</t>
  </si>
  <si>
    <t>2.4</t>
  </si>
  <si>
    <t>2.5</t>
  </si>
  <si>
    <t>2.6</t>
  </si>
  <si>
    <t>1.4. Valeur marchande</t>
  </si>
  <si>
    <t>3.1</t>
  </si>
  <si>
    <t>3.2</t>
  </si>
  <si>
    <t>3.3</t>
  </si>
  <si>
    <t>3.4</t>
  </si>
  <si>
    <t>Note de l'Autorité :</t>
  </si>
  <si>
    <r>
      <t>Besoins de liquidité en fonction de l’évolution éventuelle de la valeur des sûretés couvrant les dérivés et autres opérations</t>
    </r>
    <r>
      <rPr>
        <b/>
        <sz val="10"/>
        <color theme="1"/>
        <rFont val="Calibri"/>
        <family val="2"/>
        <scheme val="minor"/>
      </rPr>
      <t xml:space="preserve"> :</t>
    </r>
  </si>
  <si>
    <t>2.5. Autres obligations contractuelles visant à octroyer du financement aux :</t>
  </si>
  <si>
    <t>Section 1 - Total de l'encours d'ALHQ</t>
  </si>
  <si>
    <t>Section 3 - Entrées de trésorerie</t>
  </si>
  <si>
    <t xml:space="preserve">Section 4 - Swaps de collatéral </t>
  </si>
  <si>
    <t>4.1. Swaps de collatéral</t>
  </si>
  <si>
    <t>Section 3 - Total des entrées de trésorerie après application du plafond</t>
  </si>
  <si>
    <t>Dont les actifs empruntés sont réutilisés 
(c.-à-d., sont réhypothéqués) dans des opérations visant à couvrir des positions courtes :</t>
  </si>
  <si>
    <t>Ajustement</t>
  </si>
  <si>
    <t>Section 5 - LCR</t>
  </si>
  <si>
    <t>2.4 et 2.5</t>
  </si>
  <si>
    <t>4.1</t>
  </si>
  <si>
    <t xml:space="preserve">Dont les actifs empruntés ne sont pas réutilisés (non mobilisés) afin de couvrir les positions courtes : </t>
  </si>
  <si>
    <t>Compléter ce formulaire en $ CAN ainsi que pour chacune des devises significatives. 
Les données doivent être consolidées. 
Les références nécessaires pour compléter les champs de saisie de ce formulaire se trouvent dans l'onglet Instruction-LCR.</t>
  </si>
  <si>
    <r>
      <t xml:space="preserve">Autres entrées de trésorerie contractuelles à recevoir dans </t>
    </r>
    <r>
      <rPr>
        <sz val="10"/>
        <color theme="1"/>
        <rFont val="Arial"/>
        <family val="2"/>
      </rPr>
      <t>&lt;=</t>
    </r>
    <r>
      <rPr>
        <sz val="10"/>
        <color theme="1"/>
        <rFont val="Calibri"/>
        <family val="2"/>
      </rPr>
      <t xml:space="preserve"> 30 jours et qui n’ont pas encore été prises en compte sous un autre code de classification. Les entrées de trésorerie se rapportant à des produits non financiers et les sorties de trésorerie contractuelles éventuelles ne doivent pas être prise en compte.</t>
    </r>
  </si>
  <si>
    <t>Détermination des soldes de dépôts opérationnels 
et 
non opérationnels</t>
  </si>
  <si>
    <t>1. Dépôts opérationnels</t>
  </si>
  <si>
    <t>2. Soldes opérationnels</t>
  </si>
  <si>
    <t>3. Soldes non opérationnels</t>
  </si>
  <si>
    <t>4. Méthode possible d’évaluation du solde excédentaire</t>
  </si>
  <si>
    <t>Total des dépôts sans échéance ou à échéance d'au plus de 30 jours qui n’est pas entièrement garanti par un dispositif efficace d’assurance-_x001E_dépôts.</t>
  </si>
  <si>
    <t>Dépôts provenant d’entreprises non financières – sur comptes courants, non garantis</t>
  </si>
  <si>
    <t>Total des dépôts sur comptes courants (découlant d’activités de compensation, de garde et de gestion de trésorerie) provenant de banques, qui sont entièrement sécurisés par un dispositif efficace d’assurance-dépôts, dans la mesure où l’autorité de contrôle décide d’appliquer à ces dépôts un taux de retrait de 3%.</t>
  </si>
  <si>
    <t>Total des dépôts sur comptes courants (découlant d’activités de compensation, de garde et de gestion de trésorerie) provenant de banques, qui sont entièrement sécurisés par un dispositif efficace d’assurance-dépôts, dans la mesure où l’autorité de contrôle décide d’appliquer à ces dépôts un taux de retrait de 5%.</t>
  </si>
  <si>
    <t>Montants à verser dans les réserves des banques centrales dans les 30 jours.</t>
  </si>
  <si>
    <t>Soldes d’obligatons sécurisées, émises par l’institution et qui viennent à échéance dans 30 jours ou moins.</t>
  </si>
  <si>
    <t>Autres obligations contractuelles visant à octroyer des fonds à des institutions financières, non saisies ailleurs.</t>
  </si>
  <si>
    <t xml:space="preserve">Onglet jaune : Règle de validation - LCR </t>
  </si>
  <si>
    <t>Instruction</t>
  </si>
  <si>
    <t>Titres assortis d'une pondération de risque 
de 20% :</t>
  </si>
  <si>
    <t>Provenant d'émetteurs souverains, des  banques centrales, des OP et des BMD :</t>
  </si>
  <si>
    <t>Autres entrées de trésorerie :</t>
  </si>
  <si>
    <t>Par conséquent, pour évaluer le solde excédentaire, l'institution financière pourrait établir un seuil reposant sur un montant notionnel, ou un pourcentage fondé sur le solde moyen ou minimal. Pour calculer un pourcentage, elle pourra :
1) Observer, pour le client ou le compte, le solde minimal et moyen du mois (p. ex. le relevé de 12 mois pourrait servir à tenir compte des tendances de la saisonnalité et de l’utilisation du solde du compte). Le solde minimal sera interprété comme un solde excédentaire, de sorte que la différence entre le solde minimal et le solde moyen représentera le solde utilisé activement dans des activités éligibles pour déterminer le ratio.
2) Prendre le ratio du solde minimal au solde moyen et l’appliquer au solde des dépôts à vue du mois en cours avec activités éligibles qui offrent un taux supérieur au taux du marché aux fins du LCR.
Il convient de noter que cette évaluation doit être reprise au moins une fois l’an.</t>
  </si>
  <si>
    <t>Le montant des engagements confirmés de liquidité pas encore décaissés doit correspondre à l’encours de titres de dette (ou à une fraction proportionnelle s’il s’agit d’un prêt consortial) émis par d’autres institutions financières (y compris entreprises de valeurs mobilières, des sociétés d’assurances, des fiduciaires et des bénéficiaires) qui arrive à échéance dans une période de 30 jours et qui est couvert par la facilité.</t>
  </si>
  <si>
    <t>Toutes les autres obligations non contractuelles.</t>
  </si>
  <si>
    <t>Valeur marchande de la sûreté empruntée uniquement dans des opérations où des actifs de niveau 1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</si>
  <si>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1 sont prêtés et des actifs non ALHQ sont empruntés, lorsque la sûreté empruntée n’est pas réutilisée (non mobilisée) pour sécuriser les positions courtes fermes de l’institution et que (i) la sûreté prêtée n’est pas éligible au statut de ALHQ admissible et (ii) la sûreté de niveau 1 prêtée ne pourrait par ailleurs pas être déclarée ALHQ admissible si elle ne garantissait pas déjà l’opération en question (c.-à-d. si elle n’était pas non grevée et ne respectait pas les exigences opérationnelles des ALHQ).</t>
  </si>
  <si>
    <t xml:space="preserve">Méthode de calcul de chaque point de données. </t>
  </si>
  <si>
    <t>Cellule de saisie :</t>
  </si>
  <si>
    <t>Cellule contenant une formule :</t>
  </si>
  <si>
    <t>PRÉSENTATION</t>
  </si>
  <si>
    <t>Montant accordé</t>
  </si>
  <si>
    <t>Clientèle de détail (petites entreprises)</t>
  </si>
  <si>
    <t>Clientèle de particuliers</t>
  </si>
  <si>
    <t>Le présent onglet renferme les éléments additionnelles  qui aideront les institutions financières à établir leur distinction entre les soldes des dépôts opérationnels et non opérationnels en vertu de la Ligne directrice (LD) sur les normes  relatives à la suffisance des liquidités. Ces éléments constitueront la base de l’examen mené par l'Autorité au sujet des méthodes appliquées par les institutions pour calculer les soldes des dépôts opérationnels. 
Les institutions qui décident de ne pas appliquer ces éléments doivent faire la preuve à l'Autorité que leurs méthodes respectent l’esprit des exigences énoncées dans la présente ligne directrice.</t>
  </si>
  <si>
    <t>Le chapitre 2 de la LD définit les soldes opérationnels selon trois critères principaux : 
- les dépôts utilisés pour des activités éligibles (paragraphes 93-94);
- les dépôts rémunérés de façon à donner au client une incitation économique à y laisser des fonds excédentaires (paragraphe 95);
- le solde est nécessaire pour satisfaire les besoins opérationnels d’un client (paragraphe 96).</t>
  </si>
  <si>
    <t>Lorsque les soldes opérationnels et non opérationnels sont établis, des facteurs de retrait sont attribués en  fonction des profils d’assurance et de contrepartie présentés au tableau suivant :</t>
  </si>
  <si>
    <t>Les types de dépôts qui suivent sont soumis à une analyse pour déterminer les soldes opérationnels : 
(a) les dépôts à vue (portant intérêt et ne portant pas intérêt) et 
(b) les dépôts à terme dont l’échéance initiale ne dépasse pas 30 jours. 
L'Autorité reconnait que sur le marché canadien des dépôts, les dépôts de gros à échéance d’au plus 30 jours sont rémunérés et gérés comme solution de rechange pour les dépôts à vue et, de façon générale, ils servent d’outil de gestion de caisse pour les clients de gros. D’autres critères énoncés dans le présent document et au chapitre 2 de la LD doivent également être respectés pour que les soldes de dépôts soient réputés opérationnels.</t>
  </si>
  <si>
    <t>SI D99039=1 ALORS D99041=D72201+D72202+D72203+D72204+D72205+D72206+D72207+D72208 SINON D99041=D72201+D72202+D72203+D72204+D72206+D72207+D72208</t>
  </si>
  <si>
    <t>SI D99039=1 ALORS MIN(D99044,D99045)+D72205 SINON MIN(D99044,D99045)</t>
  </si>
  <si>
    <t>SI D99039=1 ALORS D99040+D99041-D72205+D99042+D99048 SINON D99040+D99041+D99042+D99048</t>
  </si>
  <si>
    <t>Paragraphe de référence de la Ligne Directrice (LD)</t>
  </si>
  <si>
    <t>Portion des réserves à la banque centrale pouvant être retirée en période 
de tension</t>
  </si>
  <si>
    <t>Contreparties sont des entités souverains, BMD or OP domestiques affectées d'une pondération 
de risque de 20% :</t>
  </si>
  <si>
    <t>Sortie de trésoreries associées aux dérivés</t>
  </si>
  <si>
    <t>1."LCRCLASS" indique les identifiants de classification LCR.  Le préfixe "D" indique l'adresse de point de donnée (APD).</t>
  </si>
  <si>
    <t>Si le montant total n'est pas entièrement couvert par un système efficace d'assurance-dépôts</t>
  </si>
  <si>
    <t>Contreparties sont des émetteurs souverains domestiques, BMD our OP domestiques affectés 
d'une pondération de 20%</t>
  </si>
  <si>
    <t>Contreparties ne sont pas des émetteurs souverains domestiques, BMD ou OP domestiques pondérés à 20%</t>
  </si>
  <si>
    <t>Valeur marchande (avant décote) des obligations éligibles d’entreprises non financières (y compris le papier commercial), cotées AA- ou mieux.</t>
  </si>
  <si>
    <t>Valeur marchande (avant décote) des obligations éligibles sécurisées, émises par un tier, cotées AA- ou mieux.</t>
  </si>
  <si>
    <t>Valeur marchande (avant décote) des RMBS éligibles, cotées AA ou mieux.</t>
  </si>
  <si>
    <t>Valeur marchande (avant décote) des titres de dette d’entreprises non financières (y compris le papier commercial), cotés BBB- à A+.</t>
  </si>
  <si>
    <t>Valeur marchande (avant décote) des actions ordinaires éligibles d’entreprises non financières.</t>
  </si>
  <si>
    <t xml:space="preserve">Section 4 - Total des sorties de trésorerie et des entrées de trésorerie provenant de 
swaps de collatéral </t>
  </si>
  <si>
    <r>
      <t xml:space="preserve">Dans des comptes autres que courants et avec aucune relation durable :
</t>
    </r>
    <r>
      <rPr>
        <sz val="10"/>
        <color indexed="8"/>
        <rFont val="Calibri"/>
        <family val="2"/>
        <scheme val="minor"/>
      </rPr>
      <t>Dépôts de détail garanti</t>
    </r>
  </si>
  <si>
    <t>Adossées à des actifs de niveau 1 :</t>
  </si>
  <si>
    <t>Opérations conclues avec la banque centrale  d'origine 
de l'institution financière :</t>
  </si>
  <si>
    <r>
      <t xml:space="preserve">Dans un compte autre que courant (non transactionnel) et avec aucune relation 
durable :
</t>
    </r>
    <r>
      <rPr>
        <sz val="10"/>
        <color indexed="8"/>
        <rFont val="Calibri"/>
        <family val="2"/>
        <scheme val="minor"/>
      </rPr>
      <t>Dépôts de détail garanti</t>
    </r>
  </si>
  <si>
    <t>Valeur marchande du collatéral 
prêté</t>
  </si>
  <si>
    <t>Pondération des sorties de 
trésorerie</t>
  </si>
  <si>
    <t>Entrées de trésorerie 
pondérées</t>
  </si>
  <si>
    <t>Valeur marchande du collatéral 
posté</t>
  </si>
  <si>
    <t>Cellule vide :</t>
  </si>
  <si>
    <t>Champ contenant un report :</t>
  </si>
  <si>
    <t>Prises en pension et autres prêts garantis ou opérations d'emprunts de titres ayant une échéance ≤ à 30 jours dont la sûreté n'est pas réutilisée (par ex.: n'est pas rehypothéqué) pour couvrir entièrement les positions courtes de l'institution déclarante :
Opérations adossées à des actifs du niveau 1 :</t>
  </si>
  <si>
    <t>Opérations adossées à d'autres sûretés dont la sûreté est réutilisée (ex: est rehypothéqué) pour couvrir entièrement les positions courtes de l'institution déclarante :</t>
  </si>
  <si>
    <t>Dollars canadien</t>
  </si>
  <si>
    <t>L’institution déclarante est-elle un sous-adhérent ne correspondant pas à la définition de filiale d'un adhérent? 
(Répondre par 1 pour « Oui » ou 0 pour « Non »)</t>
  </si>
  <si>
    <r>
      <t>INSTRUCTION - RATIO DE LIQUIDITÉ À COURT TERME LCR (</t>
    </r>
    <r>
      <rPr>
        <b/>
        <i/>
        <sz val="14"/>
        <color theme="1"/>
        <rFont val="Calibri"/>
        <family val="2"/>
        <scheme val="minor"/>
      </rPr>
      <t>LIQUIDITY COVERING RATIO</t>
    </r>
    <r>
      <rPr>
        <b/>
        <sz val="14"/>
        <color theme="1"/>
        <rFont val="Calibri"/>
        <family val="2"/>
        <scheme val="minor"/>
      </rPr>
      <t>)</t>
    </r>
  </si>
  <si>
    <r>
      <t>RÈGLE DE VALIDATION
 RATIO DE LIQUIDITÉ À COURT TERME 
LCR</t>
    </r>
    <r>
      <rPr>
        <b/>
        <i/>
        <sz val="14"/>
        <color theme="1"/>
        <rFont val="Calibri"/>
        <family val="2"/>
        <scheme val="minor"/>
      </rPr>
      <t xml:space="preserve"> (LIQUIDITY COVERING RATIO)</t>
    </r>
    <r>
      <rPr>
        <b/>
        <sz val="14"/>
        <color theme="1"/>
        <rFont val="Calibri"/>
        <family val="2"/>
        <scheme val="minor"/>
      </rPr>
      <t xml:space="preserve">
(méthode de calcul) </t>
    </r>
  </si>
  <si>
    <t>Note de l'Autorité
(paragraphe  156)</t>
  </si>
  <si>
    <r>
      <t xml:space="preserve">DIVULGATION - RATIO DE LIQUIDITÉ À COURT TERME 
LCR </t>
    </r>
    <r>
      <rPr>
        <b/>
        <i/>
        <sz val="14"/>
        <color theme="1"/>
        <rFont val="Calibri"/>
        <family val="2"/>
      </rPr>
      <t>(LIQUIDITY COVERING RATIO)</t>
    </r>
  </si>
  <si>
    <t>Dépôts opérationnels se rapportant aux activités de compensation de sous-adhérents auprès d'un adhérent de inscrit à l'Autorité</t>
  </si>
  <si>
    <t>Dépôts à vue non opérationnels de sous-adhérents auprès d'un adhérent de inscrit à l'Autorité</t>
  </si>
  <si>
    <t>Entrées de trésorerie contractuelles – IF – dépôts à vue non opérationnels se rapportant aux activités de compensation de sous-adhérents auprès d'un adhérent réglementé par l'Autorité</t>
  </si>
  <si>
    <t>Entrées de trésorerie contractuelles – IF – dépôts opérationnels se rapportant aux activités de compensation de sous-adhérents auprès d'un adhérent réglementé par l'Autorité</t>
  </si>
  <si>
    <t>À l’égard des sous-adhérents (qui ne correspondent pas à la définition de filiale d'un adhérent), montant des dépôts opérationnels détenus par un adhérent réglementé par l'Autorité à l’égard d’activités de compensation. Cette classification ne s’applique pas aux adhérents et à leurs filiales.</t>
  </si>
  <si>
    <r>
      <t xml:space="preserve">Tous les paiements (y compris les paiements d’intérêts et les versements périodiques) d’institutions financières au titre de prêts garantis et non garantis parfaitement productifs, dont l’échéance contractuelle est dans ≤ 30 jours, et le montant des dépôts détenus par les institutions financières qui est ou deviendra disponible dans les 30 jours. Les dépôts à vue non opérationnels de non adhérents (qui ne correspondent pas à la définition de filiale d'un adhérent) auprès d'un adhérent réglementé par l'Autorité doivent être déclarés au poste 22209 - </t>
    </r>
    <r>
      <rPr>
        <i/>
        <sz val="10"/>
        <rFont val="Calibri"/>
        <family val="2"/>
      </rPr>
      <t>Entrées de trésorerie contractuelles – IF – dépôts  non opérationnels se rapportant aux activités de compensation de sous-adhérents auprès d'un adhérent inscrit à l'Autorité</t>
    </r>
  </si>
  <si>
    <r>
      <t xml:space="preserve">À l'égard des sous-adhérents (qui ne correspondent pas à la définition de filiale d'un adhérent), les montants confiés à un adhérent réglementé par l'Autorité sous forme de dépôts à vue qui ne sont pas réputés constituer des dépôts opérationnels.  Les dépôts non opérationnels assortis d'une échéance de 30 jours ou moins n'appartiennent pas à cette classification; il faut les déclarer au poste 22207 - </t>
    </r>
    <r>
      <rPr>
        <i/>
        <sz val="10"/>
        <rFont val="Calibri"/>
        <family val="2"/>
      </rPr>
      <t xml:space="preserve">Entrées de trésorerie contractuelles – IF - tous les paiements au titre d’autres prêts et dépôts dont l’échéance est dans ≤ 30 jours. Cette catégorie ne s'applique pas aux adhérents et à leurs filiales.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</si>
</sst>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 #,##0.00_)\ _$_ ;_ * \(#,##0.00\)\ _$_ ;_ * &quot;-&quot;??_)\ _$_ ;_ @_ "/>
    <numFmt numFmtId="164" formatCode=";;;"/>
    <numFmt numFmtId="165" formatCode="0.00000"/>
    <numFmt numFmtId="166" formatCode="_-* #,##0_-;\-* #,##0_-;_-* &quot;-&quot;??_-;_-@_-"/>
    <numFmt numFmtId="167" formatCode="#,##0_);[Red]\(#,##0\)"/>
    <numFmt numFmtId="168" formatCode="#,##0.00000_);[Red]\(#,##0.00000\)"/>
  </numFmts>
  <fonts count="54" x14ac:knownFonts="1">
    <font>
      <sz val="10"/>
      <color theme="1"/>
      <name val="Calibri"/>
      <family val="2"/>
    </font>
    <font>
      <b/>
      <sz val="10"/>
      <color theme="1"/>
      <name val="Calibri"/>
      <family val="2"/>
    </font>
    <font>
      <sz val="11"/>
      <color theme="1"/>
      <name val="Calibri"/>
      <family val="2"/>
      <scheme val="minor"/>
    </font>
    <font>
      <b/>
      <sz val="9"/>
      <color theme="1"/>
      <name val="Calibri"/>
      <family val="2"/>
      <scheme val="minor"/>
    </font>
    <font>
      <sz val="9"/>
      <color theme="1"/>
      <name val="Calibri"/>
      <family val="2"/>
      <scheme val="minor"/>
    </font>
    <font>
      <sz val="10"/>
      <color theme="1"/>
      <name val="Calibri"/>
      <family val="2"/>
    </font>
    <font>
      <sz val="16"/>
      <color theme="1"/>
      <name val="Calibri"/>
      <family val="2"/>
      <scheme val="minor"/>
    </font>
    <font>
      <b/>
      <u/>
      <sz val="12"/>
      <color theme="1"/>
      <name val="Calibri"/>
      <family val="2"/>
      <scheme val="minor"/>
    </font>
    <font>
      <b/>
      <sz val="20"/>
      <name val="Arial"/>
      <family val="2"/>
    </font>
    <font>
      <sz val="10"/>
      <name val="Arial"/>
      <family val="2"/>
    </font>
    <font>
      <b/>
      <sz val="12"/>
      <name val="Arial"/>
      <family val="2"/>
    </font>
    <font>
      <sz val="10"/>
      <color indexed="8"/>
      <name val="Arial"/>
      <family val="2"/>
    </font>
    <font>
      <b/>
      <sz val="10"/>
      <name val="Arial"/>
      <family val="2"/>
    </font>
    <font>
      <b/>
      <sz val="10"/>
      <color indexed="8"/>
      <name val="Arial"/>
      <family val="2"/>
    </font>
    <font>
      <b/>
      <u/>
      <sz val="12"/>
      <color rgb="FF000000"/>
      <name val="Calibri"/>
      <family val="2"/>
    </font>
    <font>
      <sz val="11"/>
      <color theme="1"/>
      <name val="Calibri"/>
      <family val="2"/>
    </font>
    <font>
      <b/>
      <sz val="11"/>
      <name val="Calibri"/>
      <family val="2"/>
      <scheme val="minor"/>
    </font>
    <font>
      <sz val="11"/>
      <color indexed="8"/>
      <name val="Calibri"/>
      <family val="2"/>
      <scheme val="minor"/>
    </font>
    <font>
      <sz val="11"/>
      <name val="Calibri"/>
      <family val="2"/>
      <scheme val="minor"/>
    </font>
    <font>
      <sz val="14"/>
      <color theme="1"/>
      <name val="Calibri"/>
      <family val="2"/>
    </font>
    <font>
      <sz val="8"/>
      <color theme="1"/>
      <name val="Arial"/>
      <family val="2"/>
    </font>
    <font>
      <b/>
      <sz val="14"/>
      <name val="Arial"/>
      <family val="2"/>
    </font>
    <font>
      <b/>
      <sz val="11"/>
      <name val="Arial"/>
      <family val="2"/>
    </font>
    <font>
      <b/>
      <sz val="11"/>
      <color theme="1"/>
      <name val="Calibri"/>
      <family val="2"/>
    </font>
    <font>
      <sz val="11"/>
      <name val="Arial"/>
      <family val="2"/>
    </font>
    <font>
      <sz val="11"/>
      <color indexed="8"/>
      <name val="Arial"/>
      <family val="2"/>
    </font>
    <font>
      <b/>
      <sz val="11"/>
      <color indexed="8"/>
      <name val="Arial"/>
      <family val="2"/>
    </font>
    <font>
      <b/>
      <sz val="14"/>
      <color theme="1"/>
      <name val="Calibri"/>
      <family val="2"/>
    </font>
    <font>
      <b/>
      <sz val="11"/>
      <color rgb="FF000000"/>
      <name val="Calibri"/>
      <family val="2"/>
      <scheme val="minor"/>
    </font>
    <font>
      <sz val="11"/>
      <color rgb="FF000000"/>
      <name val="Calibri"/>
      <family val="2"/>
      <scheme val="minor"/>
    </font>
    <font>
      <b/>
      <sz val="14"/>
      <color theme="1"/>
      <name val="Calibri"/>
      <family val="2"/>
      <scheme val="minor"/>
    </font>
    <font>
      <sz val="10"/>
      <color theme="1"/>
      <name val="Calibri"/>
      <family val="2"/>
      <scheme val="minor"/>
    </font>
    <font>
      <b/>
      <sz val="12"/>
      <name val="Calibri"/>
      <family val="2"/>
      <scheme val="minor"/>
    </font>
    <font>
      <b/>
      <sz val="14"/>
      <name val="Calibri"/>
      <family val="2"/>
      <scheme val="minor"/>
    </font>
    <font>
      <b/>
      <sz val="8"/>
      <color theme="1"/>
      <name val="Arial"/>
      <family val="2"/>
    </font>
    <font>
      <sz val="8"/>
      <color theme="1"/>
      <name val="Calibri"/>
      <family val="2"/>
      <scheme val="minor"/>
    </font>
    <font>
      <b/>
      <sz val="10"/>
      <color theme="1"/>
      <name val="Arial"/>
      <family val="2"/>
    </font>
    <font>
      <sz val="11"/>
      <name val="Calibri"/>
      <family val="2"/>
    </font>
    <font>
      <b/>
      <sz val="10"/>
      <name val="Calibri"/>
      <family val="2"/>
      <scheme val="minor"/>
    </font>
    <font>
      <sz val="10"/>
      <color indexed="8"/>
      <name val="Calibri"/>
      <family val="2"/>
      <scheme val="minor"/>
    </font>
    <font>
      <b/>
      <sz val="10"/>
      <color indexed="8"/>
      <name val="Calibri"/>
      <family val="2"/>
      <scheme val="minor"/>
    </font>
    <font>
      <sz val="10"/>
      <name val="Calibri"/>
      <family val="2"/>
      <scheme val="minor"/>
    </font>
    <font>
      <b/>
      <sz val="10"/>
      <color theme="1"/>
      <name val="Calibri"/>
      <family val="2"/>
      <scheme val="minor"/>
    </font>
    <font>
      <sz val="12"/>
      <color theme="1"/>
      <name val="Calibri"/>
      <family val="2"/>
      <scheme val="minor"/>
    </font>
    <font>
      <b/>
      <sz val="12"/>
      <color indexed="8"/>
      <name val="Calibri"/>
      <family val="2"/>
      <scheme val="minor"/>
    </font>
    <font>
      <b/>
      <sz val="14"/>
      <color indexed="8"/>
      <name val="Calibri"/>
      <family val="2"/>
      <scheme val="minor"/>
    </font>
    <font>
      <sz val="12"/>
      <color theme="1"/>
      <name val="Calibri"/>
      <family val="2"/>
    </font>
    <font>
      <sz val="8"/>
      <color theme="1"/>
      <name val="Calibri"/>
      <family val="2"/>
    </font>
    <font>
      <sz val="10"/>
      <color theme="1"/>
      <name val="Arial"/>
      <family val="2"/>
    </font>
    <font>
      <b/>
      <sz val="12"/>
      <color theme="1"/>
      <name val="Calibri"/>
      <family val="2"/>
    </font>
    <font>
      <b/>
      <i/>
      <sz val="14"/>
      <color theme="1"/>
      <name val="Calibri"/>
      <family val="2"/>
    </font>
    <font>
      <b/>
      <i/>
      <sz val="14"/>
      <color theme="1"/>
      <name val="Calibri"/>
      <family val="2"/>
      <scheme val="minor"/>
    </font>
    <font>
      <sz val="10"/>
      <name val="Calibri"/>
      <family val="2"/>
    </font>
    <font>
      <i/>
      <sz val="10"/>
      <name val="Calibri"/>
      <family val="2"/>
    </font>
  </fonts>
  <fills count="18">
    <fill>
      <patternFill patternType="none"/>
    </fill>
    <fill>
      <patternFill patternType="gray125"/>
    </fill>
    <fill>
      <patternFill patternType="solid">
        <fgColor theme="0"/>
        <bgColor indexed="64"/>
      </patternFill>
    </fill>
    <fill>
      <gradientFill degree="90">
        <stop position="0">
          <color theme="4" tint="0.59999389629810485"/>
        </stop>
        <stop position="1">
          <color theme="4" tint="0.80001220740379042"/>
        </stop>
      </gradientFill>
    </fill>
    <fill>
      <patternFill patternType="solid">
        <fgColor theme="0" tint="-0.499984740745262"/>
        <bgColor indexed="64"/>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47"/>
        <bgColor indexed="64"/>
      </patternFill>
    </fill>
    <fill>
      <patternFill patternType="solid">
        <fgColor theme="0"/>
        <bgColor auto="1"/>
      </patternFill>
    </fill>
    <fill>
      <patternFill patternType="solid">
        <fgColor indexed="65"/>
        <bgColor indexed="64"/>
      </patternFill>
    </fill>
    <fill>
      <patternFill patternType="solid">
        <fgColor rgb="FFFFFFFF"/>
        <bgColor rgb="FF000000"/>
      </patternFill>
    </fill>
    <fill>
      <patternFill patternType="solid">
        <fgColor theme="3" tint="0.79998168889431442"/>
        <bgColor indexed="64"/>
      </patternFill>
    </fill>
    <fill>
      <patternFill patternType="solid">
        <fgColor theme="0" tint="-0.249977111117893"/>
        <bgColor indexed="64"/>
      </patternFill>
    </fill>
    <fill>
      <patternFill patternType="solid">
        <fgColor theme="6" tint="0.59999389629810485"/>
        <bgColor indexed="64"/>
      </patternFill>
    </fill>
    <fill>
      <gradientFill degree="90">
        <stop position="0">
          <color theme="0"/>
        </stop>
        <stop position="1">
          <color rgb="FFD2A203"/>
        </stop>
      </gradientFill>
    </fill>
    <fill>
      <patternFill patternType="gray0625">
        <bgColor theme="0"/>
      </patternFill>
    </fill>
    <fill>
      <patternFill patternType="solid">
        <fgColor rgb="FFFFFF0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s>
  <cellStyleXfs count="15">
    <xf numFmtId="0" fontId="0" fillId="0" borderId="0"/>
    <xf numFmtId="0" fontId="2" fillId="0" borderId="0"/>
    <xf numFmtId="0" fontId="5" fillId="0" borderId="0"/>
    <xf numFmtId="0" fontId="8" fillId="5" borderId="9" applyNumberFormat="0" applyFill="0" applyBorder="0" applyAlignment="0" applyProtection="0">
      <alignment horizontal="left"/>
    </xf>
    <xf numFmtId="0" fontId="10" fillId="0" borderId="0" applyNumberFormat="0" applyFill="0" applyBorder="0" applyAlignment="0" applyProtection="0"/>
    <xf numFmtId="3" fontId="9" fillId="5" borderId="1" applyFont="0">
      <alignment horizontal="right" vertical="center"/>
    </xf>
    <xf numFmtId="0" fontId="12" fillId="5" borderId="2" applyFont="0" applyBorder="0">
      <alignment horizontal="center" wrapText="1"/>
    </xf>
    <xf numFmtId="0" fontId="9" fillId="6" borderId="1" applyNumberFormat="0" applyFont="0" applyBorder="0">
      <alignment horizontal="center" vertical="center"/>
    </xf>
    <xf numFmtId="164" fontId="9" fillId="7" borderId="1">
      <alignment horizontal="right" vertical="center"/>
      <protection locked="0"/>
    </xf>
    <xf numFmtId="165" fontId="9" fillId="5" borderId="1" applyFont="0">
      <alignment horizontal="right" vertical="center"/>
    </xf>
    <xf numFmtId="0" fontId="9" fillId="8" borderId="2" applyNumberFormat="0" applyFont="0" applyBorder="0" applyProtection="0">
      <alignment horizontal="left" vertical="center"/>
    </xf>
    <xf numFmtId="43" fontId="5" fillId="0" borderId="0" applyFont="0" applyFill="0" applyBorder="0" applyAlignment="0" applyProtection="0"/>
    <xf numFmtId="0" fontId="34" fillId="0" borderId="0">
      <alignment vertical="center"/>
    </xf>
    <xf numFmtId="0" fontId="20" fillId="1" borderId="0">
      <alignment vertical="center"/>
    </xf>
    <xf numFmtId="49" fontId="36" fillId="0" borderId="0">
      <alignment vertical="center"/>
    </xf>
  </cellStyleXfs>
  <cellXfs count="834">
    <xf numFmtId="0" fontId="0" fillId="0" borderId="0" xfId="0"/>
    <xf numFmtId="0" fontId="0" fillId="2" borderId="0" xfId="0" applyFill="1"/>
    <xf numFmtId="0" fontId="1" fillId="3" borderId="1" xfId="0" applyFont="1" applyFill="1" applyBorder="1" applyAlignment="1">
      <alignment horizontal="center" vertical="center" wrapText="1"/>
    </xf>
    <xf numFmtId="0" fontId="6" fillId="2" borderId="0" xfId="0" applyFont="1" applyFill="1" applyAlignment="1">
      <alignment vertical="center" wrapText="1"/>
    </xf>
    <xf numFmtId="0" fontId="6" fillId="2" borderId="0" xfId="0" applyFont="1" applyFill="1" applyAlignment="1">
      <alignment vertical="center"/>
    </xf>
    <xf numFmtId="2" fontId="6" fillId="2" borderId="0" xfId="0" applyNumberFormat="1" applyFont="1" applyFill="1" applyAlignment="1">
      <alignment horizontal="center" vertical="center"/>
    </xf>
    <xf numFmtId="0" fontId="4" fillId="2" borderId="0" xfId="0" applyFont="1" applyFill="1" applyAlignment="1">
      <alignment vertical="center"/>
    </xf>
    <xf numFmtId="0" fontId="0" fillId="2" borderId="0" xfId="0" applyFill="1" applyAlignment="1">
      <alignment vertical="center" wrapText="1"/>
    </xf>
    <xf numFmtId="0" fontId="0" fillId="2" borderId="0" xfId="0" applyFill="1" applyAlignment="1">
      <alignment vertical="center"/>
    </xf>
    <xf numFmtId="2" fontId="0" fillId="2" borderId="0" xfId="0" applyNumberFormat="1" applyFill="1" applyAlignment="1">
      <alignment horizontal="center" vertical="center"/>
    </xf>
    <xf numFmtId="0" fontId="7" fillId="2" borderId="0" xfId="0" applyFont="1" applyFill="1" applyBorder="1" applyAlignment="1">
      <alignment vertical="center"/>
    </xf>
    <xf numFmtId="0" fontId="11" fillId="5" borderId="0" xfId="2" applyFont="1" applyFill="1" applyBorder="1" applyAlignment="1" applyProtection="1">
      <alignment horizontal="center"/>
    </xf>
    <xf numFmtId="0" fontId="0" fillId="2" borderId="6" xfId="0" applyFont="1" applyFill="1" applyBorder="1" applyAlignment="1">
      <alignment horizontal="center" vertical="top"/>
    </xf>
    <xf numFmtId="2" fontId="0" fillId="4" borderId="14" xfId="0" applyNumberFormat="1" applyFont="1" applyFill="1" applyBorder="1" applyAlignment="1">
      <alignment vertical="top"/>
    </xf>
    <xf numFmtId="2" fontId="0" fillId="2" borderId="14" xfId="0" applyNumberFormat="1" applyFont="1" applyFill="1" applyBorder="1" applyAlignment="1">
      <alignment vertical="top"/>
    </xf>
    <xf numFmtId="0" fontId="0" fillId="2" borderId="2" xfId="0" applyFont="1" applyFill="1" applyBorder="1" applyAlignment="1">
      <alignment horizontal="center" vertical="top"/>
    </xf>
    <xf numFmtId="2" fontId="0" fillId="4" borderId="1" xfId="0" applyNumberFormat="1" applyFont="1" applyFill="1" applyBorder="1" applyAlignment="1">
      <alignment vertical="top"/>
    </xf>
    <xf numFmtId="0" fontId="0" fillId="2" borderId="0" xfId="0" applyFill="1" applyBorder="1" applyAlignment="1">
      <alignment vertical="center" wrapText="1"/>
    </xf>
    <xf numFmtId="0" fontId="0" fillId="2" borderId="17" xfId="0" applyFill="1" applyBorder="1" applyAlignment="1">
      <alignment vertical="center"/>
    </xf>
    <xf numFmtId="0" fontId="4" fillId="2" borderId="18" xfId="0" applyFont="1" applyFill="1" applyBorder="1" applyAlignment="1">
      <alignment vertical="center"/>
    </xf>
    <xf numFmtId="0" fontId="0" fillId="2" borderId="22" xfId="0" applyFill="1" applyBorder="1" applyAlignment="1">
      <alignment vertical="center"/>
    </xf>
    <xf numFmtId="0" fontId="0" fillId="2" borderId="21" xfId="0" applyFill="1" applyBorder="1" applyAlignment="1">
      <alignment vertical="center" wrapText="1"/>
    </xf>
    <xf numFmtId="0" fontId="0" fillId="2" borderId="16" xfId="0" applyFill="1" applyBorder="1" applyAlignment="1">
      <alignment vertical="center" wrapText="1"/>
    </xf>
    <xf numFmtId="0" fontId="0" fillId="2" borderId="18" xfId="0" applyFill="1" applyBorder="1"/>
    <xf numFmtId="0" fontId="0" fillId="2" borderId="19" xfId="0" applyFill="1" applyBorder="1" applyAlignment="1">
      <alignment vertical="center"/>
    </xf>
    <xf numFmtId="0" fontId="3" fillId="2" borderId="15" xfId="0" applyFont="1" applyFill="1" applyBorder="1" applyAlignment="1">
      <alignment vertical="center"/>
    </xf>
    <xf numFmtId="0" fontId="4" fillId="2" borderId="20" xfId="0" applyFont="1" applyFill="1" applyBorder="1" applyAlignment="1">
      <alignment vertical="center"/>
    </xf>
    <xf numFmtId="0" fontId="0" fillId="2" borderId="0" xfId="0" applyFill="1"/>
    <xf numFmtId="0" fontId="1" fillId="3" borderId="1" xfId="0" applyFont="1" applyFill="1" applyBorder="1" applyAlignment="1">
      <alignment horizontal="center" vertical="center" wrapText="1"/>
    </xf>
    <xf numFmtId="2" fontId="0" fillId="2" borderId="0" xfId="0" applyNumberFormat="1" applyFill="1" applyAlignment="1">
      <alignment horizontal="center" vertical="center"/>
    </xf>
    <xf numFmtId="0" fontId="0" fillId="2" borderId="1" xfId="0" applyFont="1" applyFill="1" applyBorder="1" applyAlignment="1">
      <alignment horizontal="center" vertical="top"/>
    </xf>
    <xf numFmtId="0" fontId="9" fillId="5" borderId="0" xfId="2" applyFont="1" applyFill="1" applyBorder="1" applyAlignment="1" applyProtection="1">
      <alignment vertical="center"/>
    </xf>
    <xf numFmtId="0" fontId="0" fillId="2" borderId="6" xfId="0" applyFont="1" applyFill="1" applyBorder="1" applyAlignment="1">
      <alignment horizontal="center" vertical="top"/>
    </xf>
    <xf numFmtId="0" fontId="0" fillId="2" borderId="6" xfId="0" applyFont="1" applyFill="1" applyBorder="1" applyAlignment="1">
      <alignment horizontal="center" vertical="top"/>
    </xf>
    <xf numFmtId="0" fontId="0" fillId="2" borderId="6" xfId="0" applyFont="1" applyFill="1" applyBorder="1" applyAlignment="1">
      <alignment vertical="top" wrapText="1"/>
    </xf>
    <xf numFmtId="0" fontId="0" fillId="2" borderId="6" xfId="0" applyFont="1" applyFill="1" applyBorder="1" applyAlignment="1">
      <alignment wrapText="1"/>
    </xf>
    <xf numFmtId="0" fontId="0" fillId="2" borderId="2" xfId="0" applyFont="1" applyFill="1" applyBorder="1" applyAlignment="1">
      <alignment horizontal="center" vertical="top"/>
    </xf>
    <xf numFmtId="0" fontId="0" fillId="2" borderId="2" xfId="0" applyFont="1" applyFill="1" applyBorder="1" applyAlignment="1">
      <alignment vertical="top" wrapText="1"/>
    </xf>
    <xf numFmtId="2" fontId="0" fillId="4" borderId="14" xfId="0" applyNumberFormat="1" applyFont="1" applyFill="1" applyBorder="1" applyAlignment="1">
      <alignment vertical="top"/>
    </xf>
    <xf numFmtId="0" fontId="0" fillId="11" borderId="0" xfId="0" applyFont="1" applyFill="1" applyBorder="1"/>
    <xf numFmtId="0" fontId="0" fillId="2" borderId="6" xfId="0" applyFont="1" applyFill="1" applyBorder="1" applyAlignment="1">
      <alignment horizontal="center" vertical="top"/>
    </xf>
    <xf numFmtId="0" fontId="0" fillId="2" borderId="2" xfId="0" applyFont="1" applyFill="1" applyBorder="1" applyAlignment="1">
      <alignment horizontal="center" vertical="top"/>
    </xf>
    <xf numFmtId="0" fontId="0" fillId="2" borderId="1" xfId="0" applyFont="1" applyFill="1" applyBorder="1" applyAlignment="1">
      <alignment horizontal="center" vertical="top"/>
    </xf>
    <xf numFmtId="0" fontId="0" fillId="2" borderId="6" xfId="0" applyFont="1" applyFill="1" applyBorder="1" applyAlignment="1">
      <alignment vertical="top" wrapText="1"/>
    </xf>
    <xf numFmtId="0" fontId="0" fillId="2" borderId="6" xfId="0" applyFont="1" applyFill="1" applyBorder="1" applyAlignment="1">
      <alignment wrapText="1"/>
    </xf>
    <xf numFmtId="0" fontId="0" fillId="2" borderId="2" xfId="0" applyFont="1" applyFill="1" applyBorder="1" applyAlignment="1">
      <alignment vertical="top" wrapText="1"/>
    </xf>
    <xf numFmtId="0" fontId="15" fillId="2" borderId="0" xfId="0" applyFont="1" applyFill="1"/>
    <xf numFmtId="0" fontId="24" fillId="5" borderId="12" xfId="2" applyFont="1" applyFill="1" applyBorder="1" applyAlignment="1" applyProtection="1">
      <alignment vertical="center"/>
    </xf>
    <xf numFmtId="0" fontId="22" fillId="5" borderId="0" xfId="4" applyFont="1" applyFill="1" applyBorder="1" applyAlignment="1" applyProtection="1">
      <alignment horizontal="left"/>
    </xf>
    <xf numFmtId="0" fontId="22" fillId="5" borderId="0" xfId="4" applyFont="1" applyFill="1" applyBorder="1" applyAlignment="1" applyProtection="1">
      <alignment horizontal="center" vertical="center"/>
    </xf>
    <xf numFmtId="0" fontId="22" fillId="5" borderId="0" xfId="2" applyFont="1" applyFill="1" applyBorder="1" applyAlignment="1" applyProtection="1">
      <alignment vertical="center"/>
    </xf>
    <xf numFmtId="3" fontId="24" fillId="5" borderId="0" xfId="5" applyFont="1" applyFill="1" applyBorder="1" applyProtection="1">
      <alignment horizontal="right" vertical="center"/>
    </xf>
    <xf numFmtId="0" fontId="24" fillId="5" borderId="0" xfId="2" applyFont="1" applyFill="1" applyBorder="1" applyAlignment="1" applyProtection="1">
      <alignment vertical="center"/>
    </xf>
    <xf numFmtId="0" fontId="25" fillId="5" borderId="0" xfId="2" applyFont="1" applyFill="1" applyBorder="1" applyAlignment="1" applyProtection="1">
      <alignment horizontal="left"/>
    </xf>
    <xf numFmtId="0" fontId="25" fillId="5" borderId="0" xfId="2" applyFont="1" applyFill="1" applyBorder="1" applyAlignment="1" applyProtection="1">
      <alignment vertical="center"/>
    </xf>
    <xf numFmtId="0" fontId="24" fillId="5" borderId="0" xfId="2" applyFont="1" applyFill="1" applyBorder="1" applyAlignment="1" applyProtection="1">
      <alignment horizontal="center" vertical="center"/>
    </xf>
    <xf numFmtId="0" fontId="25" fillId="5" borderId="0" xfId="2" applyFont="1" applyFill="1" applyBorder="1" applyAlignment="1" applyProtection="1">
      <alignment horizontal="center" vertical="center" wrapText="1"/>
    </xf>
    <xf numFmtId="0" fontId="24" fillId="5" borderId="12" xfId="2" applyFont="1" applyFill="1" applyBorder="1" applyAlignment="1" applyProtection="1">
      <alignment horizontal="center" vertical="center"/>
    </xf>
    <xf numFmtId="0" fontId="25" fillId="5" borderId="0" xfId="2" applyFont="1" applyFill="1" applyBorder="1" applyAlignment="1" applyProtection="1">
      <alignment horizontal="left" wrapText="1" indent="1"/>
    </xf>
    <xf numFmtId="3" fontId="25" fillId="5" borderId="0" xfId="2" applyNumberFormat="1" applyFont="1" applyFill="1" applyBorder="1" applyAlignment="1" applyProtection="1">
      <alignment vertical="center"/>
    </xf>
    <xf numFmtId="0" fontId="26" fillId="5" borderId="0" xfId="2" applyFont="1" applyFill="1" applyBorder="1" applyAlignment="1" applyProtection="1">
      <alignment wrapText="1"/>
    </xf>
    <xf numFmtId="0" fontId="26" fillId="5" borderId="0" xfId="2" applyFont="1" applyFill="1" applyBorder="1" applyAlignment="1" applyProtection="1">
      <alignment horizontal="center" vertical="center" wrapText="1"/>
    </xf>
    <xf numFmtId="3" fontId="25" fillId="5" borderId="0" xfId="8" applyNumberFormat="1" applyFont="1" applyFill="1" applyBorder="1" applyAlignment="1" applyProtection="1">
      <alignment horizontal="right"/>
    </xf>
    <xf numFmtId="2" fontId="26" fillId="5" borderId="0" xfId="7" applyNumberFormat="1" applyFont="1" applyFill="1" applyBorder="1" applyAlignment="1" applyProtection="1">
      <alignment horizontal="center" wrapText="1"/>
    </xf>
    <xf numFmtId="0" fontId="26" fillId="5" borderId="7" xfId="2" applyFont="1" applyFill="1" applyBorder="1" applyAlignment="1" applyProtection="1">
      <alignment horizontal="center" vertical="center" wrapText="1"/>
    </xf>
    <xf numFmtId="3" fontId="25" fillId="5" borderId="7" xfId="8" applyNumberFormat="1" applyFont="1" applyFill="1" applyBorder="1" applyAlignment="1" applyProtection="1">
      <alignment horizontal="right"/>
    </xf>
    <xf numFmtId="2" fontId="26" fillId="5" borderId="7" xfId="7" applyNumberFormat="1" applyFont="1" applyFill="1" applyBorder="1" applyAlignment="1" applyProtection="1">
      <alignment horizontal="center" wrapText="1"/>
    </xf>
    <xf numFmtId="0" fontId="24" fillId="2" borderId="0" xfId="2" applyFont="1" applyFill="1" applyBorder="1" applyAlignment="1" applyProtection="1">
      <alignment vertical="center"/>
    </xf>
    <xf numFmtId="0" fontId="24" fillId="2" borderId="0" xfId="2" applyFont="1" applyFill="1" applyBorder="1" applyAlignment="1" applyProtection="1">
      <alignment horizontal="center" vertical="center"/>
    </xf>
    <xf numFmtId="0" fontId="24" fillId="2" borderId="0" xfId="2" applyFont="1" applyFill="1" applyAlignment="1" applyProtection="1">
      <alignment vertical="center"/>
    </xf>
    <xf numFmtId="0" fontId="24" fillId="2" borderId="0" xfId="2" applyFont="1" applyFill="1" applyAlignment="1" applyProtection="1">
      <alignment horizontal="center" vertical="center"/>
    </xf>
    <xf numFmtId="0" fontId="2" fillId="2" borderId="0" xfId="0" applyFont="1" applyFill="1"/>
    <xf numFmtId="0" fontId="2" fillId="2" borderId="12" xfId="0" applyFont="1" applyFill="1" applyBorder="1"/>
    <xf numFmtId="0" fontId="2" fillId="9" borderId="12" xfId="0" applyFont="1" applyFill="1" applyBorder="1" applyAlignment="1">
      <alignment horizontal="left" vertical="center"/>
    </xf>
    <xf numFmtId="0" fontId="2" fillId="0" borderId="12" xfId="0" applyFont="1" applyBorder="1"/>
    <xf numFmtId="0" fontId="29" fillId="0" borderId="0" xfId="0" applyFont="1" applyAlignment="1">
      <alignment horizontal="justify" vertical="center"/>
    </xf>
    <xf numFmtId="0" fontId="2" fillId="9" borderId="0" xfId="0" applyFont="1" applyFill="1" applyBorder="1" applyAlignment="1">
      <alignment horizontal="left" vertical="center"/>
    </xf>
    <xf numFmtId="0" fontId="28" fillId="12" borderId="1" xfId="0" applyFont="1" applyFill="1" applyBorder="1" applyAlignment="1">
      <alignment horizontal="justify" vertical="center" wrapText="1"/>
    </xf>
    <xf numFmtId="0" fontId="2" fillId="2" borderId="0" xfId="0" applyFont="1" applyFill="1" applyBorder="1"/>
    <xf numFmtId="0" fontId="2" fillId="9" borderId="1" xfId="0" applyFont="1" applyFill="1" applyBorder="1" applyAlignment="1">
      <alignment horizontal="left" vertical="center"/>
    </xf>
    <xf numFmtId="0" fontId="2" fillId="2" borderId="0" xfId="0" applyFont="1" applyFill="1" applyBorder="1" applyAlignment="1"/>
    <xf numFmtId="0" fontId="2" fillId="0" borderId="0" xfId="0" applyFont="1"/>
    <xf numFmtId="0" fontId="2" fillId="10" borderId="0" xfId="0" applyFont="1" applyFill="1"/>
    <xf numFmtId="0" fontId="2" fillId="2" borderId="10" xfId="0" applyFont="1" applyFill="1" applyBorder="1"/>
    <xf numFmtId="0" fontId="15" fillId="2" borderId="0" xfId="0" applyFont="1" applyFill="1" applyAlignment="1">
      <alignment wrapText="1"/>
    </xf>
    <xf numFmtId="0" fontId="15" fillId="2" borderId="0" xfId="0" applyFont="1" applyFill="1" applyAlignment="1">
      <alignment horizontal="left"/>
    </xf>
    <xf numFmtId="0" fontId="15" fillId="2" borderId="0" xfId="0" applyFont="1" applyFill="1" applyAlignment="1">
      <alignment horizontal="center" vertical="center" wrapText="1"/>
    </xf>
    <xf numFmtId="0" fontId="15" fillId="2" borderId="1" xfId="0" applyFont="1" applyFill="1" applyBorder="1" applyAlignment="1">
      <alignment horizontal="center" vertical="center" wrapText="1"/>
    </xf>
    <xf numFmtId="0" fontId="15" fillId="2" borderId="0" xfId="0" applyFont="1" applyFill="1" applyAlignment="1">
      <alignment vertical="top"/>
    </xf>
    <xf numFmtId="0" fontId="15" fillId="2" borderId="0" xfId="0" applyFont="1" applyFill="1" applyAlignment="1">
      <alignment horizontal="left" vertical="top"/>
    </xf>
    <xf numFmtId="0" fontId="15" fillId="2" borderId="0" xfId="0" applyFont="1" applyFill="1" applyAlignment="1">
      <alignment vertical="top" wrapText="1"/>
    </xf>
    <xf numFmtId="9" fontId="15" fillId="2" borderId="1" xfId="0" applyNumberFormat="1" applyFont="1" applyFill="1" applyBorder="1" applyAlignment="1">
      <alignment wrapText="1"/>
    </xf>
    <xf numFmtId="0" fontId="15" fillId="2" borderId="1" xfId="0" applyFont="1" applyFill="1" applyBorder="1" applyAlignment="1">
      <alignment wrapText="1"/>
    </xf>
    <xf numFmtId="9" fontId="15" fillId="2" borderId="1" xfId="0" applyNumberFormat="1" applyFont="1" applyFill="1" applyBorder="1" applyAlignment="1">
      <alignment horizontal="center" wrapText="1"/>
    </xf>
    <xf numFmtId="0" fontId="23" fillId="2" borderId="0" xfId="0" applyFont="1" applyFill="1" applyAlignment="1">
      <alignment wrapText="1"/>
    </xf>
    <xf numFmtId="0" fontId="39" fillId="5" borderId="1" xfId="2" applyFont="1" applyFill="1" applyBorder="1" applyAlignment="1" applyProtection="1">
      <alignment horizontal="center" vertical="center" wrapText="1"/>
    </xf>
    <xf numFmtId="0" fontId="9" fillId="5" borderId="0" xfId="2" applyFont="1" applyFill="1" applyBorder="1" applyAlignment="1" applyProtection="1">
      <alignment horizontal="center" vertical="center"/>
    </xf>
    <xf numFmtId="0" fontId="39" fillId="5" borderId="14" xfId="2" applyFont="1" applyFill="1" applyBorder="1" applyAlignment="1" applyProtection="1">
      <alignment horizontal="center" vertical="center" wrapText="1"/>
    </xf>
    <xf numFmtId="0" fontId="39" fillId="5" borderId="3" xfId="2" applyFont="1" applyFill="1" applyBorder="1" applyAlignment="1" applyProtection="1">
      <alignment horizontal="center" vertical="center" wrapText="1"/>
    </xf>
    <xf numFmtId="2" fontId="39" fillId="5" borderId="5" xfId="9" applyNumberFormat="1" applyFont="1" applyBorder="1" applyAlignment="1" applyProtection="1">
      <alignment horizontal="center" vertical="center"/>
    </xf>
    <xf numFmtId="2" fontId="39" fillId="5" borderId="8" xfId="9" applyNumberFormat="1" applyFont="1" applyBorder="1" applyAlignment="1" applyProtection="1">
      <alignment horizontal="center" vertical="center"/>
    </xf>
    <xf numFmtId="2" fontId="39" fillId="5" borderId="13" xfId="9" applyNumberFormat="1" applyFont="1" applyBorder="1" applyAlignment="1" applyProtection="1">
      <alignment horizontal="center" vertical="center"/>
    </xf>
    <xf numFmtId="0" fontId="41" fillId="5" borderId="0" xfId="2" applyFont="1" applyFill="1" applyBorder="1" applyAlignment="1" applyProtection="1">
      <alignment vertical="center"/>
    </xf>
    <xf numFmtId="0" fontId="39" fillId="5" borderId="0" xfId="2" applyFont="1" applyFill="1" applyBorder="1" applyAlignment="1" applyProtection="1">
      <alignment vertical="center"/>
    </xf>
    <xf numFmtId="0" fontId="41" fillId="5" borderId="12" xfId="2" applyFont="1" applyFill="1" applyBorder="1" applyAlignment="1" applyProtection="1">
      <alignment vertical="center"/>
    </xf>
    <xf numFmtId="2" fontId="39" fillId="5" borderId="1" xfId="9" applyNumberFormat="1" applyFont="1" applyBorder="1" applyAlignment="1" applyProtection="1">
      <alignment horizontal="center" vertical="center"/>
    </xf>
    <xf numFmtId="3" fontId="39" fillId="5" borderId="0" xfId="2" applyNumberFormat="1" applyFont="1" applyFill="1" applyBorder="1" applyAlignment="1" applyProtection="1">
      <alignment vertical="center"/>
    </xf>
    <xf numFmtId="2" fontId="39" fillId="2" borderId="1" xfId="7" applyNumberFormat="1" applyFont="1" applyFill="1" applyBorder="1" applyAlignment="1" applyProtection="1">
      <alignment horizontal="center" vertical="center" wrapText="1"/>
    </xf>
    <xf numFmtId="0" fontId="41" fillId="2" borderId="0" xfId="2" applyFont="1" applyFill="1" applyBorder="1" applyAlignment="1" applyProtection="1">
      <alignment vertical="center"/>
    </xf>
    <xf numFmtId="0" fontId="41" fillId="2" borderId="0" xfId="2" applyFont="1" applyFill="1" applyAlignment="1" applyProtection="1">
      <alignment vertical="center"/>
    </xf>
    <xf numFmtId="0" fontId="41" fillId="5" borderId="1" xfId="2" applyFont="1" applyFill="1" applyBorder="1" applyAlignment="1" applyProtection="1">
      <alignment horizontal="center" vertical="center" wrapText="1"/>
    </xf>
    <xf numFmtId="0" fontId="39" fillId="5" borderId="1" xfId="2" applyFont="1" applyFill="1" applyBorder="1" applyAlignment="1" applyProtection="1">
      <alignment horizontal="left" vertical="center" wrapText="1" indent="3"/>
    </xf>
    <xf numFmtId="3" fontId="40" fillId="6" borderId="1" xfId="7" applyNumberFormat="1" applyFont="1" applyBorder="1" applyAlignment="1" applyProtection="1">
      <alignment horizontal="right" vertical="center" wrapText="1"/>
    </xf>
    <xf numFmtId="2" fontId="39" fillId="5" borderId="3" xfId="9" applyNumberFormat="1" applyFont="1" applyBorder="1" applyAlignment="1" applyProtection="1">
      <alignment horizontal="center" vertical="center"/>
    </xf>
    <xf numFmtId="2" fontId="39" fillId="5" borderId="14" xfId="9" applyNumberFormat="1" applyFont="1" applyBorder="1" applyAlignment="1" applyProtection="1">
      <alignment horizontal="center" vertical="center"/>
    </xf>
    <xf numFmtId="0" fontId="39" fillId="5" borderId="1" xfId="2" applyFont="1" applyFill="1" applyBorder="1" applyAlignment="1" applyProtection="1">
      <alignment horizontal="center" vertical="center"/>
    </xf>
    <xf numFmtId="0" fontId="39" fillId="5" borderId="1" xfId="2" applyFont="1" applyFill="1" applyBorder="1" applyAlignment="1" applyProtection="1">
      <alignment vertical="center"/>
    </xf>
    <xf numFmtId="0" fontId="39" fillId="5" borderId="14" xfId="2" applyFont="1" applyFill="1" applyBorder="1" applyAlignment="1" applyProtection="1">
      <alignment horizontal="center" vertical="center"/>
    </xf>
    <xf numFmtId="0" fontId="39" fillId="5" borderId="3" xfId="2" applyFont="1" applyFill="1" applyBorder="1" applyAlignment="1" applyProtection="1">
      <alignment horizontal="center" vertical="center"/>
    </xf>
    <xf numFmtId="0" fontId="41" fillId="0" borderId="14" xfId="2" applyFont="1" applyBorder="1" applyAlignment="1" applyProtection="1">
      <alignment horizontal="center" vertical="center" wrapText="1"/>
    </xf>
    <xf numFmtId="0" fontId="41" fillId="0" borderId="3" xfId="2" applyFont="1" applyBorder="1" applyAlignment="1" applyProtection="1">
      <alignment horizontal="center" vertical="center" wrapText="1"/>
    </xf>
    <xf numFmtId="0" fontId="41" fillId="5" borderId="3" xfId="2" applyFont="1" applyFill="1" applyBorder="1" applyAlignment="1" applyProtection="1">
      <alignment horizontal="center" vertical="center" wrapText="1"/>
    </xf>
    <xf numFmtId="0" fontId="39" fillId="0" borderId="3" xfId="2" applyFont="1" applyFill="1" applyBorder="1" applyAlignment="1" applyProtection="1">
      <alignment horizontal="center" vertical="center" wrapText="1"/>
    </xf>
    <xf numFmtId="2" fontId="39" fillId="2" borderId="14" xfId="7" applyNumberFormat="1" applyFont="1" applyFill="1" applyBorder="1" applyAlignment="1" applyProtection="1">
      <alignment horizontal="center" vertical="center" wrapText="1"/>
    </xf>
    <xf numFmtId="0" fontId="29" fillId="0" borderId="11" xfId="0" applyFont="1" applyBorder="1" applyAlignment="1">
      <alignment horizontal="justify" vertical="center"/>
    </xf>
    <xf numFmtId="0" fontId="39" fillId="5" borderId="23" xfId="2" applyFont="1" applyFill="1" applyBorder="1" applyAlignment="1" applyProtection="1">
      <alignment horizontal="left" vertical="center" wrapText="1" indent="1"/>
    </xf>
    <xf numFmtId="2" fontId="39" fillId="2" borderId="3" xfId="7" applyNumberFormat="1" applyFont="1" applyFill="1" applyBorder="1" applyAlignment="1" applyProtection="1">
      <alignment horizontal="center" vertical="center" wrapText="1"/>
    </xf>
    <xf numFmtId="0" fontId="0" fillId="2" borderId="1" xfId="0" applyFont="1" applyFill="1" applyBorder="1" applyAlignment="1">
      <alignment horizontal="center" vertical="center"/>
    </xf>
    <xf numFmtId="0" fontId="2" fillId="2" borderId="13" xfId="0" applyFont="1" applyFill="1" applyBorder="1"/>
    <xf numFmtId="0" fontId="15" fillId="2" borderId="0" xfId="0" applyFont="1" applyFill="1" applyBorder="1"/>
    <xf numFmtId="0" fontId="24" fillId="5" borderId="10" xfId="2" applyFont="1" applyFill="1" applyBorder="1" applyAlignment="1" applyProtection="1">
      <alignment vertical="center"/>
    </xf>
    <xf numFmtId="0" fontId="15" fillId="2" borderId="10" xfId="0" applyFont="1" applyFill="1" applyBorder="1"/>
    <xf numFmtId="2" fontId="39" fillId="2" borderId="1" xfId="9" applyNumberFormat="1" applyFont="1" applyFill="1" applyBorder="1" applyAlignment="1" applyProtection="1">
      <alignment horizontal="center" vertical="center"/>
    </xf>
    <xf numFmtId="0" fontId="39" fillId="5" borderId="1" xfId="2" applyFont="1" applyFill="1" applyBorder="1" applyAlignment="1" applyProtection="1">
      <alignment horizontal="center"/>
    </xf>
    <xf numFmtId="3" fontId="40" fillId="6" borderId="2" xfId="7" applyNumberFormat="1" applyFont="1" applyBorder="1" applyAlignment="1" applyProtection="1">
      <alignment horizontal="center" vertical="center" wrapText="1"/>
    </xf>
    <xf numFmtId="4" fontId="39" fillId="5" borderId="4" xfId="9" applyNumberFormat="1" applyFont="1" applyBorder="1" applyAlignment="1" applyProtection="1">
      <alignment horizontal="center" vertical="center"/>
    </xf>
    <xf numFmtId="4" fontId="39" fillId="5" borderId="7" xfId="9" applyNumberFormat="1" applyFont="1" applyBorder="1" applyAlignment="1" applyProtection="1">
      <alignment horizontal="center" vertical="center"/>
    </xf>
    <xf numFmtId="4" fontId="39" fillId="5" borderId="12" xfId="9" applyNumberFormat="1" applyFont="1" applyBorder="1" applyAlignment="1" applyProtection="1">
      <alignment horizontal="center" vertical="center"/>
    </xf>
    <xf numFmtId="4" fontId="39" fillId="2" borderId="4" xfId="9" applyNumberFormat="1" applyFont="1" applyFill="1" applyBorder="1" applyAlignment="1" applyProtection="1">
      <alignment horizontal="center" vertical="center"/>
    </xf>
    <xf numFmtId="4" fontId="39" fillId="2" borderId="4" xfId="7" applyNumberFormat="1" applyFont="1" applyFill="1" applyBorder="1" applyAlignment="1" applyProtection="1">
      <alignment horizontal="center" vertical="center" wrapText="1"/>
    </xf>
    <xf numFmtId="0" fontId="39" fillId="5" borderId="2" xfId="2" applyFont="1" applyFill="1" applyBorder="1" applyAlignment="1" applyProtection="1">
      <alignment horizontal="center" vertical="center" wrapText="1"/>
    </xf>
    <xf numFmtId="0" fontId="39" fillId="5" borderId="6" xfId="2" applyFont="1" applyFill="1" applyBorder="1" applyAlignment="1" applyProtection="1">
      <alignment horizontal="center" vertical="center" wrapText="1"/>
    </xf>
    <xf numFmtId="2" fontId="39" fillId="5" borderId="2" xfId="9" applyNumberFormat="1" applyFont="1" applyBorder="1" applyAlignment="1" applyProtection="1">
      <alignment horizontal="center" vertical="center"/>
    </xf>
    <xf numFmtId="2" fontId="39" fillId="5" borderId="6" xfId="9" applyNumberFormat="1" applyFont="1" applyBorder="1" applyAlignment="1" applyProtection="1">
      <alignment horizontal="center" vertical="center"/>
    </xf>
    <xf numFmtId="0" fontId="39" fillId="0" borderId="2" xfId="2" applyFont="1" applyBorder="1" applyAlignment="1" applyProtection="1">
      <alignment horizontal="center" vertical="center" wrapText="1"/>
    </xf>
    <xf numFmtId="2" fontId="39" fillId="2" borderId="2" xfId="9" applyNumberFormat="1" applyFont="1" applyFill="1" applyBorder="1" applyAlignment="1" applyProtection="1">
      <alignment horizontal="center" vertical="center"/>
    </xf>
    <xf numFmtId="2" fontId="39" fillId="5" borderId="11" xfId="9" applyNumberFormat="1" applyFont="1" applyBorder="1" applyAlignment="1" applyProtection="1">
      <alignment horizontal="center" vertical="center"/>
    </xf>
    <xf numFmtId="0" fontId="0" fillId="2" borderId="0" xfId="0" applyFill="1" applyBorder="1" applyAlignment="1">
      <alignment vertical="center"/>
    </xf>
    <xf numFmtId="0" fontId="0" fillId="0" borderId="0" xfId="0" applyAlignment="1">
      <alignment horizontal="center"/>
    </xf>
    <xf numFmtId="2" fontId="0" fillId="2" borderId="14" xfId="0" applyNumberFormat="1" applyFont="1" applyFill="1" applyBorder="1" applyAlignment="1">
      <alignment horizontal="center" vertical="top"/>
    </xf>
    <xf numFmtId="2" fontId="0" fillId="2" borderId="14" xfId="0" applyNumberFormat="1" applyFont="1" applyFill="1" applyBorder="1" applyAlignment="1">
      <alignment horizontal="center" vertical="center"/>
    </xf>
    <xf numFmtId="0" fontId="41" fillId="5" borderId="6" xfId="2" applyFont="1" applyFill="1" applyBorder="1" applyAlignment="1" applyProtection="1">
      <alignment horizontal="center" vertical="center" wrapText="1"/>
    </xf>
    <xf numFmtId="0" fontId="39" fillId="5" borderId="11" xfId="2" applyFont="1" applyFill="1" applyBorder="1" applyAlignment="1" applyProtection="1">
      <alignment horizontal="center" vertical="center" wrapText="1"/>
    </xf>
    <xf numFmtId="0" fontId="2" fillId="2" borderId="11" xfId="0" applyFont="1" applyFill="1" applyBorder="1"/>
    <xf numFmtId="0" fontId="29" fillId="0" borderId="9" xfId="0" applyFont="1" applyBorder="1" applyAlignment="1">
      <alignment horizontal="justify" vertical="center"/>
    </xf>
    <xf numFmtId="0" fontId="0" fillId="2" borderId="1" xfId="0" applyFont="1" applyFill="1" applyBorder="1" applyAlignment="1">
      <alignment vertical="center" wrapText="1"/>
    </xf>
    <xf numFmtId="0" fontId="0" fillId="2" borderId="1" xfId="0" applyFont="1" applyFill="1" applyBorder="1" applyAlignment="1">
      <alignment horizontal="center" vertical="center" wrapText="1"/>
    </xf>
    <xf numFmtId="0" fontId="0" fillId="0" borderId="1" xfId="0" applyFont="1" applyFill="1" applyBorder="1" applyAlignment="1">
      <alignment vertical="center" wrapText="1"/>
    </xf>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wrapText="1"/>
    </xf>
    <xf numFmtId="0" fontId="15" fillId="15" borderId="1"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15" fillId="2" borderId="0" xfId="0" applyFont="1" applyFill="1" applyBorder="1" applyAlignment="1">
      <alignment horizontal="center" vertical="center"/>
    </xf>
    <xf numFmtId="0" fontId="15" fillId="2" borderId="10" xfId="0" applyFont="1" applyFill="1" applyBorder="1" applyAlignment="1">
      <alignment horizontal="center" vertical="center"/>
    </xf>
    <xf numFmtId="0" fontId="15" fillId="2" borderId="9" xfId="0" applyFont="1" applyFill="1" applyBorder="1" applyAlignment="1">
      <alignment wrapText="1"/>
    </xf>
    <xf numFmtId="0" fontId="15" fillId="2" borderId="10" xfId="0" applyFont="1" applyFill="1" applyBorder="1" applyAlignment="1">
      <alignment wrapText="1"/>
    </xf>
    <xf numFmtId="0" fontId="15" fillId="2" borderId="9" xfId="0" applyFont="1" applyFill="1" applyBorder="1" applyAlignment="1">
      <alignment vertical="top" wrapText="1"/>
    </xf>
    <xf numFmtId="0" fontId="15" fillId="2" borderId="0" xfId="0" applyFont="1" applyFill="1" applyBorder="1" applyAlignment="1">
      <alignment wrapText="1"/>
    </xf>
    <xf numFmtId="0" fontId="15" fillId="2" borderId="10" xfId="0" applyFont="1" applyFill="1" applyBorder="1" applyAlignment="1">
      <alignment vertical="top" wrapText="1"/>
    </xf>
    <xf numFmtId="0" fontId="15" fillId="2" borderId="0" xfId="0" applyFont="1" applyFill="1" applyBorder="1" applyAlignment="1">
      <alignment horizontal="left" wrapText="1"/>
    </xf>
    <xf numFmtId="0" fontId="15" fillId="2" borderId="9" xfId="0" applyFont="1" applyFill="1" applyBorder="1"/>
    <xf numFmtId="0" fontId="15" fillId="2" borderId="11" xfId="0" applyFont="1" applyFill="1" applyBorder="1"/>
    <xf numFmtId="0" fontId="15" fillId="2" borderId="12" xfId="0" applyFont="1" applyFill="1" applyBorder="1"/>
    <xf numFmtId="0" fontId="15" fillId="2" borderId="12" xfId="0" applyFont="1" applyFill="1" applyBorder="1" applyAlignment="1">
      <alignment wrapText="1"/>
    </xf>
    <xf numFmtId="0" fontId="15" fillId="2" borderId="13" xfId="0" applyFont="1" applyFill="1" applyBorder="1"/>
    <xf numFmtId="0" fontId="40" fillId="16" borderId="1" xfId="2" applyFont="1" applyFill="1" applyBorder="1" applyAlignment="1" applyProtection="1">
      <alignment vertical="center" wrapText="1"/>
    </xf>
    <xf numFmtId="0" fontId="22" fillId="16" borderId="7" xfId="4" applyFont="1" applyFill="1" applyBorder="1" applyAlignment="1" applyProtection="1">
      <alignment horizontal="left"/>
    </xf>
    <xf numFmtId="0" fontId="40" fillId="16" borderId="14" xfId="2" applyFont="1" applyFill="1" applyBorder="1" applyAlignment="1" applyProtection="1">
      <alignment vertical="center" wrapText="1"/>
    </xf>
    <xf numFmtId="0" fontId="40" fillId="16" borderId="3" xfId="2" applyFont="1" applyFill="1" applyBorder="1" applyAlignment="1" applyProtection="1">
      <alignment vertical="center" wrapText="1"/>
    </xf>
    <xf numFmtId="0" fontId="24" fillId="16" borderId="7" xfId="2" applyFont="1" applyFill="1" applyBorder="1" applyAlignment="1" applyProtection="1">
      <alignment vertical="center"/>
    </xf>
    <xf numFmtId="0" fontId="24" fillId="16" borderId="8" xfId="2" applyFont="1" applyFill="1" applyBorder="1" applyAlignment="1" applyProtection="1">
      <alignment vertical="center"/>
    </xf>
    <xf numFmtId="0" fontId="40" fillId="16" borderId="23" xfId="2" applyFont="1" applyFill="1" applyBorder="1" applyAlignment="1" applyProtection="1">
      <alignment vertical="center" wrapText="1"/>
    </xf>
    <xf numFmtId="3" fontId="40" fillId="16" borderId="23" xfId="7" applyNumberFormat="1" applyFont="1" applyFill="1" applyBorder="1" applyAlignment="1" applyProtection="1">
      <alignment horizontal="right" vertical="center" wrapText="1"/>
    </xf>
    <xf numFmtId="0" fontId="38" fillId="16" borderId="3" xfId="2" applyFont="1" applyFill="1" applyBorder="1" applyAlignment="1" applyProtection="1">
      <alignment vertical="center" wrapText="1"/>
    </xf>
    <xf numFmtId="3" fontId="40" fillId="16" borderId="10" xfId="7" applyNumberFormat="1" applyFont="1" applyFill="1" applyBorder="1" applyAlignment="1" applyProtection="1">
      <alignment horizontal="right" vertical="center"/>
    </xf>
    <xf numFmtId="0" fontId="40" fillId="16" borderId="6" xfId="7" applyFont="1" applyFill="1" applyBorder="1" applyAlignment="1" applyProtection="1">
      <alignment horizontal="center" vertical="center" wrapText="1"/>
    </xf>
    <xf numFmtId="0" fontId="40" fillId="16" borderId="11" xfId="7" applyFont="1" applyFill="1" applyBorder="1" applyAlignment="1" applyProtection="1">
      <alignment horizontal="center" vertical="center" wrapText="1"/>
    </xf>
    <xf numFmtId="3" fontId="40" fillId="16" borderId="6" xfId="7" applyNumberFormat="1" applyFont="1" applyFill="1" applyBorder="1" applyAlignment="1" applyProtection="1">
      <alignment horizontal="center" vertical="center"/>
    </xf>
    <xf numFmtId="3" fontId="40" fillId="16" borderId="11" xfId="7" applyNumberFormat="1" applyFont="1" applyFill="1" applyBorder="1" applyAlignment="1" applyProtection="1">
      <alignment horizontal="center" vertical="center"/>
    </xf>
    <xf numFmtId="0" fontId="40" fillId="16" borderId="5" xfId="2" applyFont="1" applyFill="1" applyBorder="1" applyAlignment="1" applyProtection="1">
      <alignment vertical="center" wrapText="1"/>
    </xf>
    <xf numFmtId="0" fontId="40" fillId="16" borderId="1" xfId="2" applyFont="1" applyFill="1" applyBorder="1" applyAlignment="1" applyProtection="1">
      <alignment horizontal="left" vertical="center" wrapText="1"/>
    </xf>
    <xf numFmtId="3" fontId="13" fillId="16" borderId="13" xfId="7" applyNumberFormat="1" applyFont="1" applyFill="1" applyBorder="1" applyAlignment="1" applyProtection="1">
      <alignment horizontal="right" vertical="center"/>
    </xf>
    <xf numFmtId="3" fontId="13" fillId="16" borderId="8" xfId="7" applyNumberFormat="1" applyFont="1" applyFill="1" applyBorder="1" applyAlignment="1" applyProtection="1">
      <alignment horizontal="right" vertical="center"/>
    </xf>
    <xf numFmtId="3" fontId="40" fillId="16" borderId="14" xfId="7" applyNumberFormat="1" applyFont="1" applyFill="1" applyBorder="1" applyAlignment="1" applyProtection="1">
      <alignment horizontal="center" vertical="center"/>
    </xf>
    <xf numFmtId="3" fontId="40" fillId="16" borderId="3" xfId="7" applyNumberFormat="1" applyFont="1" applyFill="1" applyBorder="1" applyAlignment="1" applyProtection="1">
      <alignment horizontal="center" vertical="center"/>
    </xf>
    <xf numFmtId="3" fontId="39" fillId="16" borderId="1" xfId="7" applyNumberFormat="1" applyFont="1" applyFill="1" applyBorder="1" applyAlignment="1" applyProtection="1">
      <alignment horizontal="center" vertical="center"/>
    </xf>
    <xf numFmtId="3" fontId="11" fillId="16" borderId="5" xfId="7" applyNumberFormat="1" applyFont="1" applyFill="1" applyBorder="1" applyAlignment="1" applyProtection="1">
      <alignment horizontal="right" vertical="center"/>
    </xf>
    <xf numFmtId="0" fontId="40" fillId="16" borderId="0" xfId="2" applyFont="1" applyFill="1" applyBorder="1" applyAlignment="1" applyProtection="1">
      <alignment horizontal="left" vertical="center"/>
    </xf>
    <xf numFmtId="0" fontId="40" fillId="16" borderId="10" xfId="2" applyFont="1" applyFill="1" applyBorder="1" applyAlignment="1" applyProtection="1">
      <alignment horizontal="left" vertical="center"/>
    </xf>
    <xf numFmtId="0" fontId="40" fillId="16" borderId="9" xfId="2" applyFont="1" applyFill="1" applyBorder="1" applyAlignment="1" applyProtection="1">
      <alignment horizontal="left" vertical="center"/>
    </xf>
    <xf numFmtId="0" fontId="40" fillId="16" borderId="1" xfId="2" applyFont="1" applyFill="1" applyBorder="1" applyAlignment="1" applyProtection="1">
      <alignment horizontal="left" vertical="center"/>
    </xf>
    <xf numFmtId="0" fontId="40" fillId="16" borderId="5" xfId="2" applyFont="1" applyFill="1" applyBorder="1" applyAlignment="1" applyProtection="1">
      <alignment horizontal="left" vertical="center"/>
    </xf>
    <xf numFmtId="0" fontId="39" fillId="16" borderId="1" xfId="2" applyFont="1" applyFill="1" applyBorder="1" applyAlignment="1" applyProtection="1">
      <alignment horizontal="left" vertical="center"/>
    </xf>
    <xf numFmtId="3" fontId="40" fillId="16" borderId="1" xfId="7" applyNumberFormat="1" applyFont="1" applyFill="1" applyBorder="1" applyAlignment="1" applyProtection="1">
      <alignment horizontal="right" vertical="center" wrapText="1"/>
    </xf>
    <xf numFmtId="3" fontId="40" fillId="16" borderId="14" xfId="7" applyNumberFormat="1" applyFont="1" applyFill="1" applyBorder="1" applyAlignment="1" applyProtection="1">
      <alignment horizontal="right" vertical="center" wrapText="1"/>
    </xf>
    <xf numFmtId="3" fontId="40" fillId="16" borderId="0" xfId="7" applyNumberFormat="1" applyFont="1" applyFill="1" applyBorder="1" applyAlignment="1" applyProtection="1">
      <alignment horizontal="right" vertical="center" wrapText="1"/>
    </xf>
    <xf numFmtId="3" fontId="40" fillId="16" borderId="3" xfId="7" applyNumberFormat="1" applyFont="1" applyFill="1" applyBorder="1" applyAlignment="1" applyProtection="1">
      <alignment horizontal="right" vertical="center" wrapText="1"/>
    </xf>
    <xf numFmtId="0" fontId="22" fillId="16" borderId="10" xfId="6" applyFont="1" applyFill="1" applyBorder="1" applyAlignment="1" applyProtection="1">
      <alignment horizontal="center" vertical="center" wrapText="1"/>
    </xf>
    <xf numFmtId="3" fontId="24" fillId="16" borderId="6" xfId="5" applyFont="1" applyFill="1" applyBorder="1" applyProtection="1">
      <alignment horizontal="right" vertical="center"/>
    </xf>
    <xf numFmtId="3" fontId="40" fillId="16" borderId="4" xfId="7" applyNumberFormat="1" applyFont="1" applyFill="1" applyBorder="1" applyAlignment="1" applyProtection="1">
      <alignment horizontal="right" vertical="center" wrapText="1"/>
    </xf>
    <xf numFmtId="3" fontId="40" fillId="16" borderId="2" xfId="7" applyNumberFormat="1" applyFont="1" applyFill="1" applyBorder="1" applyAlignment="1" applyProtection="1">
      <alignment horizontal="center" vertical="center" wrapText="1"/>
    </xf>
    <xf numFmtId="3" fontId="40" fillId="16" borderId="5" xfId="7" applyNumberFormat="1" applyFont="1" applyFill="1" applyBorder="1" applyAlignment="1" applyProtection="1">
      <alignment horizontal="right" vertical="center" wrapText="1"/>
    </xf>
    <xf numFmtId="3" fontId="40" fillId="16" borderId="8" xfId="7" applyNumberFormat="1" applyFont="1" applyFill="1" applyBorder="1" applyAlignment="1" applyProtection="1">
      <alignment horizontal="right" vertical="center" wrapText="1"/>
    </xf>
    <xf numFmtId="3" fontId="40" fillId="16" borderId="10" xfId="7" applyNumberFormat="1" applyFont="1" applyFill="1" applyBorder="1" applyAlignment="1" applyProtection="1">
      <alignment horizontal="right" vertical="center" wrapText="1"/>
    </xf>
    <xf numFmtId="3" fontId="40" fillId="16" borderId="13" xfId="7" applyNumberFormat="1" applyFont="1" applyFill="1" applyBorder="1" applyAlignment="1" applyProtection="1">
      <alignment horizontal="right" vertical="center" wrapText="1"/>
    </xf>
    <xf numFmtId="3" fontId="40" fillId="16" borderId="6" xfId="7" applyNumberFormat="1" applyFont="1" applyFill="1" applyBorder="1" applyAlignment="1" applyProtection="1">
      <alignment horizontal="center" vertical="center" wrapText="1"/>
    </xf>
    <xf numFmtId="3" fontId="40" fillId="16" borderId="9" xfId="7" applyNumberFormat="1" applyFont="1" applyFill="1" applyBorder="1" applyAlignment="1" applyProtection="1">
      <alignment horizontal="center" vertical="center" wrapText="1"/>
    </xf>
    <xf numFmtId="3" fontId="40" fillId="16" borderId="11" xfId="7" applyNumberFormat="1" applyFont="1" applyFill="1" applyBorder="1" applyAlignment="1" applyProtection="1">
      <alignment horizontal="center" vertical="center" wrapText="1"/>
    </xf>
    <xf numFmtId="3" fontId="40" fillId="16" borderId="2" xfId="7" applyNumberFormat="1" applyFont="1" applyFill="1" applyBorder="1" applyAlignment="1" applyProtection="1">
      <alignment vertical="center" wrapText="1"/>
    </xf>
    <xf numFmtId="3" fontId="40" fillId="16" borderId="5" xfId="7" applyNumberFormat="1" applyFont="1" applyFill="1" applyBorder="1" applyAlignment="1" applyProtection="1">
      <alignment vertical="center" wrapText="1"/>
    </xf>
    <xf numFmtId="3" fontId="40" fillId="16" borderId="1" xfId="7" applyNumberFormat="1" applyFont="1" applyFill="1" applyBorder="1" applyAlignment="1" applyProtection="1">
      <alignment vertical="center" wrapText="1"/>
    </xf>
    <xf numFmtId="0" fontId="41" fillId="16" borderId="0" xfId="7" applyFont="1" applyFill="1" applyBorder="1" applyAlignment="1" applyProtection="1">
      <alignment horizontal="right" vertical="center"/>
    </xf>
    <xf numFmtId="3" fontId="41" fillId="16" borderId="23" xfId="7" applyNumberFormat="1" applyFont="1" applyFill="1" applyBorder="1" applyAlignment="1" applyProtection="1">
      <alignment horizontal="right" vertical="center"/>
    </xf>
    <xf numFmtId="3" fontId="41" fillId="16" borderId="0" xfId="7" applyNumberFormat="1" applyFont="1" applyFill="1" applyBorder="1" applyAlignment="1" applyProtection="1">
      <alignment horizontal="right" vertical="center"/>
    </xf>
    <xf numFmtId="3" fontId="41" fillId="16" borderId="3" xfId="7" applyNumberFormat="1" applyFont="1" applyFill="1" applyBorder="1" applyAlignment="1" applyProtection="1">
      <alignment horizontal="right" vertical="center"/>
    </xf>
    <xf numFmtId="2" fontId="39" fillId="16" borderId="6" xfId="7" applyNumberFormat="1" applyFont="1" applyFill="1" applyBorder="1" applyAlignment="1" applyProtection="1">
      <alignment horizontal="center" vertical="center"/>
    </xf>
    <xf numFmtId="0" fontId="39" fillId="16" borderId="8" xfId="7" applyFont="1" applyFill="1" applyBorder="1" applyAlignment="1" applyProtection="1">
      <alignment horizontal="right" vertical="center"/>
    </xf>
    <xf numFmtId="2" fontId="39" fillId="16" borderId="9" xfId="7" applyNumberFormat="1" applyFont="1" applyFill="1" applyBorder="1" applyAlignment="1" applyProtection="1">
      <alignment horizontal="center" vertical="center"/>
    </xf>
    <xf numFmtId="0" fontId="39" fillId="16" borderId="10" xfId="7" applyFont="1" applyFill="1" applyBorder="1" applyAlignment="1" applyProtection="1">
      <alignment horizontal="right" vertical="center"/>
    </xf>
    <xf numFmtId="2" fontId="39" fillId="16" borderId="11" xfId="7" applyNumberFormat="1" applyFont="1" applyFill="1" applyBorder="1" applyAlignment="1" applyProtection="1">
      <alignment horizontal="center" vertical="center"/>
    </xf>
    <xf numFmtId="0" fontId="39" fillId="16" borderId="13" xfId="7" applyFont="1" applyFill="1" applyBorder="1" applyAlignment="1" applyProtection="1">
      <alignment horizontal="right" vertical="center"/>
    </xf>
    <xf numFmtId="0" fontId="41" fillId="16" borderId="3" xfId="7" applyFont="1" applyFill="1" applyBorder="1" applyAlignment="1" applyProtection="1">
      <alignment horizontal="right" vertical="center"/>
    </xf>
    <xf numFmtId="0" fontId="16" fillId="16" borderId="1" xfId="6" applyFont="1" applyFill="1" applyBorder="1" applyAlignment="1" applyProtection="1">
      <alignment horizontal="center" vertical="center" wrapText="1"/>
    </xf>
    <xf numFmtId="0" fontId="2" fillId="13" borderId="1" xfId="0" applyFont="1" applyFill="1" applyBorder="1" applyAlignment="1"/>
    <xf numFmtId="2" fontId="0" fillId="16" borderId="14" xfId="0" applyNumberFormat="1" applyFont="1" applyFill="1" applyBorder="1" applyAlignment="1">
      <alignment vertical="top"/>
    </xf>
    <xf numFmtId="2" fontId="0" fillId="16" borderId="14" xfId="0" applyNumberFormat="1" applyFont="1" applyFill="1" applyBorder="1" applyAlignment="1">
      <alignment horizontal="center" vertical="top"/>
    </xf>
    <xf numFmtId="2" fontId="0" fillId="16" borderId="1" xfId="0" applyNumberFormat="1" applyFont="1" applyFill="1" applyBorder="1" applyAlignment="1">
      <alignment vertical="top"/>
    </xf>
    <xf numFmtId="0" fontId="40" fillId="16" borderId="1" xfId="2" applyFont="1" applyFill="1" applyBorder="1" applyAlignment="1" applyProtection="1">
      <alignment horizontal="right" vertical="center" wrapText="1" indent="1"/>
    </xf>
    <xf numFmtId="0" fontId="40" fillId="16" borderId="14" xfId="2" applyFont="1" applyFill="1" applyBorder="1" applyAlignment="1" applyProtection="1">
      <alignment horizontal="right" vertical="center" wrapText="1" indent="1"/>
    </xf>
    <xf numFmtId="0" fontId="40" fillId="16" borderId="3" xfId="2" applyFont="1" applyFill="1" applyBorder="1" applyAlignment="1" applyProtection="1">
      <alignment horizontal="right" vertical="center" wrapText="1" indent="1"/>
    </xf>
    <xf numFmtId="0" fontId="24" fillId="16" borderId="1" xfId="2" applyFont="1" applyFill="1" applyBorder="1" applyAlignment="1" applyProtection="1">
      <alignment vertical="center"/>
    </xf>
    <xf numFmtId="0" fontId="24" fillId="16" borderId="4" xfId="2" applyFont="1" applyFill="1" applyBorder="1" applyAlignment="1" applyProtection="1">
      <alignment vertical="center"/>
    </xf>
    <xf numFmtId="0" fontId="32" fillId="16" borderId="1" xfId="4" applyFont="1" applyFill="1" applyBorder="1" applyAlignment="1" applyProtection="1">
      <alignment vertical="center"/>
    </xf>
    <xf numFmtId="0" fontId="32" fillId="5" borderId="7" xfId="4" applyFont="1" applyFill="1" applyBorder="1" applyAlignment="1" applyProtection="1">
      <alignment vertical="center"/>
    </xf>
    <xf numFmtId="0" fontId="40" fillId="5" borderId="2" xfId="2" applyFont="1" applyFill="1" applyBorder="1" applyAlignment="1" applyProtection="1">
      <alignment vertical="center" wrapText="1"/>
    </xf>
    <xf numFmtId="0" fontId="40" fillId="5" borderId="4" xfId="2" applyFont="1" applyFill="1" applyBorder="1" applyAlignment="1" applyProtection="1">
      <alignment vertical="center" wrapText="1"/>
    </xf>
    <xf numFmtId="0" fontId="39" fillId="5" borderId="1" xfId="2" applyFont="1" applyFill="1" applyBorder="1" applyAlignment="1" applyProtection="1">
      <alignment vertical="center" wrapText="1"/>
    </xf>
    <xf numFmtId="0" fontId="22" fillId="16" borderId="0" xfId="2" applyFont="1" applyFill="1" applyBorder="1" applyAlignment="1" applyProtection="1">
      <alignment vertical="center"/>
    </xf>
    <xf numFmtId="0" fontId="18" fillId="5" borderId="1" xfId="6" applyFont="1" applyFill="1" applyBorder="1" applyAlignment="1" applyProtection="1">
      <alignment horizontal="center" vertical="center" wrapText="1"/>
    </xf>
    <xf numFmtId="0" fontId="22" fillId="16" borderId="7" xfId="2" applyFont="1" applyFill="1" applyBorder="1" applyAlignment="1" applyProtection="1">
      <alignment vertical="center"/>
    </xf>
    <xf numFmtId="0" fontId="18" fillId="5" borderId="4" xfId="6" applyFont="1" applyFill="1" applyBorder="1" applyAlignment="1" applyProtection="1">
      <alignment horizontal="center" vertical="center" wrapText="1"/>
    </xf>
    <xf numFmtId="0" fontId="18" fillId="5" borderId="5" xfId="6" applyFont="1" applyFill="1" applyBorder="1" applyAlignment="1" applyProtection="1">
      <alignment horizontal="center" vertical="center" wrapText="1"/>
    </xf>
    <xf numFmtId="0" fontId="39" fillId="5" borderId="2" xfId="2" applyFont="1" applyFill="1" applyBorder="1" applyAlignment="1" applyProtection="1">
      <alignment vertical="center" wrapText="1"/>
    </xf>
    <xf numFmtId="3" fontId="24" fillId="16" borderId="7" xfId="5" applyFont="1" applyFill="1" applyBorder="1" applyProtection="1">
      <alignment horizontal="right" vertical="center"/>
    </xf>
    <xf numFmtId="0" fontId="40" fillId="16" borderId="14" xfId="2" applyFont="1" applyFill="1" applyBorder="1" applyAlignment="1" applyProtection="1">
      <alignment horizontal="left" vertical="center" wrapText="1"/>
    </xf>
    <xf numFmtId="0" fontId="22" fillId="16" borderId="6" xfId="2" applyFont="1" applyFill="1" applyBorder="1" applyAlignment="1" applyProtection="1">
      <alignment vertical="center"/>
    </xf>
    <xf numFmtId="0" fontId="22" fillId="16" borderId="8" xfId="2" applyFont="1" applyFill="1" applyBorder="1" applyAlignment="1" applyProtection="1">
      <alignment vertical="center"/>
    </xf>
    <xf numFmtId="3" fontId="24" fillId="16" borderId="0" xfId="5" applyFont="1" applyFill="1" applyBorder="1" applyProtection="1">
      <alignment horizontal="right" vertical="center"/>
    </xf>
    <xf numFmtId="3" fontId="40" fillId="16" borderId="14" xfId="7" applyNumberFormat="1" applyFont="1" applyFill="1" applyBorder="1" applyAlignment="1" applyProtection="1">
      <alignment horizontal="right" vertical="center"/>
    </xf>
    <xf numFmtId="0" fontId="24" fillId="5" borderId="13" xfId="2" applyFont="1" applyFill="1" applyBorder="1" applyAlignment="1" applyProtection="1">
      <alignment vertical="center"/>
    </xf>
    <xf numFmtId="0" fontId="32" fillId="5" borderId="6" xfId="4" applyFont="1" applyFill="1" applyBorder="1" applyAlignment="1" applyProtection="1">
      <alignment vertical="center"/>
    </xf>
    <xf numFmtId="0" fontId="21" fillId="5" borderId="6" xfId="4" applyFont="1" applyFill="1" applyBorder="1" applyAlignment="1" applyProtection="1"/>
    <xf numFmtId="0" fontId="0" fillId="0" borderId="0" xfId="0" applyFont="1" applyBorder="1" applyAlignment="1" applyProtection="1">
      <alignment horizontal="center" vertical="center"/>
    </xf>
    <xf numFmtId="0" fontId="15" fillId="2" borderId="0" xfId="0" applyFont="1" applyFill="1" applyProtection="1"/>
    <xf numFmtId="166" fontId="35" fillId="0" borderId="0" xfId="11" applyNumberFormat="1" applyFont="1" applyFill="1" applyBorder="1" applyAlignment="1" applyProtection="1">
      <alignment horizontal="center" vertical="center"/>
    </xf>
    <xf numFmtId="0" fontId="35" fillId="13" borderId="0" xfId="13" applyFont="1" applyFill="1" applyBorder="1" applyAlignment="1" applyProtection="1">
      <alignment horizontal="center" vertical="center"/>
    </xf>
    <xf numFmtId="0" fontId="9" fillId="16" borderId="0" xfId="7" applyFont="1" applyFill="1" applyBorder="1" applyProtection="1">
      <alignment horizontal="center" vertical="center"/>
    </xf>
    <xf numFmtId="0" fontId="9" fillId="16" borderId="10" xfId="7" applyFont="1" applyFill="1" applyBorder="1" applyProtection="1">
      <alignment horizontal="center" vertical="center"/>
    </xf>
    <xf numFmtId="0" fontId="22" fillId="16" borderId="0" xfId="7" applyFont="1" applyFill="1" applyBorder="1" applyProtection="1">
      <alignment horizontal="center" vertical="center"/>
    </xf>
    <xf numFmtId="0" fontId="24" fillId="16" borderId="0" xfId="7" applyFont="1" applyFill="1" applyBorder="1" applyProtection="1">
      <alignment horizontal="center" vertical="center"/>
    </xf>
    <xf numFmtId="0" fontId="0" fillId="2" borderId="14" xfId="0" applyFont="1" applyFill="1" applyBorder="1" applyProtection="1"/>
    <xf numFmtId="0" fontId="41" fillId="2" borderId="14" xfId="2" applyFont="1" applyFill="1" applyBorder="1" applyAlignment="1" applyProtection="1">
      <alignment horizontal="center" vertical="center"/>
    </xf>
    <xf numFmtId="3" fontId="39" fillId="2" borderId="8" xfId="8" applyNumberFormat="1" applyFont="1" applyFill="1" applyBorder="1" applyAlignment="1" applyProtection="1">
      <alignment horizontal="right" vertical="center" indent="1"/>
    </xf>
    <xf numFmtId="0" fontId="0" fillId="2" borderId="0" xfId="0" applyFont="1" applyFill="1" applyProtection="1"/>
    <xf numFmtId="0" fontId="0" fillId="2" borderId="9" xfId="0" applyFont="1" applyFill="1" applyBorder="1" applyProtection="1"/>
    <xf numFmtId="0" fontId="41" fillId="2" borderId="23" xfId="2" applyFont="1" applyFill="1" applyBorder="1" applyAlignment="1" applyProtection="1">
      <alignment horizontal="center" vertical="center"/>
    </xf>
    <xf numFmtId="0" fontId="41" fillId="2" borderId="1" xfId="2" applyFont="1" applyFill="1" applyBorder="1" applyAlignment="1" applyProtection="1">
      <alignment horizontal="center" vertical="center"/>
    </xf>
    <xf numFmtId="3" fontId="11" fillId="16" borderId="9" xfId="7" applyNumberFormat="1" applyFont="1" applyFill="1" applyBorder="1" applyProtection="1">
      <alignment horizontal="center" vertical="center"/>
    </xf>
    <xf numFmtId="0" fontId="41" fillId="2" borderId="3" xfId="2" applyFont="1" applyFill="1" applyBorder="1" applyAlignment="1" applyProtection="1">
      <alignment horizontal="center" vertical="center"/>
    </xf>
    <xf numFmtId="0" fontId="0" fillId="2" borderId="23" xfId="0" applyFont="1" applyFill="1" applyBorder="1" applyProtection="1"/>
    <xf numFmtId="0" fontId="41" fillId="0" borderId="3" xfId="2" applyFont="1" applyBorder="1" applyAlignment="1" applyProtection="1">
      <alignment horizontal="center" vertical="center"/>
    </xf>
    <xf numFmtId="0" fontId="41" fillId="0" borderId="1" xfId="2" applyFont="1" applyBorder="1" applyAlignment="1" applyProtection="1">
      <alignment horizontal="center" vertical="center"/>
    </xf>
    <xf numFmtId="3" fontId="13" fillId="16" borderId="9" xfId="7" applyNumberFormat="1" applyFont="1" applyFill="1" applyBorder="1" applyProtection="1">
      <alignment horizontal="center" vertical="center"/>
    </xf>
    <xf numFmtId="0" fontId="9" fillId="16" borderId="14" xfId="7" applyFont="1" applyFill="1" applyBorder="1" applyProtection="1">
      <alignment horizontal="center" vertical="center"/>
    </xf>
    <xf numFmtId="0" fontId="9" fillId="16" borderId="3" xfId="7" applyFont="1" applyFill="1" applyBorder="1" applyProtection="1">
      <alignment horizontal="center" vertical="center"/>
    </xf>
    <xf numFmtId="0" fontId="41" fillId="16" borderId="1" xfId="7" applyFont="1" applyFill="1" applyBorder="1" applyProtection="1">
      <alignment horizontal="center" vertical="center"/>
    </xf>
    <xf numFmtId="2" fontId="39" fillId="16" borderId="5" xfId="7" applyNumberFormat="1" applyFont="1" applyFill="1" applyBorder="1" applyAlignment="1" applyProtection="1">
      <alignment horizontal="center" vertical="center"/>
    </xf>
    <xf numFmtId="3" fontId="26" fillId="16" borderId="9" xfId="7" applyNumberFormat="1" applyFont="1" applyFill="1" applyBorder="1" applyProtection="1">
      <alignment horizontal="center" vertical="center"/>
    </xf>
    <xf numFmtId="0" fontId="24" fillId="16" borderId="10" xfId="7" applyFont="1" applyFill="1" applyBorder="1" applyProtection="1">
      <alignment horizontal="center" vertical="center"/>
    </xf>
    <xf numFmtId="3" fontId="39" fillId="2" borderId="1" xfId="8" applyNumberFormat="1" applyFont="1" applyFill="1" applyBorder="1" applyAlignment="1" applyProtection="1">
      <alignment horizontal="right" vertical="center" indent="1"/>
    </xf>
    <xf numFmtId="3" fontId="11" fillId="16" borderId="11" xfId="7" applyNumberFormat="1" applyFont="1" applyFill="1" applyBorder="1" applyProtection="1">
      <alignment horizontal="center" vertical="center"/>
    </xf>
    <xf numFmtId="0" fontId="9" fillId="16" borderId="12" xfId="7" applyFont="1" applyFill="1" applyBorder="1" applyProtection="1">
      <alignment horizontal="center" vertical="center"/>
    </xf>
    <xf numFmtId="0" fontId="9" fillId="16" borderId="13" xfId="7" applyFont="1" applyFill="1" applyBorder="1" applyProtection="1">
      <alignment horizontal="center" vertical="center"/>
    </xf>
    <xf numFmtId="0" fontId="41" fillId="0" borderId="0" xfId="2" applyFont="1" applyBorder="1" applyAlignment="1" applyProtection="1">
      <alignment horizontal="center" vertical="center"/>
    </xf>
    <xf numFmtId="0" fontId="24" fillId="16" borderId="6" xfId="7" applyFont="1" applyFill="1" applyBorder="1" applyProtection="1">
      <alignment horizontal="center" vertical="center"/>
    </xf>
    <xf numFmtId="0" fontId="24" fillId="16" borderId="7" xfId="7" applyFont="1" applyFill="1" applyBorder="1" applyProtection="1">
      <alignment horizontal="center" vertical="center"/>
    </xf>
    <xf numFmtId="0" fontId="24" fillId="16" borderId="8" xfId="7" applyFont="1" applyFill="1" applyBorder="1" applyProtection="1">
      <alignment horizontal="center" vertical="center"/>
    </xf>
    <xf numFmtId="0" fontId="0" fillId="2" borderId="3" xfId="0" applyFont="1" applyFill="1" applyBorder="1" applyProtection="1"/>
    <xf numFmtId="0" fontId="24" fillId="16" borderId="11" xfId="7" applyFont="1" applyFill="1" applyBorder="1" applyProtection="1">
      <alignment horizontal="center" vertical="center"/>
    </xf>
    <xf numFmtId="0" fontId="24" fillId="16" borderId="12" xfId="7" applyFont="1" applyFill="1" applyBorder="1" applyProtection="1">
      <alignment horizontal="center" vertical="center"/>
    </xf>
    <xf numFmtId="0" fontId="24" fillId="16" borderId="13" xfId="7" applyFont="1" applyFill="1" applyBorder="1" applyProtection="1">
      <alignment horizontal="center" vertical="center"/>
    </xf>
    <xf numFmtId="0" fontId="47" fillId="0" borderId="0" xfId="0" applyFont="1" applyFill="1" applyBorder="1" applyAlignment="1" applyProtection="1">
      <alignment horizontal="center" vertical="center"/>
    </xf>
    <xf numFmtId="0" fontId="15" fillId="2" borderId="9" xfId="0" applyFont="1" applyFill="1" applyBorder="1" applyProtection="1"/>
    <xf numFmtId="0" fontId="15" fillId="0" borderId="0" xfId="0" applyFont="1" applyFill="1" applyBorder="1" applyProtection="1"/>
    <xf numFmtId="0" fontId="24" fillId="16" borderId="9" xfId="7" applyFont="1" applyFill="1" applyBorder="1" applyProtection="1">
      <alignment horizontal="center" vertical="center"/>
    </xf>
    <xf numFmtId="0" fontId="0" fillId="2" borderId="11" xfId="0" applyFont="1" applyFill="1" applyBorder="1" applyProtection="1"/>
    <xf numFmtId="0" fontId="27" fillId="2" borderId="0" xfId="0" applyFont="1" applyFill="1" applyProtection="1"/>
    <xf numFmtId="0" fontId="39" fillId="16" borderId="14" xfId="7" applyFont="1" applyFill="1" applyBorder="1" applyAlignment="1" applyProtection="1">
      <alignment horizontal="center" vertical="center"/>
    </xf>
    <xf numFmtId="0" fontId="41" fillId="16" borderId="23" xfId="7" applyFont="1" applyFill="1" applyBorder="1" applyProtection="1">
      <alignment horizontal="center" vertical="center"/>
    </xf>
    <xf numFmtId="0" fontId="17" fillId="16" borderId="8" xfId="7" applyFont="1" applyFill="1" applyBorder="1" applyProtection="1">
      <alignment horizontal="center" vertical="center"/>
    </xf>
    <xf numFmtId="0" fontId="9" fillId="16" borderId="23" xfId="7" applyFont="1" applyFill="1" applyBorder="1" applyProtection="1">
      <alignment horizontal="center" vertical="center"/>
    </xf>
    <xf numFmtId="0" fontId="39" fillId="16" borderId="23" xfId="7" applyFont="1" applyFill="1" applyBorder="1" applyAlignment="1" applyProtection="1">
      <alignment horizontal="center" vertical="center"/>
    </xf>
    <xf numFmtId="0" fontId="39" fillId="16" borderId="10" xfId="7" applyFont="1" applyFill="1" applyBorder="1" applyProtection="1">
      <alignment horizontal="center" vertical="center"/>
    </xf>
    <xf numFmtId="0" fontId="39" fillId="6" borderId="9" xfId="7" applyFont="1" applyBorder="1" applyProtection="1">
      <alignment horizontal="center" vertical="center"/>
    </xf>
    <xf numFmtId="0" fontId="40" fillId="16" borderId="3" xfId="7" applyFont="1" applyFill="1" applyBorder="1" applyAlignment="1" applyProtection="1">
      <alignment horizontal="center" vertical="center"/>
    </xf>
    <xf numFmtId="0" fontId="41" fillId="16" borderId="3" xfId="7" applyFont="1" applyFill="1" applyBorder="1" applyProtection="1">
      <alignment horizontal="center" vertical="center"/>
    </xf>
    <xf numFmtId="0" fontId="39" fillId="16" borderId="13" xfId="7" applyFont="1" applyFill="1" applyBorder="1" applyProtection="1">
      <alignment horizontal="center" vertical="center"/>
    </xf>
    <xf numFmtId="0" fontId="0" fillId="2" borderId="9" xfId="0" applyFont="1" applyFill="1" applyBorder="1" applyAlignment="1" applyProtection="1">
      <alignment horizontal="left"/>
    </xf>
    <xf numFmtId="0" fontId="41" fillId="16" borderId="14" xfId="7" applyFont="1" applyFill="1" applyBorder="1" applyProtection="1">
      <alignment horizontal="center" vertical="center"/>
    </xf>
    <xf numFmtId="0" fontId="11" fillId="16" borderId="8" xfId="7" applyFont="1" applyFill="1" applyBorder="1" applyAlignment="1" applyProtection="1">
      <alignment horizontal="right" vertical="center"/>
    </xf>
    <xf numFmtId="0" fontId="11" fillId="16" borderId="13" xfId="7" applyFont="1" applyFill="1" applyBorder="1" applyAlignment="1" applyProtection="1">
      <alignment horizontal="right" vertical="center"/>
    </xf>
    <xf numFmtId="0" fontId="41" fillId="16" borderId="14" xfId="2" applyFont="1" applyFill="1" applyBorder="1" applyAlignment="1" applyProtection="1">
      <alignment horizontal="center" vertical="center"/>
    </xf>
    <xf numFmtId="3" fontId="40" fillId="16" borderId="0" xfId="7" applyNumberFormat="1" applyFont="1" applyFill="1" applyBorder="1" applyProtection="1">
      <alignment horizontal="center" vertical="center"/>
    </xf>
    <xf numFmtId="0" fontId="41" fillId="16" borderId="0" xfId="7" applyFont="1" applyFill="1" applyBorder="1" applyProtection="1">
      <alignment horizontal="center" vertical="center"/>
    </xf>
    <xf numFmtId="0" fontId="31" fillId="2" borderId="1" xfId="0" applyFont="1" applyFill="1" applyBorder="1" applyProtection="1"/>
    <xf numFmtId="0" fontId="39" fillId="6" borderId="2" xfId="7" applyFont="1" applyBorder="1" applyProtection="1">
      <alignment horizontal="center" vertical="center"/>
    </xf>
    <xf numFmtId="0" fontId="31" fillId="2" borderId="9" xfId="0" applyFont="1" applyFill="1" applyBorder="1" applyProtection="1"/>
    <xf numFmtId="3" fontId="39" fillId="16" borderId="9" xfId="7" applyNumberFormat="1" applyFont="1" applyFill="1" applyBorder="1" applyProtection="1">
      <alignment horizontal="center" vertical="center"/>
    </xf>
    <xf numFmtId="0" fontId="0" fillId="2" borderId="0" xfId="0" applyFont="1" applyFill="1" applyBorder="1" applyProtection="1"/>
    <xf numFmtId="0" fontId="0" fillId="2" borderId="1" xfId="0" applyFont="1" applyFill="1" applyBorder="1" applyProtection="1"/>
    <xf numFmtId="0" fontId="0" fillId="2" borderId="0" xfId="0" applyFont="1" applyFill="1" applyBorder="1" applyAlignment="1" applyProtection="1">
      <alignment vertical="center"/>
    </xf>
    <xf numFmtId="0" fontId="0" fillId="2" borderId="9" xfId="0" applyFont="1" applyFill="1" applyBorder="1" applyAlignment="1" applyProtection="1"/>
    <xf numFmtId="2" fontId="39" fillId="16" borderId="2" xfId="7" applyNumberFormat="1" applyFont="1" applyFill="1" applyBorder="1" applyAlignment="1" applyProtection="1">
      <alignment horizontal="center" vertical="center"/>
    </xf>
    <xf numFmtId="2" fontId="11" fillId="16" borderId="5" xfId="7" applyNumberFormat="1" applyFont="1" applyFill="1" applyBorder="1" applyAlignment="1" applyProtection="1">
      <alignment horizontal="right" vertical="center"/>
    </xf>
    <xf numFmtId="0" fontId="41" fillId="16" borderId="10" xfId="7" applyFont="1" applyFill="1" applyBorder="1" applyProtection="1">
      <alignment horizontal="center" vertical="center"/>
    </xf>
    <xf numFmtId="3" fontId="40" fillId="16" borderId="9" xfId="7" applyNumberFormat="1" applyFont="1" applyFill="1" applyBorder="1" applyProtection="1">
      <alignment horizontal="center" vertical="center"/>
    </xf>
    <xf numFmtId="0" fontId="41" fillId="16" borderId="23" xfId="2" applyFont="1" applyFill="1" applyBorder="1" applyAlignment="1" applyProtection="1">
      <alignment horizontal="center" vertical="center"/>
    </xf>
    <xf numFmtId="3" fontId="39" fillId="16" borderId="0" xfId="7" applyNumberFormat="1" applyFont="1" applyFill="1" applyBorder="1" applyProtection="1">
      <alignment horizontal="center" vertical="center"/>
    </xf>
    <xf numFmtId="3" fontId="40" fillId="16" borderId="2" xfId="7" applyNumberFormat="1" applyFont="1" applyFill="1" applyBorder="1" applyAlignment="1" applyProtection="1">
      <alignment horizontal="right" vertical="center"/>
    </xf>
    <xf numFmtId="3" fontId="40" fillId="16" borderId="1" xfId="7" applyNumberFormat="1" applyFont="1" applyFill="1" applyBorder="1" applyAlignment="1" applyProtection="1">
      <alignment horizontal="center" vertical="center"/>
    </xf>
    <xf numFmtId="2" fontId="39" fillId="16" borderId="5" xfId="7" applyNumberFormat="1" applyFont="1" applyFill="1" applyBorder="1" applyAlignment="1" applyProtection="1">
      <alignment horizontal="right" vertical="center"/>
    </xf>
    <xf numFmtId="2" fontId="39" fillId="16" borderId="0" xfId="7" applyNumberFormat="1" applyFont="1" applyFill="1" applyBorder="1" applyProtection="1">
      <alignment horizontal="center" vertical="center"/>
    </xf>
    <xf numFmtId="0" fontId="41" fillId="0" borderId="1" xfId="2" quotePrefix="1" applyFont="1" applyBorder="1" applyAlignment="1" applyProtection="1">
      <alignment horizontal="center" vertical="center"/>
    </xf>
    <xf numFmtId="0" fontId="41" fillId="0" borderId="14" xfId="2" quotePrefix="1" applyFont="1" applyBorder="1" applyAlignment="1" applyProtection="1">
      <alignment horizontal="center" vertical="center"/>
    </xf>
    <xf numFmtId="3" fontId="40" fillId="16" borderId="2" xfId="7" applyNumberFormat="1" applyFont="1" applyFill="1" applyBorder="1" applyAlignment="1" applyProtection="1">
      <alignment vertical="center"/>
    </xf>
    <xf numFmtId="3" fontId="40" fillId="16" borderId="1" xfId="7" applyNumberFormat="1" applyFont="1" applyFill="1" applyBorder="1" applyAlignment="1" applyProtection="1">
      <alignment vertical="center"/>
    </xf>
    <xf numFmtId="2" fontId="39" fillId="16" borderId="5" xfId="7" applyNumberFormat="1" applyFont="1" applyFill="1" applyBorder="1" applyAlignment="1" applyProtection="1">
      <alignment vertical="center"/>
    </xf>
    <xf numFmtId="2" fontId="39" fillId="16" borderId="0" xfId="7" applyNumberFormat="1" applyFont="1" applyFill="1" applyBorder="1" applyAlignment="1" applyProtection="1">
      <alignment vertical="center"/>
    </xf>
    <xf numFmtId="3" fontId="39" fillId="16" borderId="0" xfId="7" applyNumberFormat="1" applyFont="1" applyFill="1" applyBorder="1" applyAlignment="1" applyProtection="1">
      <alignment vertical="center"/>
    </xf>
    <xf numFmtId="0" fontId="41" fillId="16" borderId="1" xfId="7" applyFont="1" applyFill="1" applyBorder="1" applyAlignment="1" applyProtection="1">
      <alignment vertical="center"/>
    </xf>
    <xf numFmtId="0" fontId="0" fillId="2" borderId="0" xfId="0" applyFont="1" applyFill="1" applyBorder="1" applyAlignment="1" applyProtection="1"/>
    <xf numFmtId="0" fontId="0" fillId="2" borderId="5" xfId="0" applyFont="1" applyFill="1" applyBorder="1" applyAlignment="1" applyProtection="1"/>
    <xf numFmtId="0" fontId="0" fillId="2" borderId="1" xfId="0" applyFont="1" applyFill="1" applyBorder="1" applyAlignment="1" applyProtection="1"/>
    <xf numFmtId="0" fontId="41" fillId="0" borderId="14" xfId="2" applyFont="1" applyBorder="1" applyAlignment="1" applyProtection="1">
      <alignment horizontal="center" vertical="center"/>
    </xf>
    <xf numFmtId="3" fontId="39" fillId="16" borderId="10" xfId="7" applyNumberFormat="1" applyFont="1" applyFill="1" applyBorder="1" applyProtection="1">
      <alignment horizontal="center" vertical="center"/>
    </xf>
    <xf numFmtId="0" fontId="41" fillId="0" borderId="1" xfId="2" applyFont="1" applyBorder="1" applyAlignment="1" applyProtection="1">
      <alignment vertical="center"/>
    </xf>
    <xf numFmtId="3" fontId="39" fillId="16" borderId="9" xfId="7" applyNumberFormat="1" applyFont="1" applyFill="1" applyBorder="1" applyAlignment="1" applyProtection="1">
      <alignment vertical="center"/>
    </xf>
    <xf numFmtId="3" fontId="39" fillId="16" borderId="10" xfId="7" applyNumberFormat="1" applyFont="1" applyFill="1" applyBorder="1" applyAlignment="1" applyProtection="1">
      <alignment vertical="center"/>
    </xf>
    <xf numFmtId="0" fontId="41" fillId="2" borderId="1" xfId="2" applyFont="1" applyFill="1" applyBorder="1" applyAlignment="1" applyProtection="1">
      <alignment vertical="center"/>
    </xf>
    <xf numFmtId="0" fontId="0" fillId="2" borderId="5" xfId="0" applyFont="1" applyFill="1" applyBorder="1" applyProtection="1"/>
    <xf numFmtId="3" fontId="40" fillId="16" borderId="1" xfId="7" applyNumberFormat="1" applyFont="1" applyFill="1" applyBorder="1" applyProtection="1">
      <alignment horizontal="center" vertical="center"/>
    </xf>
    <xf numFmtId="2" fontId="40" fillId="16" borderId="1" xfId="7" applyNumberFormat="1" applyFont="1" applyFill="1" applyBorder="1" applyAlignment="1" applyProtection="1">
      <alignment horizontal="center" vertical="center"/>
    </xf>
    <xf numFmtId="2" fontId="40" fillId="16" borderId="1" xfId="7" applyNumberFormat="1" applyFont="1" applyFill="1" applyBorder="1" applyProtection="1">
      <alignment horizontal="center" vertical="center"/>
    </xf>
    <xf numFmtId="0" fontId="0" fillId="12" borderId="1" xfId="0" applyFont="1" applyFill="1" applyBorder="1" applyAlignment="1" applyProtection="1">
      <alignment horizontal="center" vertical="center"/>
    </xf>
    <xf numFmtId="0" fontId="0" fillId="2" borderId="1" xfId="0" applyFont="1" applyFill="1" applyBorder="1" applyAlignment="1" applyProtection="1">
      <alignment horizontal="center" vertical="center"/>
    </xf>
    <xf numFmtId="0" fontId="0" fillId="13" borderId="1" xfId="0" applyFont="1" applyFill="1" applyBorder="1" applyAlignment="1" applyProtection="1">
      <alignment horizontal="center" vertical="center"/>
    </xf>
    <xf numFmtId="0" fontId="0" fillId="14" borderId="1" xfId="0" applyFont="1" applyFill="1" applyBorder="1" applyAlignment="1" applyProtection="1">
      <alignment horizontal="center" vertical="center" wrapText="1"/>
    </xf>
    <xf numFmtId="2" fontId="40" fillId="16" borderId="2" xfId="7" applyNumberFormat="1" applyFont="1" applyFill="1" applyBorder="1" applyAlignment="1" applyProtection="1">
      <alignment horizontal="center" vertical="center"/>
    </xf>
    <xf numFmtId="2" fontId="40" fillId="16" borderId="5" xfId="7" applyNumberFormat="1" applyFont="1" applyFill="1" applyBorder="1" applyProtection="1">
      <alignment horizontal="center" vertical="center"/>
    </xf>
    <xf numFmtId="0" fontId="41" fillId="16" borderId="11" xfId="7" applyFont="1" applyFill="1" applyBorder="1" applyProtection="1">
      <alignment horizontal="center" vertical="center"/>
    </xf>
    <xf numFmtId="3" fontId="39" fillId="16" borderId="12" xfId="7" applyNumberFormat="1" applyFont="1" applyFill="1" applyBorder="1" applyProtection="1">
      <alignment horizontal="center" vertical="center"/>
    </xf>
    <xf numFmtId="3" fontId="41" fillId="16" borderId="12" xfId="7" applyNumberFormat="1" applyFont="1" applyFill="1" applyBorder="1" applyProtection="1">
      <alignment horizontal="center" vertical="center"/>
    </xf>
    <xf numFmtId="3" fontId="39" fillId="16" borderId="11" xfId="7" applyNumberFormat="1" applyFont="1" applyFill="1" applyBorder="1" applyProtection="1">
      <alignment horizontal="center" vertical="center"/>
    </xf>
    <xf numFmtId="0" fontId="41" fillId="16" borderId="12" xfId="7" applyFont="1" applyFill="1" applyBorder="1" applyProtection="1">
      <alignment horizontal="center" vertical="center"/>
    </xf>
    <xf numFmtId="0" fontId="41" fillId="2" borderId="0" xfId="2" applyFont="1" applyFill="1" applyBorder="1" applyAlignment="1" applyProtection="1">
      <alignment horizontal="center" vertical="center"/>
    </xf>
    <xf numFmtId="0" fontId="38" fillId="2" borderId="2" xfId="2" applyFont="1" applyFill="1" applyBorder="1" applyAlignment="1" applyProtection="1">
      <alignment horizontal="center" vertical="center"/>
    </xf>
    <xf numFmtId="0" fontId="27" fillId="2" borderId="9" xfId="0" applyFont="1" applyFill="1" applyBorder="1" applyAlignment="1" applyProtection="1">
      <alignment vertical="center"/>
    </xf>
    <xf numFmtId="0" fontId="27" fillId="2" borderId="0" xfId="0" applyFont="1" applyFill="1" applyBorder="1" applyAlignment="1" applyProtection="1">
      <alignment vertical="center"/>
    </xf>
    <xf numFmtId="0" fontId="15" fillId="2" borderId="0" xfId="0" applyFont="1" applyFill="1" applyBorder="1" applyProtection="1"/>
    <xf numFmtId="0" fontId="15" fillId="2" borderId="10" xfId="0" applyFont="1" applyFill="1" applyBorder="1" applyProtection="1"/>
    <xf numFmtId="0" fontId="5" fillId="2" borderId="0" xfId="0" applyFont="1" applyFill="1" applyProtection="1"/>
    <xf numFmtId="0" fontId="22" fillId="16" borderId="9" xfId="7" applyFont="1" applyFill="1" applyBorder="1" applyProtection="1">
      <alignment horizontal="center" vertical="center"/>
    </xf>
    <xf numFmtId="3" fontId="24" fillId="16" borderId="0" xfId="7" applyNumberFormat="1" applyFont="1" applyFill="1" applyBorder="1" applyProtection="1">
      <alignment horizontal="center" vertical="center"/>
    </xf>
    <xf numFmtId="3" fontId="24" fillId="16" borderId="10" xfId="7" applyNumberFormat="1" applyFont="1" applyFill="1" applyBorder="1" applyProtection="1">
      <alignment horizontal="center" vertical="center"/>
    </xf>
    <xf numFmtId="3" fontId="41" fillId="16" borderId="0" xfId="7" applyNumberFormat="1" applyFont="1" applyFill="1" applyBorder="1" applyProtection="1">
      <alignment horizontal="center" vertical="center"/>
    </xf>
    <xf numFmtId="0" fontId="41" fillId="0" borderId="4" xfId="2" applyFont="1" applyBorder="1" applyAlignment="1" applyProtection="1">
      <alignment horizontal="center" vertical="center"/>
    </xf>
    <xf numFmtId="0" fontId="39" fillId="6" borderId="1" xfId="7" applyFont="1" applyBorder="1" applyProtection="1">
      <alignment horizontal="center" vertical="center"/>
    </xf>
    <xf numFmtId="0" fontId="41" fillId="6" borderId="1" xfId="7" applyFont="1" applyBorder="1" applyProtection="1">
      <alignment horizontal="center" vertical="center"/>
    </xf>
    <xf numFmtId="3" fontId="40" fillId="16" borderId="0" xfId="7" applyNumberFormat="1" applyFont="1" applyFill="1" applyBorder="1" applyAlignment="1" applyProtection="1">
      <alignment vertical="center"/>
    </xf>
    <xf numFmtId="0" fontId="41" fillId="16" borderId="0" xfId="7" applyFont="1" applyFill="1" applyBorder="1" applyAlignment="1" applyProtection="1">
      <alignment vertical="center"/>
    </xf>
    <xf numFmtId="0" fontId="0" fillId="2" borderId="0" xfId="0" applyFont="1" applyFill="1" applyAlignment="1" applyProtection="1"/>
    <xf numFmtId="3" fontId="39" fillId="2" borderId="1" xfId="8" applyNumberFormat="1" applyFont="1" applyFill="1" applyBorder="1" applyProtection="1">
      <alignment horizontal="right" vertical="center"/>
    </xf>
    <xf numFmtId="0" fontId="41" fillId="16" borderId="13" xfId="7" applyFont="1" applyFill="1" applyBorder="1" applyProtection="1">
      <alignment horizontal="center" vertical="center"/>
    </xf>
    <xf numFmtId="0" fontId="38" fillId="2" borderId="1" xfId="2" applyFont="1" applyFill="1" applyBorder="1" applyAlignment="1" applyProtection="1">
      <alignment horizontal="center" vertical="center"/>
    </xf>
    <xf numFmtId="0" fontId="41" fillId="0" borderId="12" xfId="2" applyFont="1" applyBorder="1" applyAlignment="1" applyProtection="1">
      <alignment horizontal="center" vertical="center"/>
    </xf>
    <xf numFmtId="0" fontId="31" fillId="2" borderId="0" xfId="0" applyFont="1" applyFill="1" applyProtection="1"/>
    <xf numFmtId="0" fontId="41" fillId="2" borderId="4" xfId="2" applyFont="1" applyFill="1" applyBorder="1" applyAlignment="1" applyProtection="1">
      <alignment horizontal="center" vertical="center"/>
    </xf>
    <xf numFmtId="3" fontId="40" fillId="16" borderId="4" xfId="7" applyNumberFormat="1" applyFont="1" applyFill="1" applyBorder="1" applyProtection="1">
      <alignment horizontal="center" vertical="center"/>
    </xf>
    <xf numFmtId="4" fontId="39" fillId="16" borderId="4" xfId="7" applyNumberFormat="1" applyFont="1" applyFill="1" applyBorder="1" applyAlignment="1" applyProtection="1">
      <alignment horizontal="center" vertical="center"/>
    </xf>
    <xf numFmtId="4" fontId="39" fillId="16" borderId="1" xfId="7" applyNumberFormat="1" applyFont="1" applyFill="1" applyBorder="1" applyProtection="1">
      <alignment horizontal="center" vertical="center"/>
    </xf>
    <xf numFmtId="0" fontId="31" fillId="2" borderId="9" xfId="0" applyFont="1" applyFill="1" applyBorder="1" applyAlignment="1" applyProtection="1"/>
    <xf numFmtId="0" fontId="41" fillId="2" borderId="4" xfId="2" applyFont="1" applyFill="1" applyBorder="1" applyAlignment="1" applyProtection="1">
      <alignment vertical="center"/>
    </xf>
    <xf numFmtId="0" fontId="31" fillId="2" borderId="0" xfId="0" applyFont="1" applyFill="1" applyAlignment="1" applyProtection="1"/>
    <xf numFmtId="0" fontId="41" fillId="2" borderId="4" xfId="2" quotePrefix="1" applyFont="1" applyFill="1" applyBorder="1" applyAlignment="1" applyProtection="1">
      <alignment horizontal="center" vertical="center"/>
    </xf>
    <xf numFmtId="4" fontId="39" fillId="16" borderId="0" xfId="7" applyNumberFormat="1" applyFont="1" applyFill="1" applyBorder="1" applyAlignment="1" applyProtection="1">
      <alignment horizontal="center" vertical="center"/>
    </xf>
    <xf numFmtId="4" fontId="39" fillId="16" borderId="23" xfId="7" applyNumberFormat="1" applyFont="1" applyFill="1" applyBorder="1" applyProtection="1">
      <alignment horizontal="center" vertical="center"/>
    </xf>
    <xf numFmtId="1" fontId="39" fillId="16" borderId="10" xfId="7" applyNumberFormat="1" applyFont="1" applyFill="1" applyBorder="1" applyProtection="1">
      <alignment horizontal="center" vertical="center"/>
    </xf>
    <xf numFmtId="0" fontId="41" fillId="16" borderId="4" xfId="7" applyFont="1" applyFill="1" applyBorder="1" applyProtection="1">
      <alignment horizontal="center" vertical="center"/>
    </xf>
    <xf numFmtId="3" fontId="40" fillId="16" borderId="14" xfId="7" applyNumberFormat="1" applyFont="1" applyFill="1" applyBorder="1" applyProtection="1">
      <alignment horizontal="center" vertical="center"/>
    </xf>
    <xf numFmtId="3" fontId="40" fillId="16" borderId="7" xfId="7" applyNumberFormat="1" applyFont="1" applyFill="1" applyBorder="1" applyProtection="1">
      <alignment horizontal="center" vertical="center"/>
    </xf>
    <xf numFmtId="0" fontId="31" fillId="2" borderId="0" xfId="0" applyFont="1" applyFill="1" applyBorder="1" applyProtection="1"/>
    <xf numFmtId="0" fontId="31" fillId="2" borderId="5" xfId="0" applyFont="1" applyFill="1" applyBorder="1" applyProtection="1"/>
    <xf numFmtId="3" fontId="40" fillId="16" borderId="23" xfId="7" applyNumberFormat="1" applyFont="1" applyFill="1" applyBorder="1" applyProtection="1">
      <alignment horizontal="center" vertical="center"/>
    </xf>
    <xf numFmtId="3" fontId="39" fillId="16" borderId="23" xfId="7" applyNumberFormat="1" applyFont="1" applyFill="1" applyBorder="1" applyAlignment="1" applyProtection="1">
      <alignment horizontal="center" vertical="center"/>
    </xf>
    <xf numFmtId="3" fontId="40" fillId="16" borderId="3" xfId="7" applyNumberFormat="1" applyFont="1" applyFill="1" applyBorder="1" applyProtection="1">
      <alignment horizontal="center" vertical="center"/>
    </xf>
    <xf numFmtId="3" fontId="40" fillId="16" borderId="12" xfId="7" applyNumberFormat="1" applyFont="1" applyFill="1" applyBorder="1" applyProtection="1">
      <alignment horizontal="center" vertical="center"/>
    </xf>
    <xf numFmtId="0" fontId="41" fillId="2" borderId="12" xfId="2" applyFont="1" applyFill="1" applyBorder="1" applyAlignment="1" applyProtection="1">
      <alignment horizontal="center" vertical="center"/>
    </xf>
    <xf numFmtId="0" fontId="41" fillId="2" borderId="7" xfId="2" applyFont="1" applyFill="1" applyBorder="1" applyAlignment="1" applyProtection="1">
      <alignment horizontal="center" vertical="center"/>
    </xf>
    <xf numFmtId="2" fontId="39" fillId="16" borderId="1" xfId="7" applyNumberFormat="1" applyFont="1" applyFill="1" applyBorder="1" applyAlignment="1" applyProtection="1">
      <alignment horizontal="center" vertical="center"/>
    </xf>
    <xf numFmtId="4" fontId="39" fillId="16" borderId="1" xfId="7" applyNumberFormat="1" applyFont="1" applyFill="1" applyBorder="1" applyAlignment="1" applyProtection="1">
      <alignment horizontal="right" vertical="center"/>
    </xf>
    <xf numFmtId="2" fontId="17" fillId="16" borderId="4" xfId="7" applyNumberFormat="1" applyFont="1" applyFill="1" applyBorder="1" applyAlignment="1" applyProtection="1">
      <alignment horizontal="center" vertical="center"/>
    </xf>
    <xf numFmtId="0" fontId="19" fillId="0" borderId="7" xfId="0" applyFont="1" applyBorder="1" applyAlignment="1" applyProtection="1"/>
    <xf numFmtId="0" fontId="19" fillId="0" borderId="8" xfId="0" applyFont="1" applyBorder="1" applyAlignment="1" applyProtection="1"/>
    <xf numFmtId="0" fontId="41" fillId="0" borderId="0" xfId="2" applyFont="1" applyAlignment="1" applyProtection="1">
      <alignment horizontal="center" vertical="center"/>
    </xf>
    <xf numFmtId="0" fontId="41" fillId="2" borderId="0" xfId="2" applyFont="1" applyFill="1" applyAlignment="1" applyProtection="1">
      <alignment horizontal="center" vertical="center"/>
    </xf>
    <xf numFmtId="167" fontId="41" fillId="12" borderId="1" xfId="8" applyNumberFormat="1" applyFont="1" applyFill="1" applyBorder="1" applyAlignment="1" applyProtection="1">
      <alignment vertical="center"/>
      <protection locked="0"/>
    </xf>
    <xf numFmtId="3" fontId="40" fillId="12" borderId="1" xfId="7" applyNumberFormat="1" applyFont="1" applyFill="1" applyBorder="1" applyAlignment="1" applyProtection="1">
      <alignment horizontal="right" vertical="center" wrapText="1"/>
      <protection locked="0"/>
    </xf>
    <xf numFmtId="168" fontId="41" fillId="12" borderId="1" xfId="8" applyNumberFormat="1" applyFont="1" applyFill="1" applyBorder="1" applyAlignment="1" applyProtection="1">
      <alignment vertical="center"/>
      <protection locked="0"/>
    </xf>
    <xf numFmtId="0" fontId="28" fillId="16" borderId="1" xfId="0" applyFont="1" applyFill="1" applyBorder="1" applyAlignment="1">
      <alignment horizontal="justify" vertical="center" wrapText="1"/>
    </xf>
    <xf numFmtId="3" fontId="41" fillId="2" borderId="1" xfId="8" applyNumberFormat="1" applyFont="1" applyFill="1" applyBorder="1" applyAlignment="1" applyProtection="1">
      <alignment horizontal="right" vertical="center" indent="1"/>
    </xf>
    <xf numFmtId="3" fontId="38" fillId="2" borderId="1" xfId="8" applyNumberFormat="1" applyFont="1" applyFill="1" applyBorder="1" applyAlignment="1" applyProtection="1">
      <alignment horizontal="right" vertical="center" indent="1"/>
    </xf>
    <xf numFmtId="164" fontId="26" fillId="2" borderId="5" xfId="8" applyFont="1" applyFill="1" applyBorder="1" applyProtection="1">
      <alignment horizontal="right" vertical="center"/>
    </xf>
    <xf numFmtId="3" fontId="40" fillId="2" borderId="1" xfId="8" applyNumberFormat="1" applyFont="1" applyFill="1" applyBorder="1" applyAlignment="1" applyProtection="1">
      <alignment horizontal="right" vertical="center" indent="1"/>
    </xf>
    <xf numFmtId="3" fontId="40" fillId="2" borderId="8" xfId="8" applyNumberFormat="1" applyFont="1" applyFill="1" applyBorder="1" applyAlignment="1" applyProtection="1">
      <alignment horizontal="right" vertical="center" indent="1"/>
    </xf>
    <xf numFmtId="0" fontId="38" fillId="0" borderId="1" xfId="2" applyFont="1" applyBorder="1" applyAlignment="1" applyProtection="1">
      <alignment horizontal="center" vertical="center"/>
    </xf>
    <xf numFmtId="3" fontId="39" fillId="16" borderId="5" xfId="7" applyNumberFormat="1" applyFont="1" applyFill="1" applyBorder="1" applyAlignment="1" applyProtection="1">
      <alignment horizontal="left" vertical="center" indent="6"/>
    </xf>
    <xf numFmtId="3" fontId="40" fillId="16" borderId="1" xfId="7" applyNumberFormat="1" applyFont="1" applyFill="1" applyBorder="1" applyAlignment="1" applyProtection="1">
      <alignment horizontal="left" vertical="center" indent="6"/>
    </xf>
    <xf numFmtId="3" fontId="40" fillId="16" borderId="3" xfId="7" applyNumberFormat="1" applyFont="1" applyFill="1" applyBorder="1" applyAlignment="1" applyProtection="1">
      <alignment horizontal="left" vertical="center" indent="6"/>
    </xf>
    <xf numFmtId="1" fontId="39" fillId="16" borderId="5" xfId="7" applyNumberFormat="1" applyFont="1" applyFill="1" applyBorder="1" applyAlignment="1" applyProtection="1">
      <alignment horizontal="left" vertical="center" indent="6"/>
    </xf>
    <xf numFmtId="3" fontId="39" fillId="16" borderId="1" xfId="7" applyNumberFormat="1" applyFont="1" applyFill="1" applyBorder="1" applyAlignment="1" applyProtection="1">
      <alignment horizontal="left" vertical="center" indent="9"/>
    </xf>
    <xf numFmtId="3" fontId="39" fillId="16" borderId="23" xfId="7" applyNumberFormat="1" applyFont="1" applyFill="1" applyBorder="1" applyAlignment="1" applyProtection="1">
      <alignment horizontal="left" vertical="center" indent="9"/>
    </xf>
    <xf numFmtId="1" fontId="39" fillId="16" borderId="1" xfId="7" applyNumberFormat="1" applyFont="1" applyFill="1" applyBorder="1" applyAlignment="1" applyProtection="1">
      <alignment horizontal="left" vertical="center" indent="9"/>
    </xf>
    <xf numFmtId="0" fontId="38" fillId="2" borderId="14" xfId="2" applyFont="1" applyFill="1" applyBorder="1" applyAlignment="1" applyProtection="1">
      <alignment horizontal="center" vertical="center"/>
    </xf>
    <xf numFmtId="0" fontId="12" fillId="16" borderId="0" xfId="7" applyFont="1" applyFill="1" applyBorder="1" applyProtection="1">
      <alignment horizontal="center" vertical="center"/>
    </xf>
    <xf numFmtId="0" fontId="40" fillId="5" borderId="14" xfId="2" applyFont="1" applyFill="1" applyBorder="1" applyAlignment="1" applyProtection="1">
      <alignment horizontal="center" vertical="center" wrapText="1"/>
    </xf>
    <xf numFmtId="0" fontId="38" fillId="2" borderId="5" xfId="2" applyFont="1" applyFill="1" applyBorder="1" applyAlignment="1" applyProtection="1">
      <alignment horizontal="center" vertical="center"/>
    </xf>
    <xf numFmtId="0" fontId="38" fillId="0" borderId="2" xfId="2" applyFont="1" applyBorder="1" applyAlignment="1" applyProtection="1">
      <alignment horizontal="center" vertical="center"/>
    </xf>
    <xf numFmtId="0" fontId="38" fillId="0" borderId="6" xfId="2" applyFont="1" applyBorder="1" applyAlignment="1" applyProtection="1">
      <alignment horizontal="center" vertical="center"/>
    </xf>
    <xf numFmtId="167" fontId="38" fillId="12" borderId="1" xfId="8" applyNumberFormat="1" applyFont="1" applyFill="1" applyBorder="1" applyAlignment="1" applyProtection="1">
      <alignment vertical="center"/>
      <protection locked="0"/>
    </xf>
    <xf numFmtId="0" fontId="40" fillId="2" borderId="3" xfId="2" applyFont="1" applyFill="1" applyBorder="1" applyAlignment="1" applyProtection="1">
      <alignment horizontal="center" vertical="center" wrapText="1"/>
    </xf>
    <xf numFmtId="0" fontId="40" fillId="2" borderId="1" xfId="2" applyFont="1" applyFill="1" applyBorder="1" applyAlignment="1" applyProtection="1">
      <alignment horizontal="center" vertical="center" wrapText="1"/>
    </xf>
    <xf numFmtId="3" fontId="39" fillId="16" borderId="9" xfId="7" applyNumberFormat="1" applyFont="1" applyFill="1" applyBorder="1" applyProtection="1">
      <alignment horizontal="center" vertical="center"/>
    </xf>
    <xf numFmtId="0" fontId="9" fillId="16" borderId="9" xfId="7" applyFont="1" applyFill="1" applyBorder="1" applyProtection="1">
      <alignment horizontal="center" vertical="center"/>
    </xf>
    <xf numFmtId="10" fontId="1" fillId="0" borderId="1" xfId="0" applyNumberFormat="1" applyFont="1" applyBorder="1" applyAlignment="1" applyProtection="1">
      <alignment horizontal="left" vertical="center" indent="3"/>
    </xf>
    <xf numFmtId="3" fontId="40" fillId="16" borderId="0" xfId="7" applyNumberFormat="1" applyFont="1" applyFill="1" applyBorder="1" applyProtection="1">
      <alignment horizontal="center" vertical="center"/>
    </xf>
    <xf numFmtId="0" fontId="4" fillId="2" borderId="9" xfId="0" applyFont="1" applyFill="1" applyBorder="1" applyAlignment="1">
      <alignment vertical="center"/>
    </xf>
    <xf numFmtId="2" fontId="0" fillId="2" borderId="10" xfId="0" applyNumberFormat="1" applyFill="1" applyBorder="1" applyAlignment="1">
      <alignment horizontal="center" vertical="center"/>
    </xf>
    <xf numFmtId="3" fontId="38" fillId="13" borderId="1" xfId="8" applyNumberFormat="1" applyFont="1" applyFill="1" applyBorder="1" applyAlignment="1" applyProtection="1">
      <alignment horizontal="center" vertical="center"/>
    </xf>
    <xf numFmtId="0" fontId="38" fillId="2" borderId="1" xfId="2" applyFont="1" applyFill="1" applyBorder="1" applyAlignment="1" applyProtection="1">
      <alignment horizontal="center" vertical="center"/>
    </xf>
    <xf numFmtId="0" fontId="18" fillId="2" borderId="1" xfId="6" applyFont="1" applyFill="1" applyBorder="1" applyAlignment="1" applyProtection="1">
      <alignment horizontal="center" vertical="center" wrapText="1"/>
    </xf>
    <xf numFmtId="0" fontId="40" fillId="2" borderId="14" xfId="2" applyFont="1" applyFill="1" applyBorder="1" applyAlignment="1" applyProtection="1">
      <alignment horizontal="center" vertical="center" wrapText="1"/>
    </xf>
    <xf numFmtId="3" fontId="40" fillId="13" borderId="8" xfId="8" applyNumberFormat="1" applyFont="1" applyFill="1" applyBorder="1" applyAlignment="1" applyProtection="1">
      <alignment horizontal="center" vertical="center"/>
    </xf>
    <xf numFmtId="3" fontId="40" fillId="17" borderId="1" xfId="8" applyNumberFormat="1" applyFont="1" applyFill="1" applyBorder="1" applyAlignment="1" applyProtection="1">
      <alignment horizontal="right" vertical="center" indent="1"/>
    </xf>
    <xf numFmtId="167" fontId="41" fillId="12" borderId="14" xfId="8" applyNumberFormat="1" applyFont="1" applyFill="1" applyBorder="1" applyAlignment="1" applyProtection="1">
      <alignment vertical="center"/>
      <protection locked="0"/>
    </xf>
    <xf numFmtId="167" fontId="41" fillId="12" borderId="3" xfId="8" applyNumberFormat="1" applyFont="1" applyFill="1" applyBorder="1" applyAlignment="1" applyProtection="1">
      <alignment vertical="center"/>
      <protection locked="0"/>
    </xf>
    <xf numFmtId="3" fontId="39" fillId="2" borderId="10" xfId="8" applyNumberFormat="1" applyFont="1" applyFill="1" applyBorder="1" applyAlignment="1" applyProtection="1">
      <alignment horizontal="right" vertical="center" indent="1"/>
    </xf>
    <xf numFmtId="3" fontId="40" fillId="2" borderId="1" xfId="8" applyNumberFormat="1" applyFont="1" applyFill="1" applyBorder="1" applyAlignment="1" applyProtection="1">
      <alignment horizontal="center" vertical="center"/>
    </xf>
    <xf numFmtId="0" fontId="39" fillId="0" borderId="6" xfId="2" applyFont="1" applyFill="1" applyBorder="1" applyAlignment="1" applyProtection="1">
      <alignment horizontal="center" vertical="center" wrapText="1"/>
    </xf>
    <xf numFmtId="0" fontId="39" fillId="0" borderId="14" xfId="2" applyFont="1" applyFill="1" applyBorder="1" applyAlignment="1" applyProtection="1">
      <alignment horizontal="center" vertical="center" wrapText="1"/>
    </xf>
    <xf numFmtId="2" fontId="39" fillId="0" borderId="2" xfId="9" applyNumberFormat="1" applyFont="1" applyFill="1" applyBorder="1" applyAlignment="1" applyProtection="1">
      <alignment horizontal="center" vertical="center"/>
    </xf>
    <xf numFmtId="0" fontId="41" fillId="0" borderId="1" xfId="2" applyFont="1" applyFill="1" applyBorder="1" applyAlignment="1" applyProtection="1">
      <alignment horizontal="center" vertical="center"/>
    </xf>
    <xf numFmtId="3" fontId="40" fillId="0" borderId="1" xfId="8" applyNumberFormat="1" applyFont="1" applyFill="1" applyBorder="1" applyAlignment="1" applyProtection="1">
      <alignment horizontal="right" vertical="center" indent="1"/>
    </xf>
    <xf numFmtId="3" fontId="40" fillId="0" borderId="8" xfId="8" applyNumberFormat="1" applyFont="1" applyFill="1" applyBorder="1" applyAlignment="1" applyProtection="1">
      <alignment horizontal="right" vertical="center" indent="1"/>
    </xf>
    <xf numFmtId="0" fontId="52" fillId="0" borderId="1" xfId="0" applyFont="1" applyFill="1" applyBorder="1" applyAlignment="1">
      <alignment vertical="center" wrapText="1"/>
    </xf>
    <xf numFmtId="0" fontId="0" fillId="0" borderId="1" xfId="0" applyFill="1" applyBorder="1" applyAlignment="1">
      <alignment horizontal="center" vertical="center"/>
    </xf>
    <xf numFmtId="0" fontId="29" fillId="0" borderId="1" xfId="0" applyFont="1" applyBorder="1" applyAlignment="1">
      <alignment horizontal="justify" vertical="center" wrapText="1"/>
    </xf>
    <xf numFmtId="0" fontId="28" fillId="0" borderId="6" xfId="0" applyFont="1" applyBorder="1" applyAlignment="1">
      <alignment horizontal="justify" vertical="center" wrapText="1"/>
    </xf>
    <xf numFmtId="0" fontId="28" fillId="0" borderId="7" xfId="0" applyFont="1" applyBorder="1" applyAlignment="1">
      <alignment horizontal="justify" vertical="center" wrapText="1"/>
    </xf>
    <xf numFmtId="0" fontId="28" fillId="0" borderId="8" xfId="0" applyFont="1" applyBorder="1" applyAlignment="1">
      <alignment horizontal="justify" vertical="center" wrapText="1"/>
    </xf>
    <xf numFmtId="0" fontId="28" fillId="0" borderId="9" xfId="0" applyFont="1" applyBorder="1" applyAlignment="1">
      <alignment horizontal="justify" vertical="center" wrapText="1"/>
    </xf>
    <xf numFmtId="0" fontId="28" fillId="0" borderId="0" xfId="0" applyFont="1" applyBorder="1" applyAlignment="1">
      <alignment horizontal="justify" vertical="center" wrapText="1"/>
    </xf>
    <xf numFmtId="0" fontId="28" fillId="0" borderId="10" xfId="0" applyFont="1" applyBorder="1" applyAlignment="1">
      <alignment horizontal="justify" vertical="center" wrapText="1"/>
    </xf>
    <xf numFmtId="0" fontId="28" fillId="0" borderId="11" xfId="0" applyFont="1" applyBorder="1" applyAlignment="1">
      <alignment horizontal="justify" vertical="center" wrapText="1"/>
    </xf>
    <xf numFmtId="0" fontId="28" fillId="0" borderId="12" xfId="0" applyFont="1" applyBorder="1" applyAlignment="1">
      <alignment horizontal="justify" vertical="center" wrapText="1"/>
    </xf>
    <xf numFmtId="0" fontId="28" fillId="0" borderId="13" xfId="0" applyFont="1" applyBorder="1" applyAlignment="1">
      <alignment horizontal="justify" vertical="center" wrapText="1"/>
    </xf>
    <xf numFmtId="0" fontId="49" fillId="15" borderId="9" xfId="0" applyFont="1" applyFill="1" applyBorder="1" applyAlignment="1">
      <alignment horizontal="left" vertical="center" wrapText="1"/>
    </xf>
    <xf numFmtId="0" fontId="49" fillId="15" borderId="0" xfId="0" applyFont="1" applyFill="1" applyBorder="1" applyAlignment="1">
      <alignment horizontal="left" vertical="center" wrapText="1"/>
    </xf>
    <xf numFmtId="0" fontId="49" fillId="15" borderId="10" xfId="0" applyFont="1" applyFill="1" applyBorder="1" applyAlignment="1">
      <alignment horizontal="left" vertical="center" wrapText="1"/>
    </xf>
    <xf numFmtId="0" fontId="29" fillId="0" borderId="9" xfId="0" applyFont="1" applyBorder="1" applyAlignment="1">
      <alignment horizontal="justify" vertical="center"/>
    </xf>
    <xf numFmtId="0" fontId="29" fillId="0" borderId="0" xfId="0" applyFont="1" applyBorder="1" applyAlignment="1">
      <alignment horizontal="justify" vertical="center"/>
    </xf>
    <xf numFmtId="0" fontId="29" fillId="0" borderId="10" xfId="0" applyFont="1" applyBorder="1" applyAlignment="1">
      <alignment horizontal="justify" vertical="center"/>
    </xf>
    <xf numFmtId="0" fontId="16" fillId="0" borderId="11" xfId="0" applyFont="1" applyBorder="1" applyAlignment="1">
      <alignment horizontal="left" vertical="center" indent="3"/>
    </xf>
    <xf numFmtId="0" fontId="16" fillId="0" borderId="12" xfId="0" applyFont="1" applyBorder="1" applyAlignment="1">
      <alignment horizontal="left" vertical="center" indent="3"/>
    </xf>
    <xf numFmtId="0" fontId="16" fillId="0" borderId="13" xfId="0" applyFont="1" applyBorder="1" applyAlignment="1">
      <alignment horizontal="left" vertical="center" indent="3"/>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29" fillId="0" borderId="12" xfId="0" applyFont="1" applyBorder="1" applyAlignment="1">
      <alignment horizontal="left" vertical="center" wrapText="1"/>
    </xf>
    <xf numFmtId="0" fontId="29" fillId="0" borderId="13" xfId="0" applyFont="1" applyBorder="1" applyAlignment="1">
      <alignment horizontal="left" vertical="center" wrapText="1"/>
    </xf>
    <xf numFmtId="0" fontId="28" fillId="0" borderId="6" xfId="0" applyFont="1" applyBorder="1" applyAlignment="1">
      <alignment horizontal="justify" vertical="center"/>
    </xf>
    <xf numFmtId="0" fontId="28" fillId="0" borderId="7" xfId="0" applyFont="1" applyBorder="1" applyAlignment="1">
      <alignment horizontal="justify" vertical="center"/>
    </xf>
    <xf numFmtId="0" fontId="28" fillId="0" borderId="8" xfId="0" applyFont="1" applyBorder="1" applyAlignment="1">
      <alignment horizontal="justify" vertical="center"/>
    </xf>
    <xf numFmtId="0" fontId="28" fillId="0" borderId="11" xfId="0" applyFont="1" applyBorder="1" applyAlignment="1">
      <alignment horizontal="justify" vertical="center"/>
    </xf>
    <xf numFmtId="0" fontId="28" fillId="0" borderId="12" xfId="0" applyFont="1" applyBorder="1" applyAlignment="1">
      <alignment horizontal="justify" vertical="center"/>
    </xf>
    <xf numFmtId="0" fontId="28" fillId="0" borderId="13" xfId="0" applyFont="1" applyBorder="1" applyAlignment="1">
      <alignment horizontal="justify" vertical="center"/>
    </xf>
    <xf numFmtId="0" fontId="29" fillId="0" borderId="6" xfId="0" applyFont="1" applyBorder="1" applyAlignment="1">
      <alignment horizontal="justify" vertical="center" wrapText="1"/>
    </xf>
    <xf numFmtId="0" fontId="29" fillId="0" borderId="7" xfId="0" applyFont="1" applyBorder="1" applyAlignment="1">
      <alignment horizontal="justify" vertical="center" wrapText="1"/>
    </xf>
    <xf numFmtId="0" fontId="29" fillId="0" borderId="8" xfId="0" applyFont="1" applyBorder="1" applyAlignment="1">
      <alignment horizontal="justify" vertical="center" wrapText="1"/>
    </xf>
    <xf numFmtId="0" fontId="29" fillId="0" borderId="11" xfId="0" applyFont="1" applyBorder="1" applyAlignment="1">
      <alignment horizontal="justify" vertical="center" wrapText="1"/>
    </xf>
    <xf numFmtId="0" fontId="29" fillId="0" borderId="12" xfId="0" applyFont="1" applyBorder="1" applyAlignment="1">
      <alignment horizontal="justify" vertical="center" wrapText="1"/>
    </xf>
    <xf numFmtId="0" fontId="29" fillId="0" borderId="13" xfId="0" applyFont="1" applyBorder="1" applyAlignment="1">
      <alignment horizontal="justify" vertical="center" wrapText="1"/>
    </xf>
    <xf numFmtId="0" fontId="29" fillId="0" borderId="7" xfId="0" applyFont="1" applyBorder="1" applyAlignment="1">
      <alignment horizontal="justify" vertical="center"/>
    </xf>
    <xf numFmtId="0" fontId="29" fillId="0" borderId="8" xfId="0" applyFont="1" applyBorder="1" applyAlignment="1">
      <alignment horizontal="justify" vertical="center"/>
    </xf>
    <xf numFmtId="0" fontId="29" fillId="0" borderId="12" xfId="0" applyFont="1" applyBorder="1" applyAlignment="1">
      <alignment horizontal="justify" vertical="center"/>
    </xf>
    <xf numFmtId="0" fontId="29" fillId="0" borderId="13" xfId="0" applyFont="1" applyBorder="1" applyAlignment="1">
      <alignment horizontal="justify" vertical="center"/>
    </xf>
    <xf numFmtId="0" fontId="30" fillId="2" borderId="6" xfId="0" applyFont="1" applyFill="1" applyBorder="1" applyAlignment="1">
      <alignment horizontal="center" vertical="center" wrapText="1"/>
    </xf>
    <xf numFmtId="0" fontId="30" fillId="2" borderId="7" xfId="0" applyFont="1" applyFill="1" applyBorder="1" applyAlignment="1">
      <alignment horizontal="center" vertical="center"/>
    </xf>
    <xf numFmtId="0" fontId="30" fillId="2" borderId="8" xfId="0" applyFont="1" applyFill="1" applyBorder="1" applyAlignment="1">
      <alignment horizontal="center" vertical="center"/>
    </xf>
    <xf numFmtId="0" fontId="2" fillId="2" borderId="9" xfId="0" applyFont="1" applyFill="1" applyBorder="1"/>
    <xf numFmtId="0" fontId="2" fillId="2" borderId="0" xfId="0" applyFont="1" applyFill="1" applyBorder="1"/>
    <xf numFmtId="0" fontId="2" fillId="2" borderId="10" xfId="0" applyFont="1" applyFill="1" applyBorder="1"/>
    <xf numFmtId="0" fontId="29" fillId="0" borderId="11" xfId="0" applyFont="1" applyBorder="1" applyAlignment="1">
      <alignment horizontal="justify" vertical="center"/>
    </xf>
    <xf numFmtId="4" fontId="39" fillId="16" borderId="14" xfId="7" applyNumberFormat="1" applyFont="1" applyFill="1" applyBorder="1" applyAlignment="1" applyProtection="1">
      <alignment horizontal="left" vertical="center" indent="6"/>
    </xf>
    <xf numFmtId="4" fontId="39" fillId="16" borderId="23" xfId="7" applyNumberFormat="1" applyFont="1" applyFill="1" applyBorder="1" applyAlignment="1" applyProtection="1">
      <alignment horizontal="left" vertical="center" indent="6"/>
    </xf>
    <xf numFmtId="4" fontId="39" fillId="16" borderId="3" xfId="7" applyNumberFormat="1" applyFont="1" applyFill="1" applyBorder="1" applyAlignment="1" applyProtection="1">
      <alignment horizontal="left" vertical="center" indent="6"/>
    </xf>
    <xf numFmtId="4" fontId="39" fillId="16" borderId="14" xfId="7" applyNumberFormat="1" applyFont="1" applyFill="1" applyBorder="1" applyAlignment="1" applyProtection="1">
      <alignment horizontal="center" vertical="center"/>
    </xf>
    <xf numFmtId="4" fontId="39" fillId="16" borderId="3" xfId="7" applyNumberFormat="1" applyFont="1" applyFill="1" applyBorder="1" applyAlignment="1" applyProtection="1">
      <alignment horizontal="center" vertical="center"/>
    </xf>
    <xf numFmtId="4" fontId="39" fillId="16" borderId="23" xfId="7" applyNumberFormat="1" applyFont="1" applyFill="1" applyBorder="1" applyAlignment="1" applyProtection="1">
      <alignment horizontal="center" vertical="center"/>
    </xf>
    <xf numFmtId="0" fontId="22" fillId="16" borderId="6" xfId="6" applyFont="1" applyFill="1" applyBorder="1" applyAlignment="1" applyProtection="1">
      <alignment horizontal="center" vertical="center" wrapText="1"/>
    </xf>
    <xf numFmtId="0" fontId="22" fillId="16" borderId="7" xfId="6" applyFont="1" applyFill="1" applyBorder="1" applyAlignment="1" applyProtection="1">
      <alignment horizontal="center" vertical="center" wrapText="1"/>
    </xf>
    <xf numFmtId="0" fontId="22" fillId="16" borderId="8" xfId="6" applyFont="1" applyFill="1" applyBorder="1" applyAlignment="1" applyProtection="1">
      <alignment horizontal="center" vertical="center" wrapText="1"/>
    </xf>
    <xf numFmtId="0" fontId="22" fillId="16" borderId="9" xfId="6" applyFont="1" applyFill="1" applyBorder="1" applyAlignment="1" applyProtection="1">
      <alignment horizontal="center" vertical="center" wrapText="1"/>
    </xf>
    <xf numFmtId="0" fontId="22" fillId="16" borderId="0" xfId="6" applyFont="1" applyFill="1" applyBorder="1" applyAlignment="1" applyProtection="1">
      <alignment horizontal="center" vertical="center" wrapText="1"/>
    </xf>
    <xf numFmtId="0" fontId="22" fillId="16" borderId="10" xfId="6" applyFont="1" applyFill="1" applyBorder="1" applyAlignment="1" applyProtection="1">
      <alignment horizontal="center" vertical="center" wrapText="1"/>
    </xf>
    <xf numFmtId="0" fontId="22" fillId="16" borderId="11" xfId="6" applyFont="1" applyFill="1" applyBorder="1" applyAlignment="1" applyProtection="1">
      <alignment horizontal="center" vertical="center" wrapText="1"/>
    </xf>
    <xf numFmtId="0" fontId="22" fillId="16" borderId="12" xfId="6" applyFont="1" applyFill="1" applyBorder="1" applyAlignment="1" applyProtection="1">
      <alignment horizontal="center" vertical="center" wrapText="1"/>
    </xf>
    <xf numFmtId="0" fontId="22" fillId="16" borderId="13" xfId="6" applyFont="1" applyFill="1" applyBorder="1" applyAlignment="1" applyProtection="1">
      <alignment horizontal="center" vertical="center" wrapText="1"/>
    </xf>
    <xf numFmtId="2" fontId="11" fillId="16" borderId="6" xfId="9" applyNumberFormat="1" applyFont="1" applyFill="1" applyBorder="1" applyProtection="1">
      <alignment horizontal="right" vertical="center"/>
    </xf>
    <xf numFmtId="2" fontId="11" fillId="16" borderId="7" xfId="9" applyNumberFormat="1" applyFont="1" applyFill="1" applyBorder="1" applyProtection="1">
      <alignment horizontal="right" vertical="center"/>
    </xf>
    <xf numFmtId="2" fontId="11" fillId="16" borderId="8" xfId="9" applyNumberFormat="1" applyFont="1" applyFill="1" applyBorder="1" applyProtection="1">
      <alignment horizontal="right" vertical="center"/>
    </xf>
    <xf numFmtId="2" fontId="11" fillId="16" borderId="9" xfId="9" applyNumberFormat="1" applyFont="1" applyFill="1" applyBorder="1" applyProtection="1">
      <alignment horizontal="right" vertical="center"/>
    </xf>
    <xf numFmtId="2" fontId="11" fillId="16" borderId="0" xfId="9" applyNumberFormat="1" applyFont="1" applyFill="1" applyBorder="1" applyProtection="1">
      <alignment horizontal="right" vertical="center"/>
    </xf>
    <xf numFmtId="2" fontId="11" fillId="16" borderId="10" xfId="9" applyNumberFormat="1" applyFont="1" applyFill="1" applyBorder="1" applyProtection="1">
      <alignment horizontal="right" vertical="center"/>
    </xf>
    <xf numFmtId="2" fontId="11" fillId="16" borderId="11" xfId="9" applyNumberFormat="1" applyFont="1" applyFill="1" applyBorder="1" applyProtection="1">
      <alignment horizontal="right" vertical="center"/>
    </xf>
    <xf numFmtId="2" fontId="11" fillId="16" borderId="12" xfId="9" applyNumberFormat="1" applyFont="1" applyFill="1" applyBorder="1" applyProtection="1">
      <alignment horizontal="right" vertical="center"/>
    </xf>
    <xf numFmtId="2" fontId="11" fillId="16" borderId="13" xfId="9" applyNumberFormat="1" applyFont="1" applyFill="1" applyBorder="1" applyProtection="1">
      <alignment horizontal="right" vertical="center"/>
    </xf>
    <xf numFmtId="0" fontId="45" fillId="5" borderId="2" xfId="2" applyFont="1" applyFill="1" applyBorder="1" applyAlignment="1" applyProtection="1">
      <alignment horizontal="right" vertical="center" wrapText="1"/>
    </xf>
    <xf numFmtId="0" fontId="45" fillId="5" borderId="4" xfId="2" applyFont="1" applyFill="1" applyBorder="1" applyAlignment="1" applyProtection="1">
      <alignment horizontal="right" vertical="center" wrapText="1"/>
    </xf>
    <xf numFmtId="0" fontId="45" fillId="5" borderId="5" xfId="2" applyFont="1" applyFill="1" applyBorder="1" applyAlignment="1" applyProtection="1">
      <alignment horizontal="right" vertical="center" wrapText="1"/>
    </xf>
    <xf numFmtId="0" fontId="44" fillId="5" borderId="2" xfId="2" applyFont="1" applyFill="1" applyBorder="1" applyAlignment="1" applyProtection="1">
      <alignment horizontal="right" vertical="center" wrapText="1"/>
    </xf>
    <xf numFmtId="0" fontId="44" fillId="5" borderId="4" xfId="2" applyFont="1" applyFill="1" applyBorder="1" applyAlignment="1" applyProtection="1">
      <alignment horizontal="right" vertical="center" wrapText="1"/>
    </xf>
    <xf numFmtId="0" fontId="44" fillId="5" borderId="5" xfId="2" applyFont="1" applyFill="1" applyBorder="1" applyAlignment="1" applyProtection="1">
      <alignment horizontal="right" vertical="center" wrapText="1"/>
    </xf>
    <xf numFmtId="0" fontId="45" fillId="2" borderId="2" xfId="10" applyFont="1" applyFill="1" applyBorder="1" applyAlignment="1" applyProtection="1">
      <alignment horizontal="right" vertical="center"/>
    </xf>
    <xf numFmtId="0" fontId="45" fillId="2" borderId="4" xfId="10" applyFont="1" applyFill="1" applyBorder="1" applyAlignment="1" applyProtection="1">
      <alignment horizontal="right" vertical="center"/>
    </xf>
    <xf numFmtId="0" fontId="45" fillId="2" borderId="5" xfId="10" applyFont="1" applyFill="1" applyBorder="1" applyAlignment="1" applyProtection="1">
      <alignment horizontal="right" vertical="center"/>
    </xf>
    <xf numFmtId="0" fontId="21" fillId="5" borderId="6" xfId="4" applyFont="1" applyFill="1" applyBorder="1" applyAlignment="1" applyProtection="1"/>
    <xf numFmtId="0" fontId="19" fillId="0" borderId="7" xfId="0" applyFont="1" applyBorder="1" applyAlignment="1" applyProtection="1"/>
    <xf numFmtId="0" fontId="19" fillId="0" borderId="8" xfId="0" applyFont="1" applyBorder="1" applyAlignment="1" applyProtection="1"/>
    <xf numFmtId="0" fontId="39" fillId="2" borderId="3" xfId="2" applyFont="1" applyFill="1" applyBorder="1" applyAlignment="1" applyProtection="1">
      <alignment horizontal="left" vertical="center" wrapText="1"/>
    </xf>
    <xf numFmtId="0" fontId="39" fillId="2" borderId="1" xfId="2" applyFont="1" applyFill="1" applyBorder="1" applyAlignment="1" applyProtection="1">
      <alignment horizontal="left" vertical="center" wrapText="1"/>
    </xf>
    <xf numFmtId="0" fontId="2" fillId="2" borderId="2" xfId="0" applyFont="1" applyFill="1" applyBorder="1" applyAlignment="1" applyProtection="1">
      <alignment horizontal="center" vertical="center"/>
    </xf>
    <xf numFmtId="0" fontId="2" fillId="2" borderId="4" xfId="0" applyFont="1" applyFill="1" applyBorder="1" applyAlignment="1" applyProtection="1">
      <alignment horizontal="center" vertical="center"/>
    </xf>
    <xf numFmtId="0" fontId="2" fillId="2" borderId="5" xfId="0" applyFont="1" applyFill="1" applyBorder="1" applyAlignment="1" applyProtection="1">
      <alignment horizontal="center" vertical="center"/>
    </xf>
    <xf numFmtId="3" fontId="39" fillId="16" borderId="9" xfId="7" applyNumberFormat="1" applyFont="1" applyFill="1" applyBorder="1" applyProtection="1">
      <alignment horizontal="center" vertical="center"/>
    </xf>
    <xf numFmtId="3" fontId="39" fillId="16" borderId="0" xfId="7" applyNumberFormat="1" applyFont="1" applyFill="1" applyBorder="1" applyProtection="1">
      <alignment horizontal="center" vertical="center"/>
    </xf>
    <xf numFmtId="3" fontId="39" fillId="16" borderId="10" xfId="7" applyNumberFormat="1" applyFont="1" applyFill="1" applyBorder="1" applyProtection="1">
      <alignment horizontal="center" vertical="center"/>
    </xf>
    <xf numFmtId="3" fontId="39" fillId="16" borderId="11" xfId="7" applyNumberFormat="1" applyFont="1" applyFill="1" applyBorder="1" applyProtection="1">
      <alignment horizontal="center" vertical="center"/>
    </xf>
    <xf numFmtId="3" fontId="39" fillId="16" borderId="12" xfId="7" applyNumberFormat="1" applyFont="1" applyFill="1" applyBorder="1" applyProtection="1">
      <alignment horizontal="center" vertical="center"/>
    </xf>
    <xf numFmtId="3" fontId="39" fillId="16" borderId="13" xfId="7" applyNumberFormat="1" applyFont="1" applyFill="1" applyBorder="1" applyProtection="1">
      <alignment horizontal="center" vertical="center"/>
    </xf>
    <xf numFmtId="0" fontId="39" fillId="5" borderId="1" xfId="2" applyFont="1" applyFill="1" applyBorder="1" applyAlignment="1" applyProtection="1">
      <alignment vertical="center" wrapText="1"/>
    </xf>
    <xf numFmtId="1" fontId="39" fillId="16" borderId="14" xfId="7" applyNumberFormat="1" applyFont="1" applyFill="1" applyBorder="1" applyAlignment="1" applyProtection="1">
      <alignment horizontal="left" vertical="center" indent="9"/>
    </xf>
    <xf numFmtId="1" fontId="39" fillId="16" borderId="23" xfId="7" applyNumberFormat="1" applyFont="1" applyFill="1" applyBorder="1" applyAlignment="1" applyProtection="1">
      <alignment horizontal="left" vertical="center" indent="9"/>
    </xf>
    <xf numFmtId="1" fontId="39" fillId="16" borderId="3" xfId="7" applyNumberFormat="1" applyFont="1" applyFill="1" applyBorder="1" applyAlignment="1" applyProtection="1">
      <alignment horizontal="left" vertical="center" indent="9"/>
    </xf>
    <xf numFmtId="2" fontId="39" fillId="16" borderId="14" xfId="7" applyNumberFormat="1" applyFont="1" applyFill="1" applyBorder="1" applyAlignment="1" applyProtection="1">
      <alignment horizontal="center" vertical="center"/>
    </xf>
    <xf numFmtId="2" fontId="39" fillId="16" borderId="23" xfId="7" applyNumberFormat="1" applyFont="1" applyFill="1" applyBorder="1" applyAlignment="1" applyProtection="1">
      <alignment horizontal="center" vertical="center"/>
    </xf>
    <xf numFmtId="2" fontId="39" fillId="16" borderId="3" xfId="7" applyNumberFormat="1" applyFont="1" applyFill="1" applyBorder="1" applyAlignment="1" applyProtection="1">
      <alignment horizontal="center" vertical="center"/>
    </xf>
    <xf numFmtId="0" fontId="41" fillId="16" borderId="14" xfId="7" applyFont="1" applyFill="1" applyBorder="1" applyProtection="1">
      <alignment horizontal="center" vertical="center"/>
    </xf>
    <xf numFmtId="0" fontId="41" fillId="16" borderId="23" xfId="7" applyFont="1" applyFill="1" applyBorder="1" applyProtection="1">
      <alignment horizontal="center" vertical="center"/>
    </xf>
    <xf numFmtId="0" fontId="41" fillId="16" borderId="3" xfId="7" applyFont="1" applyFill="1" applyBorder="1" applyProtection="1">
      <alignment horizontal="center" vertical="center"/>
    </xf>
    <xf numFmtId="2" fontId="39" fillId="16" borderId="14" xfId="7" applyNumberFormat="1" applyFont="1" applyFill="1" applyBorder="1" applyAlignment="1" applyProtection="1">
      <alignment horizontal="left" vertical="center" indent="9"/>
    </xf>
    <xf numFmtId="2" fontId="39" fillId="16" borderId="3" xfId="7" applyNumberFormat="1" applyFont="1" applyFill="1" applyBorder="1" applyAlignment="1" applyProtection="1">
      <alignment horizontal="left" vertical="center" indent="9"/>
    </xf>
    <xf numFmtId="0" fontId="40" fillId="5" borderId="1" xfId="2" applyFont="1" applyFill="1" applyBorder="1" applyAlignment="1" applyProtection="1">
      <alignment vertical="center" wrapText="1"/>
    </xf>
    <xf numFmtId="0" fontId="39" fillId="5" borderId="3" xfId="2" applyFont="1" applyFill="1" applyBorder="1" applyAlignment="1" applyProtection="1">
      <alignment vertical="center" wrapText="1"/>
    </xf>
    <xf numFmtId="0" fontId="15" fillId="0" borderId="14" xfId="0" applyFont="1" applyFill="1" applyBorder="1" applyAlignment="1" applyProtection="1">
      <alignment horizontal="center" vertical="center" wrapText="1"/>
    </xf>
    <xf numFmtId="0" fontId="15" fillId="0" borderId="3" xfId="0" applyFont="1" applyFill="1" applyBorder="1" applyAlignment="1" applyProtection="1">
      <alignment horizontal="center" vertical="center" wrapText="1"/>
    </xf>
    <xf numFmtId="0" fontId="15" fillId="0" borderId="6"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xf>
    <xf numFmtId="0" fontId="40" fillId="5" borderId="2" xfId="2" applyFont="1" applyFill="1" applyBorder="1" applyAlignment="1" applyProtection="1">
      <alignment vertical="center" wrapText="1"/>
    </xf>
    <xf numFmtId="0" fontId="40" fillId="5" borderId="4" xfId="2" applyFont="1" applyFill="1" applyBorder="1" applyAlignment="1" applyProtection="1">
      <alignment vertical="center" wrapText="1"/>
    </xf>
    <xf numFmtId="0" fontId="40" fillId="5" borderId="5" xfId="2" applyFont="1" applyFill="1" applyBorder="1" applyAlignment="1" applyProtection="1">
      <alignment vertical="center" wrapText="1"/>
    </xf>
    <xf numFmtId="0" fontId="21" fillId="5" borderId="2" xfId="4" applyFont="1" applyFill="1" applyBorder="1" applyAlignment="1" applyProtection="1"/>
    <xf numFmtId="0" fontId="21" fillId="5" borderId="4" xfId="4" applyFont="1" applyFill="1" applyBorder="1" applyAlignment="1" applyProtection="1"/>
    <xf numFmtId="0" fontId="21" fillId="5" borderId="5" xfId="4" applyFont="1" applyFill="1" applyBorder="1" applyAlignment="1" applyProtection="1"/>
    <xf numFmtId="0" fontId="15" fillId="0" borderId="8"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41" fillId="16" borderId="14" xfId="2" applyFont="1" applyFill="1" applyBorder="1" applyAlignment="1" applyProtection="1">
      <alignment horizontal="center" vertical="center"/>
    </xf>
    <xf numFmtId="0" fontId="41" fillId="16" borderId="3" xfId="2" applyFont="1" applyFill="1" applyBorder="1" applyAlignment="1" applyProtection="1">
      <alignment horizontal="center" vertical="center"/>
    </xf>
    <xf numFmtId="0" fontId="22" fillId="16" borderId="9" xfId="2" applyFont="1" applyFill="1" applyBorder="1" applyAlignment="1" applyProtection="1">
      <alignment vertical="center"/>
    </xf>
    <xf numFmtId="0" fontId="22" fillId="16" borderId="0" xfId="2" applyFont="1" applyFill="1" applyBorder="1" applyAlignment="1" applyProtection="1">
      <alignment vertical="center"/>
    </xf>
    <xf numFmtId="0" fontId="22" fillId="16" borderId="10" xfId="2" applyFont="1" applyFill="1" applyBorder="1" applyAlignment="1" applyProtection="1">
      <alignment vertical="center"/>
    </xf>
    <xf numFmtId="0" fontId="18" fillId="5" borderId="6" xfId="6" applyFont="1" applyFill="1" applyBorder="1" applyAlignment="1" applyProtection="1">
      <alignment horizontal="center" vertical="center" wrapText="1"/>
    </xf>
    <xf numFmtId="0" fontId="18" fillId="5" borderId="11" xfId="6" applyFont="1" applyFill="1" applyBorder="1" applyAlignment="1" applyProtection="1">
      <alignment horizontal="center" vertical="center" wrapText="1"/>
    </xf>
    <xf numFmtId="0" fontId="18" fillId="5" borderId="8" xfId="6" applyFont="1" applyFill="1" applyBorder="1" applyAlignment="1" applyProtection="1">
      <alignment horizontal="center" vertical="center" wrapText="1"/>
    </xf>
    <xf numFmtId="0" fontId="18" fillId="5" borderId="13" xfId="6" applyFont="1" applyFill="1" applyBorder="1" applyAlignment="1" applyProtection="1">
      <alignment horizontal="center" vertical="center" wrapText="1"/>
    </xf>
    <xf numFmtId="0" fontId="18" fillId="5" borderId="14" xfId="6" applyFont="1" applyFill="1" applyBorder="1" applyAlignment="1" applyProtection="1">
      <alignment horizontal="center" vertical="center" wrapText="1"/>
    </xf>
    <xf numFmtId="0" fontId="18" fillId="5" borderId="3" xfId="6" applyFont="1" applyFill="1" applyBorder="1" applyAlignment="1" applyProtection="1">
      <alignment horizontal="center" vertical="center" wrapText="1"/>
    </xf>
    <xf numFmtId="0" fontId="41" fillId="16" borderId="23" xfId="2" applyFont="1" applyFill="1" applyBorder="1" applyAlignment="1" applyProtection="1">
      <alignment horizontal="center" vertical="center"/>
    </xf>
    <xf numFmtId="3" fontId="25" fillId="16" borderId="7" xfId="2" applyNumberFormat="1" applyFont="1" applyFill="1" applyBorder="1" applyAlignment="1" applyProtection="1">
      <alignment horizontal="right"/>
    </xf>
    <xf numFmtId="3" fontId="25" fillId="16" borderId="0" xfId="2" applyNumberFormat="1" applyFont="1" applyFill="1" applyBorder="1" applyAlignment="1" applyProtection="1">
      <alignment horizontal="right"/>
    </xf>
    <xf numFmtId="0" fontId="44" fillId="2" borderId="6" xfId="2" applyFont="1" applyFill="1" applyBorder="1" applyAlignment="1" applyProtection="1">
      <alignment horizontal="right" vertical="center"/>
    </xf>
    <xf numFmtId="0" fontId="44" fillId="2" borderId="7" xfId="2" applyFont="1" applyFill="1" applyBorder="1" applyAlignment="1" applyProtection="1">
      <alignment horizontal="right" vertical="center"/>
    </xf>
    <xf numFmtId="0" fontId="44" fillId="2" borderId="8" xfId="2" applyFont="1" applyFill="1" applyBorder="1" applyAlignment="1" applyProtection="1">
      <alignment horizontal="right" vertical="center"/>
    </xf>
    <xf numFmtId="0" fontId="44" fillId="2" borderId="11" xfId="2" applyFont="1" applyFill="1" applyBorder="1" applyAlignment="1" applyProtection="1">
      <alignment horizontal="right" vertical="center"/>
    </xf>
    <xf numFmtId="0" fontId="44" fillId="2" borderId="12" xfId="2" applyFont="1" applyFill="1" applyBorder="1" applyAlignment="1" applyProtection="1">
      <alignment horizontal="right" vertical="center"/>
    </xf>
    <xf numFmtId="0" fontId="44" fillId="2" borderId="13" xfId="2" applyFont="1" applyFill="1" applyBorder="1" applyAlignment="1" applyProtection="1">
      <alignment horizontal="right" vertical="center"/>
    </xf>
    <xf numFmtId="0" fontId="16" fillId="5" borderId="1" xfId="6" applyFont="1" applyFill="1" applyBorder="1" applyAlignment="1" applyProtection="1">
      <alignment horizontal="center" vertical="center" wrapText="1"/>
    </xf>
    <xf numFmtId="0" fontId="39" fillId="0" borderId="1" xfId="2" applyFont="1" applyFill="1" applyBorder="1" applyAlignment="1" applyProtection="1">
      <alignment horizontal="left" vertical="center" wrapText="1"/>
    </xf>
    <xf numFmtId="0" fontId="18" fillId="5" borderId="5" xfId="6" applyFont="1" applyFill="1" applyBorder="1" applyAlignment="1" applyProtection="1">
      <alignment horizontal="center" vertical="center" wrapText="1"/>
    </xf>
    <xf numFmtId="0" fontId="41" fillId="16" borderId="1" xfId="2" applyFont="1" applyFill="1" applyBorder="1" applyAlignment="1" applyProtection="1">
      <alignment horizontal="center" vertical="center"/>
    </xf>
    <xf numFmtId="0" fontId="44" fillId="0" borderId="1" xfId="2" applyFont="1" applyFill="1" applyBorder="1" applyAlignment="1" applyProtection="1">
      <alignment horizontal="left" vertical="center" wrapText="1"/>
    </xf>
    <xf numFmtId="0" fontId="46" fillId="0" borderId="1" xfId="0" applyFont="1" applyBorder="1" applyAlignment="1" applyProtection="1"/>
    <xf numFmtId="0" fontId="40" fillId="16" borderId="14" xfId="2" applyFont="1" applyFill="1" applyBorder="1" applyAlignment="1" applyProtection="1">
      <alignment horizontal="left" vertical="center" wrapText="1"/>
    </xf>
    <xf numFmtId="0" fontId="40" fillId="16" borderId="3" xfId="2" applyFont="1" applyFill="1" applyBorder="1" applyAlignment="1" applyProtection="1">
      <alignment horizontal="left" vertical="center" wrapText="1"/>
    </xf>
    <xf numFmtId="3" fontId="39" fillId="16" borderId="14" xfId="7" applyNumberFormat="1" applyFont="1" applyFill="1" applyBorder="1" applyProtection="1">
      <alignment horizontal="center" vertical="center"/>
    </xf>
    <xf numFmtId="3" fontId="39" fillId="16" borderId="23" xfId="7" applyNumberFormat="1" applyFont="1" applyFill="1" applyBorder="1" applyProtection="1">
      <alignment horizontal="center" vertical="center"/>
    </xf>
    <xf numFmtId="3" fontId="39" fillId="16" borderId="3" xfId="7" applyNumberFormat="1" applyFont="1" applyFill="1" applyBorder="1" applyProtection="1">
      <alignment horizontal="center" vertical="center"/>
    </xf>
    <xf numFmtId="0" fontId="39" fillId="5" borderId="14" xfId="2" applyFont="1" applyFill="1" applyBorder="1" applyAlignment="1" applyProtection="1">
      <alignment vertical="center" wrapText="1"/>
    </xf>
    <xf numFmtId="0" fontId="44" fillId="5" borderId="2" xfId="2" applyFont="1" applyFill="1" applyBorder="1" applyAlignment="1" applyProtection="1">
      <alignment horizontal="right" vertical="center"/>
    </xf>
    <xf numFmtId="0" fontId="44" fillId="5" borderId="4" xfId="2" applyFont="1" applyFill="1" applyBorder="1" applyAlignment="1" applyProtection="1">
      <alignment horizontal="right" vertical="center"/>
    </xf>
    <xf numFmtId="0" fontId="44" fillId="5" borderId="5" xfId="2" applyFont="1" applyFill="1" applyBorder="1" applyAlignment="1" applyProtection="1">
      <alignment horizontal="right" vertical="center"/>
    </xf>
    <xf numFmtId="0" fontId="33" fillId="5" borderId="6" xfId="4" applyFont="1" applyFill="1" applyBorder="1" applyAlignment="1" applyProtection="1">
      <alignment horizontal="left"/>
    </xf>
    <xf numFmtId="0" fontId="33" fillId="5" borderId="7" xfId="4" applyFont="1" applyFill="1" applyBorder="1" applyAlignment="1" applyProtection="1">
      <alignment horizontal="left"/>
    </xf>
    <xf numFmtId="0" fontId="39" fillId="5" borderId="1" xfId="2" applyFont="1" applyFill="1" applyBorder="1" applyAlignment="1" applyProtection="1">
      <alignment horizontal="left" vertical="center" wrapText="1"/>
    </xf>
    <xf numFmtId="0" fontId="39" fillId="5" borderId="14" xfId="2" applyFont="1" applyFill="1" applyBorder="1" applyAlignment="1" applyProtection="1">
      <alignment horizontal="left" vertical="center" wrapText="1"/>
    </xf>
    <xf numFmtId="0" fontId="40" fillId="5" borderId="2" xfId="2" applyFont="1" applyFill="1" applyBorder="1" applyAlignment="1" applyProtection="1">
      <alignment horizontal="left" vertical="center" wrapText="1"/>
    </xf>
    <xf numFmtId="0" fontId="40" fillId="5" borderId="4" xfId="2" applyFont="1" applyFill="1" applyBorder="1" applyAlignment="1" applyProtection="1">
      <alignment horizontal="left" vertical="center" wrapText="1"/>
    </xf>
    <xf numFmtId="0" fontId="41" fillId="5" borderId="14" xfId="2" applyFont="1" applyFill="1" applyBorder="1" applyAlignment="1" applyProtection="1">
      <alignment horizontal="left" vertical="center" wrapText="1"/>
    </xf>
    <xf numFmtId="0" fontId="44" fillId="0" borderId="2" xfId="2" applyFont="1" applyFill="1" applyBorder="1" applyAlignment="1" applyProtection="1">
      <alignment horizontal="right" vertical="center" wrapText="1"/>
    </xf>
    <xf numFmtId="0" fontId="44" fillId="0" borderId="4" xfId="2" applyFont="1" applyFill="1" applyBorder="1" applyAlignment="1" applyProtection="1">
      <alignment horizontal="right" vertical="center" wrapText="1"/>
    </xf>
    <xf numFmtId="0" fontId="44" fillId="0" borderId="5" xfId="2" applyFont="1" applyFill="1" applyBorder="1" applyAlignment="1" applyProtection="1">
      <alignment horizontal="right" vertical="center" wrapText="1"/>
    </xf>
    <xf numFmtId="0" fontId="18" fillId="5" borderId="2" xfId="6" applyFont="1" applyFill="1" applyBorder="1" applyAlignment="1" applyProtection="1">
      <alignment horizontal="center" vertical="center" wrapText="1"/>
    </xf>
    <xf numFmtId="0" fontId="44" fillId="0" borderId="6" xfId="2" applyFont="1" applyFill="1" applyBorder="1" applyAlignment="1" applyProtection="1">
      <alignment horizontal="left" vertical="center" wrapText="1"/>
    </xf>
    <xf numFmtId="0" fontId="44" fillId="0" borderId="7" xfId="2" applyFont="1" applyFill="1" applyBorder="1" applyAlignment="1" applyProtection="1">
      <alignment horizontal="left" vertical="center" wrapText="1"/>
    </xf>
    <xf numFmtId="0" fontId="44" fillId="0" borderId="8" xfId="2" applyFont="1" applyFill="1" applyBorder="1" applyAlignment="1" applyProtection="1">
      <alignment horizontal="left" vertical="center" wrapText="1"/>
    </xf>
    <xf numFmtId="0" fontId="44" fillId="0" borderId="11" xfId="2" applyFont="1" applyFill="1" applyBorder="1" applyAlignment="1" applyProtection="1">
      <alignment horizontal="left" vertical="center" wrapText="1"/>
    </xf>
    <xf numFmtId="0" fontId="44" fillId="0" borderId="12" xfId="2" applyFont="1" applyFill="1" applyBorder="1" applyAlignment="1" applyProtection="1">
      <alignment horizontal="left" vertical="center" wrapText="1"/>
    </xf>
    <xf numFmtId="0" fontId="44" fillId="0" borderId="13" xfId="2" applyFont="1" applyFill="1" applyBorder="1" applyAlignment="1" applyProtection="1">
      <alignment horizontal="left" vertical="center" wrapText="1"/>
    </xf>
    <xf numFmtId="0" fontId="18" fillId="5" borderId="1" xfId="6" applyFont="1" applyFill="1" applyBorder="1" applyAlignment="1" applyProtection="1">
      <alignment horizontal="center" vertical="center" wrapText="1"/>
    </xf>
    <xf numFmtId="0" fontId="40" fillId="5" borderId="11" xfId="2" applyFont="1" applyFill="1" applyBorder="1" applyAlignment="1" applyProtection="1">
      <alignment vertical="center" wrapText="1"/>
    </xf>
    <xf numFmtId="0" fontId="40" fillId="5" borderId="12" xfId="2" applyFont="1" applyFill="1" applyBorder="1" applyAlignment="1" applyProtection="1">
      <alignment vertical="center" wrapText="1"/>
    </xf>
    <xf numFmtId="0" fontId="40" fillId="5" borderId="13" xfId="2" applyFont="1" applyFill="1" applyBorder="1" applyAlignment="1" applyProtection="1">
      <alignment vertical="center" wrapText="1"/>
    </xf>
    <xf numFmtId="0" fontId="39" fillId="5" borderId="2" xfId="2" applyFont="1" applyFill="1" applyBorder="1" applyAlignment="1" applyProtection="1">
      <alignment vertical="center" wrapText="1"/>
    </xf>
    <xf numFmtId="0" fontId="39" fillId="5" borderId="5" xfId="2" applyFont="1" applyFill="1" applyBorder="1" applyAlignment="1" applyProtection="1">
      <alignment vertical="center" wrapText="1"/>
    </xf>
    <xf numFmtId="0" fontId="32" fillId="5" borderId="6" xfId="4" applyFont="1" applyFill="1" applyBorder="1" applyAlignment="1" applyProtection="1">
      <alignment horizontal="left" vertical="center"/>
    </xf>
    <xf numFmtId="0" fontId="32" fillId="5" borderId="7" xfId="4" applyFont="1" applyFill="1" applyBorder="1" applyAlignment="1" applyProtection="1">
      <alignment horizontal="left" vertical="center"/>
    </xf>
    <xf numFmtId="0" fontId="32" fillId="5" borderId="8" xfId="4" applyFont="1" applyFill="1" applyBorder="1" applyAlignment="1" applyProtection="1">
      <alignment horizontal="left" vertical="center"/>
    </xf>
    <xf numFmtId="0" fontId="32" fillId="5" borderId="11" xfId="4" applyFont="1" applyFill="1" applyBorder="1" applyAlignment="1" applyProtection="1">
      <alignment horizontal="left" vertical="center"/>
    </xf>
    <xf numFmtId="0" fontId="32" fillId="5" borderId="12" xfId="4" applyFont="1" applyFill="1" applyBorder="1" applyAlignment="1" applyProtection="1">
      <alignment horizontal="left" vertical="center"/>
    </xf>
    <xf numFmtId="0" fontId="32" fillId="5" borderId="13" xfId="4" applyFont="1" applyFill="1" applyBorder="1" applyAlignment="1" applyProtection="1">
      <alignment horizontal="left" vertical="center"/>
    </xf>
    <xf numFmtId="0" fontId="27" fillId="2" borderId="2" xfId="0" applyFont="1" applyFill="1" applyBorder="1" applyAlignment="1" applyProtection="1">
      <alignment vertical="center"/>
    </xf>
    <xf numFmtId="0" fontId="27" fillId="2" borderId="4" xfId="0" applyFont="1" applyFill="1" applyBorder="1" applyAlignment="1" applyProtection="1">
      <alignment vertical="center"/>
    </xf>
    <xf numFmtId="0" fontId="27" fillId="2" borderId="5" xfId="0" applyFont="1" applyFill="1" applyBorder="1" applyAlignment="1" applyProtection="1">
      <alignment vertical="center"/>
    </xf>
    <xf numFmtId="0" fontId="39" fillId="5" borderId="4" xfId="2" applyFont="1" applyFill="1" applyBorder="1" applyAlignment="1" applyProtection="1">
      <alignment horizontal="right" vertical="center" wrapText="1"/>
    </xf>
    <xf numFmtId="0" fontId="39" fillId="5" borderId="5" xfId="2" applyFont="1" applyFill="1" applyBorder="1" applyAlignment="1" applyProtection="1">
      <alignment horizontal="right" vertical="center" wrapText="1"/>
    </xf>
    <xf numFmtId="0" fontId="39" fillId="0" borderId="1" xfId="2" applyFont="1" applyFill="1" applyBorder="1" applyAlignment="1" applyProtection="1">
      <alignment vertical="center" wrapText="1"/>
    </xf>
    <xf numFmtId="0" fontId="39" fillId="0" borderId="2" xfId="2" applyFont="1" applyFill="1" applyBorder="1" applyAlignment="1" applyProtection="1">
      <alignment vertical="center" wrapText="1"/>
    </xf>
    <xf numFmtId="0" fontId="39" fillId="0" borderId="5" xfId="2" applyFont="1" applyFill="1" applyBorder="1" applyAlignment="1" applyProtection="1">
      <alignment vertical="center" wrapText="1"/>
    </xf>
    <xf numFmtId="4" fontId="39" fillId="16" borderId="14" xfId="7" applyNumberFormat="1" applyFont="1" applyFill="1" applyBorder="1" applyProtection="1">
      <alignment horizontal="center" vertical="center"/>
    </xf>
    <xf numFmtId="4" fontId="39" fillId="16" borderId="23" xfId="7" applyNumberFormat="1" applyFont="1" applyFill="1" applyBorder="1" applyProtection="1">
      <alignment horizontal="center" vertical="center"/>
    </xf>
    <xf numFmtId="4" fontId="39" fillId="16" borderId="3" xfId="7" applyNumberFormat="1" applyFont="1" applyFill="1" applyBorder="1" applyProtection="1">
      <alignment horizontal="center" vertical="center"/>
    </xf>
    <xf numFmtId="0" fontId="32" fillId="5" borderId="6" xfId="4" applyFont="1" applyFill="1" applyBorder="1" applyAlignment="1" applyProtection="1">
      <alignment horizontal="left" vertical="center" wrapText="1"/>
    </xf>
    <xf numFmtId="0" fontId="32" fillId="5" borderId="7" xfId="4" applyFont="1" applyFill="1" applyBorder="1" applyAlignment="1" applyProtection="1">
      <alignment horizontal="left" vertical="center" wrapText="1"/>
    </xf>
    <xf numFmtId="0" fontId="32" fillId="5" borderId="8" xfId="4" applyFont="1" applyFill="1" applyBorder="1" applyAlignment="1" applyProtection="1">
      <alignment horizontal="left" vertical="center" wrapText="1"/>
    </xf>
    <xf numFmtId="0" fontId="32" fillId="5" borderId="11" xfId="4" applyFont="1" applyFill="1" applyBorder="1" applyAlignment="1" applyProtection="1">
      <alignment horizontal="left" vertical="center" wrapText="1"/>
    </xf>
    <xf numFmtId="0" fontId="32" fillId="5" borderId="12" xfId="4" applyFont="1" applyFill="1" applyBorder="1" applyAlignment="1" applyProtection="1">
      <alignment horizontal="left" vertical="center" wrapText="1"/>
    </xf>
    <xf numFmtId="0" fontId="32" fillId="5" borderId="13" xfId="4" applyFont="1" applyFill="1" applyBorder="1" applyAlignment="1" applyProtection="1">
      <alignment horizontal="left" vertical="center" wrapText="1"/>
    </xf>
    <xf numFmtId="0" fontId="40" fillId="5" borderId="5" xfId="2" applyFont="1" applyFill="1" applyBorder="1" applyAlignment="1" applyProtection="1">
      <alignment horizontal="left" vertical="center" wrapText="1"/>
    </xf>
    <xf numFmtId="3" fontId="40" fillId="16" borderId="9" xfId="7" applyNumberFormat="1" applyFont="1" applyFill="1" applyBorder="1" applyProtection="1">
      <alignment horizontal="center" vertical="center"/>
    </xf>
    <xf numFmtId="3" fontId="40" fillId="16" borderId="0" xfId="7" applyNumberFormat="1" applyFont="1" applyFill="1" applyBorder="1" applyProtection="1">
      <alignment horizontal="center" vertical="center"/>
    </xf>
    <xf numFmtId="3" fontId="40" fillId="16" borderId="10" xfId="7" applyNumberFormat="1" applyFont="1" applyFill="1" applyBorder="1" applyProtection="1">
      <alignment horizontal="center" vertical="center"/>
    </xf>
    <xf numFmtId="0" fontId="41" fillId="0" borderId="2" xfId="2" applyFont="1" applyBorder="1" applyAlignment="1" applyProtection="1">
      <alignment vertical="center" wrapText="1"/>
    </xf>
    <xf numFmtId="0" fontId="41" fillId="0" borderId="5" xfId="2" applyFont="1" applyBorder="1" applyAlignment="1" applyProtection="1">
      <alignment vertical="center" wrapText="1"/>
    </xf>
    <xf numFmtId="0" fontId="40" fillId="5" borderId="4" xfId="2" applyFont="1" applyFill="1" applyBorder="1" applyAlignment="1" applyProtection="1">
      <alignment horizontal="left" vertical="center"/>
    </xf>
    <xf numFmtId="0" fontId="40" fillId="5" borderId="5" xfId="2" applyFont="1" applyFill="1" applyBorder="1" applyAlignment="1" applyProtection="1">
      <alignment horizontal="left" vertical="center"/>
    </xf>
    <xf numFmtId="0" fontId="38" fillId="0" borderId="2" xfId="2" applyFont="1" applyBorder="1" applyAlignment="1" applyProtection="1">
      <alignment vertical="center" wrapText="1"/>
    </xf>
    <xf numFmtId="0" fontId="38" fillId="0" borderId="4" xfId="2" applyFont="1" applyBorder="1" applyAlignment="1" applyProtection="1">
      <alignment vertical="center" wrapText="1"/>
    </xf>
    <xf numFmtId="0" fontId="40" fillId="5" borderId="1" xfId="2" applyFont="1" applyFill="1" applyBorder="1" applyAlignment="1" applyProtection="1">
      <alignment horizontal="left" vertical="center" wrapText="1"/>
    </xf>
    <xf numFmtId="0" fontId="40" fillId="5" borderId="1" xfId="2" applyFont="1" applyFill="1" applyBorder="1" applyAlignment="1" applyProtection="1">
      <alignment horizontal="left" vertical="center"/>
    </xf>
    <xf numFmtId="0" fontId="47" fillId="0" borderId="0" xfId="0" applyFont="1" applyFill="1" applyBorder="1" applyAlignment="1" applyProtection="1">
      <alignment horizontal="center" vertical="center"/>
    </xf>
    <xf numFmtId="0" fontId="27" fillId="2" borderId="6" xfId="0" applyFont="1" applyFill="1" applyBorder="1" applyAlignment="1" applyProtection="1">
      <alignment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11" xfId="0" applyFont="1" applyFill="1" applyBorder="1" applyAlignment="1" applyProtection="1">
      <alignment vertical="center"/>
    </xf>
    <xf numFmtId="0" fontId="27" fillId="2" borderId="12" xfId="0" applyFont="1" applyFill="1" applyBorder="1" applyAlignment="1" applyProtection="1">
      <alignment vertical="center"/>
    </xf>
    <xf numFmtId="0" fontId="27" fillId="2" borderId="13" xfId="0" applyFont="1" applyFill="1" applyBorder="1" applyAlignment="1" applyProtection="1">
      <alignment vertical="center"/>
    </xf>
    <xf numFmtId="0" fontId="0" fillId="2" borderId="2" xfId="0" applyFont="1" applyFill="1" applyBorder="1" applyAlignment="1" applyProtection="1">
      <alignment horizontal="center" vertical="center"/>
    </xf>
    <xf numFmtId="0" fontId="0" fillId="2" borderId="4" xfId="0" applyFont="1" applyFill="1" applyBorder="1" applyAlignment="1" applyProtection="1">
      <alignment horizontal="center" vertical="center"/>
    </xf>
    <xf numFmtId="0" fontId="0" fillId="2" borderId="5" xfId="0" applyFont="1" applyFill="1" applyBorder="1" applyAlignment="1" applyProtection="1">
      <alignment horizontal="center" vertical="center"/>
    </xf>
    <xf numFmtId="0" fontId="22" fillId="16" borderId="7" xfId="2" applyFont="1" applyFill="1" applyBorder="1" applyAlignment="1" applyProtection="1">
      <alignment vertical="center"/>
    </xf>
    <xf numFmtId="0" fontId="38" fillId="2" borderId="1" xfId="2" applyFont="1" applyFill="1" applyBorder="1" applyAlignment="1" applyProtection="1">
      <alignment horizontal="center" vertical="center"/>
    </xf>
    <xf numFmtId="0" fontId="38" fillId="5" borderId="1" xfId="2" applyFont="1" applyFill="1" applyBorder="1" applyAlignment="1" applyProtection="1">
      <alignment vertical="center" wrapText="1"/>
    </xf>
    <xf numFmtId="0" fontId="38" fillId="5" borderId="2" xfId="2" applyFont="1" applyFill="1" applyBorder="1" applyAlignment="1" applyProtection="1">
      <alignment vertical="center" wrapText="1"/>
    </xf>
    <xf numFmtId="0" fontId="39" fillId="5" borderId="0" xfId="2" applyFont="1" applyFill="1" applyBorder="1" applyAlignment="1" applyProtection="1">
      <alignment horizontal="left" vertical="center" wrapText="1" indent="2"/>
    </xf>
    <xf numFmtId="0" fontId="39" fillId="5" borderId="10" xfId="2" applyFont="1" applyFill="1" applyBorder="1" applyAlignment="1" applyProtection="1">
      <alignment horizontal="left" vertical="center" wrapText="1" indent="2"/>
    </xf>
    <xf numFmtId="0" fontId="38" fillId="5" borderId="4" xfId="2" applyFont="1" applyFill="1" applyBorder="1" applyAlignment="1" applyProtection="1">
      <alignment vertical="center" wrapText="1"/>
    </xf>
    <xf numFmtId="0" fontId="33" fillId="5" borderId="8" xfId="4" applyFont="1" applyFill="1" applyBorder="1" applyAlignment="1" applyProtection="1">
      <alignment horizontal="left"/>
    </xf>
    <xf numFmtId="0" fontId="43" fillId="0" borderId="7" xfId="0" applyFont="1" applyBorder="1" applyAlignment="1" applyProtection="1">
      <alignment vertical="center"/>
    </xf>
    <xf numFmtId="0" fontId="32" fillId="5" borderId="9" xfId="4" applyFont="1" applyFill="1" applyBorder="1" applyAlignment="1" applyProtection="1">
      <alignment horizontal="left" vertical="center"/>
    </xf>
    <xf numFmtId="0" fontId="32" fillId="5" borderId="0" xfId="4" applyFont="1" applyFill="1" applyBorder="1" applyAlignment="1" applyProtection="1">
      <alignment horizontal="left" vertical="center"/>
    </xf>
    <xf numFmtId="0" fontId="43" fillId="0" borderId="0" xfId="0" applyFont="1" applyBorder="1" applyAlignment="1" applyProtection="1">
      <alignment vertical="center"/>
    </xf>
    <xf numFmtId="0" fontId="32" fillId="5" borderId="1" xfId="4" applyFont="1" applyFill="1" applyBorder="1" applyAlignment="1" applyProtection="1">
      <alignment horizontal="left" vertical="center"/>
    </xf>
    <xf numFmtId="0" fontId="18" fillId="5" borderId="4" xfId="6" applyFont="1" applyFill="1" applyBorder="1" applyAlignment="1" applyProtection="1">
      <alignment horizontal="center" vertical="center" wrapText="1"/>
    </xf>
    <xf numFmtId="0" fontId="33" fillId="5" borderId="6" xfId="4" applyFont="1" applyFill="1" applyBorder="1" applyAlignment="1" applyProtection="1">
      <alignment horizontal="right" vertical="center"/>
    </xf>
    <xf numFmtId="0" fontId="33" fillId="5" borderId="7" xfId="4" applyFont="1" applyFill="1" applyBorder="1" applyAlignment="1" applyProtection="1">
      <alignment horizontal="right" vertical="center"/>
    </xf>
    <xf numFmtId="0" fontId="33" fillId="5" borderId="8" xfId="4" applyFont="1" applyFill="1" applyBorder="1" applyAlignment="1" applyProtection="1">
      <alignment horizontal="right" vertical="center"/>
    </xf>
    <xf numFmtId="0" fontId="33" fillId="5" borderId="9" xfId="4" applyFont="1" applyFill="1" applyBorder="1" applyAlignment="1" applyProtection="1">
      <alignment horizontal="right" vertical="center"/>
    </xf>
    <xf numFmtId="0" fontId="33" fillId="5" borderId="0" xfId="4" applyFont="1" applyFill="1" applyBorder="1" applyAlignment="1" applyProtection="1">
      <alignment horizontal="right" vertical="center"/>
    </xf>
    <xf numFmtId="0" fontId="33" fillId="5" borderId="10" xfId="4" applyFont="1" applyFill="1" applyBorder="1" applyAlignment="1" applyProtection="1">
      <alignment horizontal="right" vertical="center"/>
    </xf>
    <xf numFmtId="0" fontId="33" fillId="5" borderId="11" xfId="4" applyFont="1" applyFill="1" applyBorder="1" applyAlignment="1" applyProtection="1">
      <alignment horizontal="right" vertical="center"/>
    </xf>
    <xf numFmtId="0" fontId="33" fillId="5" borderId="12" xfId="4" applyFont="1" applyFill="1" applyBorder="1" applyAlignment="1" applyProtection="1">
      <alignment horizontal="right" vertical="center"/>
    </xf>
    <xf numFmtId="0" fontId="33" fillId="5" borderId="13" xfId="4" applyFont="1" applyFill="1" applyBorder="1" applyAlignment="1" applyProtection="1">
      <alignment horizontal="right" vertical="center"/>
    </xf>
    <xf numFmtId="0" fontId="41" fillId="5" borderId="1" xfId="2" applyFont="1" applyFill="1" applyBorder="1" applyAlignment="1" applyProtection="1">
      <alignment horizontal="left" vertical="center" wrapText="1"/>
    </xf>
    <xf numFmtId="0" fontId="33" fillId="5" borderId="2" xfId="3" applyFont="1" applyFill="1" applyBorder="1" applyAlignment="1" applyProtection="1"/>
    <xf numFmtId="0" fontId="33" fillId="5" borderId="4" xfId="3" applyFont="1" applyFill="1" applyBorder="1" applyAlignment="1" applyProtection="1"/>
    <xf numFmtId="0" fontId="33" fillId="5" borderId="11" xfId="4" applyFont="1" applyFill="1" applyBorder="1" applyProtection="1"/>
    <xf numFmtId="0" fontId="33" fillId="5" borderId="12" xfId="4" applyFont="1" applyFill="1" applyBorder="1" applyProtection="1"/>
    <xf numFmtId="0" fontId="33" fillId="5" borderId="2" xfId="4" applyFont="1" applyFill="1" applyBorder="1" applyProtection="1"/>
    <xf numFmtId="0" fontId="33" fillId="5" borderId="4" xfId="4" applyFont="1" applyFill="1" applyBorder="1" applyProtection="1"/>
    <xf numFmtId="0" fontId="39" fillId="5" borderId="3" xfId="2" applyFont="1" applyFill="1" applyBorder="1" applyAlignment="1" applyProtection="1">
      <alignment horizontal="left" vertical="center" wrapText="1"/>
    </xf>
    <xf numFmtId="49" fontId="30" fillId="0" borderId="6" xfId="14" applyFont="1" applyBorder="1" applyAlignment="1" applyProtection="1">
      <alignment vertical="center"/>
    </xf>
    <xf numFmtId="49" fontId="30" fillId="0" borderId="7" xfId="14" applyFont="1" applyBorder="1" applyAlignment="1" applyProtection="1">
      <alignment vertical="center"/>
    </xf>
    <xf numFmtId="49" fontId="30" fillId="0" borderId="8" xfId="14" applyFont="1" applyBorder="1" applyAlignment="1" applyProtection="1">
      <alignment vertical="center"/>
    </xf>
    <xf numFmtId="49" fontId="30" fillId="0" borderId="11" xfId="14" applyFont="1" applyBorder="1" applyAlignment="1" applyProtection="1">
      <alignment vertical="center"/>
    </xf>
    <xf numFmtId="49" fontId="30" fillId="0" borderId="12" xfId="14" applyFont="1" applyBorder="1" applyAlignment="1" applyProtection="1">
      <alignment vertical="center"/>
    </xf>
    <xf numFmtId="49" fontId="30" fillId="0" borderId="13" xfId="14" applyFont="1" applyBorder="1" applyAlignment="1" applyProtection="1">
      <alignment vertical="center"/>
    </xf>
    <xf numFmtId="0" fontId="33" fillId="12" borderId="4" xfId="3" applyFont="1" applyFill="1" applyBorder="1" applyAlignment="1" applyProtection="1">
      <alignment horizontal="left"/>
      <protection locked="0"/>
    </xf>
    <xf numFmtId="0" fontId="33" fillId="12" borderId="5" xfId="3" applyFont="1" applyFill="1" applyBorder="1" applyAlignment="1" applyProtection="1">
      <alignment horizontal="left"/>
      <protection locked="0"/>
    </xf>
    <xf numFmtId="0" fontId="33" fillId="12" borderId="4" xfId="3" applyFont="1" applyFill="1" applyBorder="1" applyAlignment="1" applyProtection="1"/>
    <xf numFmtId="0" fontId="33" fillId="12" borderId="5" xfId="3" applyFont="1" applyFill="1" applyBorder="1" applyAlignment="1" applyProtection="1"/>
    <xf numFmtId="0" fontId="49" fillId="15" borderId="2" xfId="0" applyFont="1" applyFill="1" applyBorder="1" applyAlignment="1" applyProtection="1">
      <alignment horizontal="left" vertical="center" wrapText="1"/>
    </xf>
    <xf numFmtId="0" fontId="49" fillId="15" borderId="4" xfId="0" applyFont="1" applyFill="1" applyBorder="1" applyAlignment="1" applyProtection="1">
      <alignment horizontal="left" vertical="center" wrapText="1"/>
    </xf>
    <xf numFmtId="0" fontId="49" fillId="15" borderId="5" xfId="0" applyFont="1" applyFill="1" applyBorder="1" applyAlignment="1" applyProtection="1">
      <alignment horizontal="left" vertical="center" wrapText="1"/>
    </xf>
    <xf numFmtId="3" fontId="11" fillId="16" borderId="9" xfId="7" applyNumberFormat="1" applyFont="1" applyFill="1" applyBorder="1" applyProtection="1">
      <alignment horizontal="center" vertical="center"/>
    </xf>
    <xf numFmtId="3" fontId="11" fillId="16" borderId="0" xfId="7" applyNumberFormat="1" applyFont="1" applyFill="1" applyBorder="1" applyProtection="1">
      <alignment horizontal="center" vertical="center"/>
    </xf>
    <xf numFmtId="3" fontId="11" fillId="16" borderId="10" xfId="7" applyNumberFormat="1" applyFont="1" applyFill="1" applyBorder="1" applyProtection="1">
      <alignment horizontal="center" vertical="center"/>
    </xf>
    <xf numFmtId="0" fontId="39" fillId="5" borderId="2" xfId="2" applyFont="1" applyFill="1" applyBorder="1" applyAlignment="1" applyProtection="1">
      <alignment horizontal="left" vertical="center" wrapText="1"/>
    </xf>
    <xf numFmtId="0" fontId="39" fillId="5" borderId="4" xfId="2" applyFont="1" applyFill="1" applyBorder="1" applyAlignment="1" applyProtection="1">
      <alignment horizontal="left" vertical="center" wrapText="1"/>
    </xf>
    <xf numFmtId="0" fontId="39" fillId="5" borderId="5" xfId="2" applyFont="1" applyFill="1" applyBorder="1" applyAlignment="1" applyProtection="1">
      <alignment horizontal="left" vertical="center" wrapText="1"/>
    </xf>
    <xf numFmtId="3" fontId="11" fillId="16" borderId="2" xfId="7" applyNumberFormat="1" applyFont="1" applyFill="1" applyBorder="1" applyProtection="1">
      <alignment horizontal="center" vertical="center"/>
    </xf>
    <xf numFmtId="3" fontId="11" fillId="16" borderId="4" xfId="7" applyNumberFormat="1" applyFont="1" applyFill="1" applyBorder="1" applyProtection="1">
      <alignment horizontal="center" vertical="center"/>
    </xf>
    <xf numFmtId="3" fontId="11" fillId="16" borderId="5" xfId="7" applyNumberFormat="1" applyFont="1" applyFill="1" applyBorder="1" applyProtection="1">
      <alignment horizontal="center" vertical="center"/>
    </xf>
    <xf numFmtId="0" fontId="22" fillId="16" borderId="9" xfId="7" applyFont="1" applyFill="1" applyBorder="1" applyProtection="1">
      <alignment horizontal="center" vertical="center"/>
    </xf>
    <xf numFmtId="0" fontId="22" fillId="16" borderId="0" xfId="7" applyFont="1" applyFill="1" applyBorder="1" applyProtection="1">
      <alignment horizontal="center" vertical="center"/>
    </xf>
    <xf numFmtId="0" fontId="22" fillId="16" borderId="10" xfId="7" applyFont="1" applyFill="1" applyBorder="1" applyProtection="1">
      <alignment horizontal="center" vertical="center"/>
    </xf>
    <xf numFmtId="0" fontId="41" fillId="5" borderId="1" xfId="2" applyFont="1" applyFill="1" applyBorder="1" applyAlignment="1" applyProtection="1">
      <alignment vertical="center" wrapText="1"/>
    </xf>
    <xf numFmtId="0" fontId="41" fillId="5" borderId="3" xfId="2" applyFont="1" applyFill="1" applyBorder="1" applyAlignment="1" applyProtection="1">
      <alignment vertical="center" wrapText="1"/>
    </xf>
    <xf numFmtId="0" fontId="41" fillId="5" borderId="14" xfId="2" applyFont="1" applyFill="1" applyBorder="1" applyAlignment="1" applyProtection="1">
      <alignment vertical="center" wrapText="1"/>
    </xf>
    <xf numFmtId="0" fontId="38" fillId="5" borderId="5" xfId="2" applyFont="1" applyFill="1" applyBorder="1" applyAlignment="1" applyProtection="1">
      <alignment vertical="center" wrapText="1"/>
    </xf>
    <xf numFmtId="0" fontId="44" fillId="5" borderId="2" xfId="2" applyFont="1" applyFill="1" applyBorder="1" applyAlignment="1" applyProtection="1">
      <alignment vertical="center" wrapText="1"/>
    </xf>
    <xf numFmtId="0" fontId="44" fillId="5" borderId="4" xfId="2" applyFont="1" applyFill="1" applyBorder="1" applyAlignment="1" applyProtection="1">
      <alignment vertical="center" wrapText="1"/>
    </xf>
    <xf numFmtId="0" fontId="44" fillId="5" borderId="5" xfId="2" applyFont="1" applyFill="1" applyBorder="1" applyAlignment="1" applyProtection="1">
      <alignment vertical="center" wrapText="1"/>
    </xf>
    <xf numFmtId="0" fontId="39" fillId="0" borderId="14" xfId="2" applyFont="1" applyFill="1" applyBorder="1" applyAlignment="1" applyProtection="1">
      <alignment vertical="center" wrapText="1"/>
    </xf>
    <xf numFmtId="0" fontId="41" fillId="5" borderId="3" xfId="2" applyFont="1" applyFill="1" applyBorder="1" applyAlignment="1" applyProtection="1">
      <alignment horizontal="left" vertical="center" wrapText="1"/>
    </xf>
    <xf numFmtId="0" fontId="25" fillId="16" borderId="4" xfId="2" applyFont="1" applyFill="1" applyBorder="1" applyAlignment="1" applyProtection="1">
      <alignment vertical="center"/>
    </xf>
    <xf numFmtId="0" fontId="25" fillId="16" borderId="7" xfId="2" applyFont="1" applyFill="1" applyBorder="1" applyAlignment="1" applyProtection="1">
      <alignment vertical="center"/>
    </xf>
    <xf numFmtId="2" fontId="25" fillId="16" borderId="4" xfId="8" applyNumberFormat="1" applyFont="1" applyFill="1" applyBorder="1" applyProtection="1">
      <alignment horizontal="right" vertical="center"/>
    </xf>
    <xf numFmtId="2" fontId="25" fillId="16" borderId="7" xfId="8" applyNumberFormat="1" applyFont="1" applyFill="1" applyBorder="1" applyProtection="1">
      <alignment horizontal="right" vertical="center"/>
    </xf>
    <xf numFmtId="0" fontId="25" fillId="16" borderId="2" xfId="2" applyFont="1" applyFill="1" applyBorder="1" applyAlignment="1" applyProtection="1">
      <alignment horizontal="center" wrapText="1"/>
    </xf>
    <xf numFmtId="0" fontId="25" fillId="16" borderId="6" xfId="2" applyFont="1" applyFill="1" applyBorder="1" applyAlignment="1" applyProtection="1">
      <alignment horizontal="center" wrapText="1"/>
    </xf>
    <xf numFmtId="0" fontId="41" fillId="0" borderId="2" xfId="4" applyFont="1" applyFill="1" applyBorder="1" applyAlignment="1" applyProtection="1">
      <alignment horizontal="left" vertical="center" wrapText="1"/>
    </xf>
    <xf numFmtId="0" fontId="41" fillId="0" borderId="4" xfId="4" applyFont="1" applyFill="1" applyBorder="1" applyAlignment="1" applyProtection="1">
      <alignment horizontal="left" vertical="center"/>
    </xf>
    <xf numFmtId="0" fontId="41" fillId="0" borderId="5" xfId="4" applyFont="1" applyFill="1" applyBorder="1" applyAlignment="1" applyProtection="1">
      <alignment horizontal="left" vertical="center"/>
    </xf>
    <xf numFmtId="0" fontId="40" fillId="5" borderId="1" xfId="2" applyFont="1" applyFill="1" applyBorder="1" applyAlignment="1" applyProtection="1">
      <alignment vertical="center"/>
    </xf>
    <xf numFmtId="0" fontId="39" fillId="0" borderId="14" xfId="2" applyFont="1" applyFill="1" applyBorder="1" applyAlignment="1" applyProtection="1">
      <alignment horizontal="left" vertical="center" wrapText="1"/>
    </xf>
    <xf numFmtId="0" fontId="39" fillId="5" borderId="6" xfId="2" applyFont="1" applyFill="1" applyBorder="1" applyAlignment="1" applyProtection="1">
      <alignment vertical="center" wrapText="1"/>
    </xf>
    <xf numFmtId="0" fontId="39" fillId="5" borderId="8" xfId="2" applyFont="1" applyFill="1" applyBorder="1" applyAlignment="1" applyProtection="1">
      <alignment vertical="center" wrapText="1"/>
    </xf>
    <xf numFmtId="0" fontId="27" fillId="2" borderId="6" xfId="0"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xf>
    <xf numFmtId="0" fontId="27" fillId="2" borderId="8" xfId="0" applyFont="1" applyFill="1" applyBorder="1" applyAlignment="1" applyProtection="1">
      <alignment horizontal="center" vertical="center"/>
    </xf>
    <xf numFmtId="0" fontId="15" fillId="2" borderId="11" xfId="0" applyFont="1" applyFill="1" applyBorder="1" applyProtection="1"/>
    <xf numFmtId="0" fontId="15" fillId="2" borderId="12" xfId="0" applyFont="1" applyFill="1" applyBorder="1" applyProtection="1"/>
    <xf numFmtId="0" fontId="15" fillId="2" borderId="13" xfId="0" applyFont="1" applyFill="1" applyBorder="1" applyProtection="1"/>
    <xf numFmtId="0" fontId="45" fillId="0" borderId="2" xfId="10" applyFont="1" applyFill="1" applyBorder="1" applyProtection="1">
      <alignment horizontal="left" vertical="center"/>
    </xf>
    <xf numFmtId="0" fontId="45" fillId="0" borderId="4" xfId="10" applyFont="1" applyFill="1" applyBorder="1" applyProtection="1">
      <alignment horizontal="left" vertical="center"/>
    </xf>
    <xf numFmtId="0" fontId="45" fillId="0" borderId="5" xfId="10" applyFont="1" applyFill="1" applyBorder="1" applyProtection="1">
      <alignment horizontal="left" vertical="center"/>
    </xf>
    <xf numFmtId="0" fontId="22" fillId="16" borderId="6" xfId="2" applyFont="1" applyFill="1" applyBorder="1" applyAlignment="1" applyProtection="1">
      <alignment vertical="center"/>
    </xf>
    <xf numFmtId="0" fontId="22" fillId="16" borderId="8" xfId="2" applyFont="1" applyFill="1" applyBorder="1" applyAlignment="1" applyProtection="1">
      <alignment vertical="center"/>
    </xf>
    <xf numFmtId="0" fontId="39" fillId="0" borderId="3" xfId="2" applyFont="1" applyBorder="1" applyAlignment="1" applyProtection="1">
      <alignment vertical="center" wrapText="1"/>
    </xf>
    <xf numFmtId="0" fontId="40" fillId="5" borderId="2" xfId="2" applyFont="1" applyFill="1" applyBorder="1" applyAlignment="1" applyProtection="1">
      <alignment vertical="center"/>
    </xf>
    <xf numFmtId="0" fontId="40" fillId="5" borderId="4" xfId="2" applyFont="1" applyFill="1" applyBorder="1" applyAlignment="1" applyProtection="1">
      <alignment vertical="center"/>
    </xf>
    <xf numFmtId="0" fontId="32" fillId="5" borderId="9" xfId="4" applyFont="1" applyFill="1" applyBorder="1" applyAlignment="1" applyProtection="1">
      <alignment horizontal="left" vertical="center" wrapText="1"/>
    </xf>
    <xf numFmtId="0" fontId="32" fillId="5" borderId="0" xfId="4" applyFont="1" applyFill="1" applyBorder="1" applyAlignment="1" applyProtection="1">
      <alignment horizontal="left" vertical="center" wrapText="1"/>
    </xf>
    <xf numFmtId="0" fontId="32" fillId="5" borderId="10" xfId="4" applyFont="1" applyFill="1" applyBorder="1" applyAlignment="1" applyProtection="1">
      <alignment horizontal="left" vertical="center" wrapText="1"/>
    </xf>
    <xf numFmtId="3" fontId="24" fillId="16" borderId="7" xfId="5" applyFont="1" applyFill="1" applyBorder="1" applyProtection="1">
      <alignment horizontal="right" vertical="center"/>
    </xf>
    <xf numFmtId="3" fontId="39" fillId="16" borderId="14" xfId="7" applyNumberFormat="1" applyFont="1" applyFill="1" applyBorder="1" applyAlignment="1" applyProtection="1">
      <alignment horizontal="center" vertical="center"/>
    </xf>
    <xf numFmtId="3" fontId="39" fillId="16" borderId="23" xfId="7" applyNumberFormat="1" applyFont="1" applyFill="1" applyBorder="1" applyAlignment="1" applyProtection="1">
      <alignment horizontal="center" vertical="center"/>
    </xf>
    <xf numFmtId="3" fontId="39" fillId="16" borderId="3" xfId="7" applyNumberFormat="1" applyFont="1" applyFill="1" applyBorder="1" applyAlignment="1" applyProtection="1">
      <alignment horizontal="center" vertical="center"/>
    </xf>
    <xf numFmtId="3" fontId="39" fillId="16" borderId="14" xfId="7" applyNumberFormat="1" applyFont="1" applyFill="1" applyBorder="1" applyAlignment="1" applyProtection="1">
      <alignment horizontal="left" vertical="center" indent="9"/>
    </xf>
    <xf numFmtId="3" fontId="39" fillId="16" borderId="23" xfId="7" applyNumberFormat="1" applyFont="1" applyFill="1" applyBorder="1" applyAlignment="1" applyProtection="1">
      <alignment horizontal="left" vertical="center" indent="9"/>
    </xf>
    <xf numFmtId="3" fontId="39" fillId="16" borderId="3" xfId="7" applyNumberFormat="1" applyFont="1" applyFill="1" applyBorder="1" applyAlignment="1" applyProtection="1">
      <alignment horizontal="left" vertical="center" indent="9"/>
    </xf>
    <xf numFmtId="3" fontId="39" fillId="16" borderId="2" xfId="7" applyNumberFormat="1" applyFont="1" applyFill="1" applyBorder="1" applyProtection="1">
      <alignment horizontal="center" vertical="center"/>
    </xf>
    <xf numFmtId="3" fontId="39" fillId="16" borderId="4" xfId="7" applyNumberFormat="1" applyFont="1" applyFill="1" applyBorder="1" applyProtection="1">
      <alignment horizontal="center" vertical="center"/>
    </xf>
    <xf numFmtId="3" fontId="39" fillId="16" borderId="5" xfId="7" applyNumberFormat="1" applyFont="1" applyFill="1" applyBorder="1" applyProtection="1">
      <alignment horizontal="center" vertical="center"/>
    </xf>
    <xf numFmtId="0" fontId="32" fillId="16" borderId="6" xfId="4" applyFont="1" applyFill="1" applyBorder="1" applyAlignment="1" applyProtection="1">
      <alignment vertical="center"/>
    </xf>
    <xf numFmtId="0" fontId="32" fillId="16" borderId="7" xfId="4" applyFont="1" applyFill="1" applyBorder="1" applyAlignment="1" applyProtection="1">
      <alignment vertical="center"/>
    </xf>
    <xf numFmtId="0" fontId="32" fillId="16" borderId="8" xfId="4" applyFont="1" applyFill="1" applyBorder="1" applyAlignment="1" applyProtection="1">
      <alignment vertical="center"/>
    </xf>
    <xf numFmtId="0" fontId="32" fillId="16" borderId="9" xfId="4" applyFont="1" applyFill="1" applyBorder="1" applyAlignment="1" applyProtection="1">
      <alignment vertical="center"/>
    </xf>
    <xf numFmtId="0" fontId="32" fillId="16" borderId="0" xfId="4" applyFont="1" applyFill="1" applyBorder="1" applyAlignment="1" applyProtection="1">
      <alignment vertical="center"/>
    </xf>
    <xf numFmtId="0" fontId="32" fillId="16" borderId="10" xfId="4" applyFont="1" applyFill="1" applyBorder="1" applyAlignment="1" applyProtection="1">
      <alignment vertical="center"/>
    </xf>
    <xf numFmtId="0" fontId="30" fillId="2" borderId="0" xfId="0" applyFont="1" applyFill="1" applyAlignment="1">
      <alignment horizontal="center" vertical="center"/>
    </xf>
    <xf numFmtId="0" fontId="15" fillId="2" borderId="0" xfId="0" applyFont="1" applyFill="1" applyBorder="1" applyAlignment="1">
      <alignment horizontal="left" wrapText="1"/>
    </xf>
    <xf numFmtId="0" fontId="37" fillId="0" borderId="0" xfId="0" applyFont="1" applyBorder="1" applyAlignment="1">
      <alignment horizontal="left" wrapText="1"/>
    </xf>
    <xf numFmtId="0" fontId="15" fillId="0" borderId="0" xfId="0" applyFont="1" applyBorder="1" applyAlignment="1">
      <alignment horizontal="left" vertical="center" wrapText="1"/>
    </xf>
    <xf numFmtId="0" fontId="27" fillId="2" borderId="6" xfId="0" applyFont="1" applyFill="1" applyBorder="1" applyAlignment="1">
      <alignment horizontal="center" vertical="center" wrapText="1"/>
    </xf>
    <xf numFmtId="0" fontId="15" fillId="2" borderId="7" xfId="0" applyFont="1" applyFill="1" applyBorder="1" applyAlignment="1">
      <alignment horizontal="center" vertical="center"/>
    </xf>
    <xf numFmtId="0" fontId="15" fillId="2" borderId="8" xfId="0" applyFont="1" applyFill="1" applyBorder="1" applyAlignment="1">
      <alignment horizontal="center" vertical="center"/>
    </xf>
    <xf numFmtId="0" fontId="15" fillId="2" borderId="6" xfId="0" applyFont="1" applyFill="1" applyBorder="1" applyAlignment="1">
      <alignment horizontal="center" wrapText="1"/>
    </xf>
    <xf numFmtId="0" fontId="15" fillId="2" borderId="8" xfId="0" applyFont="1" applyFill="1" applyBorder="1" applyAlignment="1">
      <alignment horizontal="center" wrapText="1"/>
    </xf>
    <xf numFmtId="0" fontId="15" fillId="2" borderId="11" xfId="0" applyFont="1" applyFill="1" applyBorder="1" applyAlignment="1">
      <alignment horizontal="center" wrapText="1"/>
    </xf>
    <xf numFmtId="0" fontId="15" fillId="2" borderId="13" xfId="0" applyFont="1" applyFill="1" applyBorder="1" applyAlignment="1">
      <alignment horizontal="center" wrapText="1"/>
    </xf>
    <xf numFmtId="0" fontId="15" fillId="15" borderId="2" xfId="0" applyFont="1" applyFill="1" applyBorder="1" applyAlignment="1">
      <alignment horizontal="center" vertical="center" wrapText="1"/>
    </xf>
    <xf numFmtId="0" fontId="15" fillId="15" borderId="5" xfId="0" applyFont="1" applyFill="1" applyBorder="1" applyAlignment="1">
      <alignment horizontal="center" vertical="center" wrapText="1"/>
    </xf>
    <xf numFmtId="0" fontId="15" fillId="2" borderId="2" xfId="0" applyFont="1" applyFill="1" applyBorder="1" applyAlignment="1">
      <alignment wrapText="1"/>
    </xf>
    <xf numFmtId="0" fontId="15" fillId="0" borderId="5" xfId="0" applyFont="1" applyBorder="1" applyAlignment="1">
      <alignment wrapText="1"/>
    </xf>
    <xf numFmtId="0" fontId="15" fillId="2" borderId="2" xfId="0" applyFont="1" applyFill="1" applyBorder="1" applyAlignment="1">
      <alignment horizontal="left" wrapText="1" indent="2"/>
    </xf>
    <xf numFmtId="0" fontId="15" fillId="0" borderId="5" xfId="0" applyFont="1" applyBorder="1" applyAlignment="1">
      <alignment horizontal="left" wrapText="1" indent="2"/>
    </xf>
    <xf numFmtId="0" fontId="4" fillId="0" borderId="2" xfId="0" applyFont="1" applyFill="1" applyBorder="1" applyAlignment="1">
      <alignment horizontal="left"/>
    </xf>
    <xf numFmtId="0" fontId="4" fillId="0" borderId="4" xfId="0" applyFont="1" applyFill="1" applyBorder="1" applyAlignment="1">
      <alignment horizontal="left"/>
    </xf>
    <xf numFmtId="0" fontId="4" fillId="0" borderId="5" xfId="0" applyFont="1" applyFill="1" applyBorder="1" applyAlignment="1">
      <alignment horizontal="left"/>
    </xf>
    <xf numFmtId="0" fontId="14" fillId="11" borderId="9" xfId="0" applyFont="1" applyFill="1" applyBorder="1" applyAlignment="1">
      <alignment vertical="center"/>
    </xf>
    <xf numFmtId="0" fontId="14" fillId="11" borderId="0" xfId="0" applyFont="1" applyFill="1" applyBorder="1" applyAlignment="1">
      <alignment vertical="center"/>
    </xf>
    <xf numFmtId="0" fontId="14" fillId="11" borderId="10" xfId="0" applyFont="1" applyFill="1" applyBorder="1" applyAlignment="1">
      <alignment vertical="center"/>
    </xf>
    <xf numFmtId="0" fontId="4" fillId="0" borderId="11" xfId="0" applyFont="1" applyFill="1" applyBorder="1" applyAlignment="1">
      <alignment horizontal="left"/>
    </xf>
    <xf numFmtId="0" fontId="4" fillId="0" borderId="12" xfId="0" applyFont="1" applyFill="1" applyBorder="1" applyAlignment="1">
      <alignment horizontal="left"/>
    </xf>
    <xf numFmtId="0" fontId="4" fillId="0" borderId="13" xfId="0" applyFont="1" applyFill="1" applyBorder="1" applyAlignment="1">
      <alignment horizontal="left"/>
    </xf>
  </cellXfs>
  <cellStyles count="15">
    <cellStyle name="greyed" xfId="7"/>
    <cellStyle name="Greyed Out Cell" xfId="13"/>
    <cellStyle name="Heading 1 2" xfId="3"/>
    <cellStyle name="Heading 2 2" xfId="4"/>
    <cellStyle name="Heading Style 1" xfId="14"/>
    <cellStyle name="HeadingTable" xfId="6"/>
    <cellStyle name="highlightText" xfId="10"/>
    <cellStyle name="HStyle 3" xfId="12"/>
    <cellStyle name="inputExposure" xfId="8"/>
    <cellStyle name="Milliers" xfId="11" builtinId="3"/>
    <cellStyle name="Normal" xfId="0" builtinId="0"/>
    <cellStyle name="Normal 2" xfId="2"/>
    <cellStyle name="Normal 3" xfId="1"/>
    <cellStyle name="showExposure" xfId="5"/>
    <cellStyle name="showParameterE" xfId="9"/>
  </cellStyles>
  <dxfs count="253">
    <dxf>
      <font>
        <color rgb="FFC5D9F1"/>
      </font>
    </dxf>
    <dxf>
      <font>
        <color rgb="FFC5D9F1"/>
      </font>
    </dxf>
    <dxf>
      <font>
        <color rgb="FFC5D9F1"/>
      </font>
    </dxf>
    <dxf>
      <font>
        <color rgb="FFC5D9F1"/>
      </font>
    </dxf>
    <dxf>
      <font>
        <color rgb="FFC5D9F1"/>
      </font>
    </dxf>
    <dxf>
      <font>
        <color rgb="FFC5D9F1"/>
      </font>
    </dxf>
    <dxf>
      <font>
        <color rgb="FFC5D9F1"/>
      </font>
    </dxf>
    <dxf>
      <font>
        <color rgb="FFC5D9F1"/>
      </font>
    </dxf>
    <dxf>
      <font>
        <color rgb="FFC5D9F1"/>
      </font>
    </dxf>
    <dxf>
      <font>
        <color rgb="FFC5D9F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C5D9F1"/>
      </font>
      <fill>
        <patternFill>
          <bgColor rgb="FFC5D9F1"/>
        </patternFill>
      </fill>
    </dxf>
    <dxf>
      <font>
        <color theme="0"/>
      </font>
      <fill>
        <patternFill>
          <bgColor theme="0"/>
        </patternFill>
      </fill>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3" tint="0.79998168889431442"/>
      </font>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0"/>
      </font>
      <fill>
        <patternFill>
          <bgColor theme="0"/>
        </patternFill>
      </fill>
    </dxf>
    <dxf>
      <font>
        <color theme="3" tint="0.79998168889431442"/>
      </font>
    </dxf>
    <dxf>
      <font>
        <color theme="3" tint="0.79998168889431442"/>
      </font>
    </dxf>
    <dxf>
      <font>
        <color theme="3" tint="0.79998168889431442"/>
      </font>
    </dxf>
    <dxf>
      <font>
        <color theme="3" tint="0.79998168889431442"/>
      </font>
    </dxf>
    <dxf>
      <font>
        <color rgb="FFC5D9F1"/>
      </font>
    </dxf>
    <dxf>
      <font>
        <color theme="0"/>
      </font>
      <fill>
        <patternFill>
          <bgColor theme="0"/>
        </patternFill>
      </fill>
    </dxf>
  </dxfs>
  <tableStyles count="0" defaultTableStyle="TableStyleMedium2" defaultPivotStyle="PivotStyleLight16"/>
  <colors>
    <mruColors>
      <color rgb="FFC5D9F1"/>
      <color rgb="FF003767"/>
      <color rgb="FF364349"/>
      <color rgb="FFD2A203"/>
      <color rgb="FF1E497C"/>
      <color rgb="FF9ABCE6"/>
      <color rgb="FFCBCBCB"/>
      <color rgb="FF4F81BD"/>
      <color rgb="FFFFCC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62</xdr:row>
      <xdr:rowOff>19050</xdr:rowOff>
    </xdr:to>
    <xdr:pic>
      <xdr:nvPicPr>
        <xdr:cNvPr id="2" name="Picture 11" descr="AMF rapport lettre 150dp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81925"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600075</xdr:colOff>
      <xdr:row>25</xdr:row>
      <xdr:rowOff>57150</xdr:rowOff>
    </xdr:from>
    <xdr:to>
      <xdr:col>4</xdr:col>
      <xdr:colOff>180975</xdr:colOff>
      <xdr:row>38</xdr:row>
      <xdr:rowOff>9525</xdr:rowOff>
    </xdr:to>
    <xdr:grpSp>
      <xdr:nvGrpSpPr>
        <xdr:cNvPr id="3" name="Groupe 2"/>
        <xdr:cNvGrpSpPr/>
      </xdr:nvGrpSpPr>
      <xdr:grpSpPr>
        <a:xfrm>
          <a:off x="600075" y="4105275"/>
          <a:ext cx="2514600" cy="2057400"/>
          <a:chOff x="771525" y="4105275"/>
          <a:chExt cx="2628900" cy="2057400"/>
        </a:xfrm>
      </xdr:grpSpPr>
      <xdr:sp macro="" textlink="">
        <xdr:nvSpPr>
          <xdr:cNvPr id="8194" name="AutoShape 2"/>
          <xdr:cNvSpPr>
            <a:spLocks noChangeArrowheads="1"/>
          </xdr:cNvSpPr>
        </xdr:nvSpPr>
        <xdr:spPr bwMode="auto">
          <a:xfrm>
            <a:off x="771525" y="4105275"/>
            <a:ext cx="2628900" cy="2057400"/>
          </a:xfrm>
          <a:prstGeom prst="roundRect">
            <a:avLst>
              <a:gd name="adj" fmla="val 16667"/>
            </a:avLst>
          </a:prstGeom>
          <a:solidFill>
            <a:srgbClr val="FFFFFF"/>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vertOverflow="clip" wrap="square" lIns="91440" tIns="91440" rIns="91440" bIns="91440" anchor="t" upright="1"/>
          <a:lstStyle/>
          <a:p>
            <a:pPr algn="l" rtl="0">
              <a:defRPr sz="1000"/>
            </a:pPr>
            <a:endParaRPr lang="fr-CA" sz="1100" b="0" i="0" u="none" strike="noStrike" baseline="0">
              <a:solidFill>
                <a:srgbClr val="000000"/>
              </a:solidFill>
              <a:latin typeface="Times New Roman"/>
              <a:cs typeface="Times New Roman"/>
            </a:endParaRPr>
          </a:p>
          <a:p>
            <a:pPr algn="l" rtl="0">
              <a:defRPr sz="1000"/>
            </a:pPr>
            <a:endParaRPr lang="fr-CA" sz="1100" b="0" i="0" u="none" strike="noStrike" baseline="0">
              <a:solidFill>
                <a:srgbClr val="000000"/>
              </a:solidFill>
              <a:latin typeface="Times New Roman"/>
              <a:cs typeface="Times New Roman"/>
            </a:endParaRPr>
          </a:p>
        </xdr:txBody>
      </xdr:sp>
      <xdr:pic>
        <xdr:nvPicPr>
          <xdr:cNvPr id="4" name="Image 6" descr="AMF logo.jpg"/>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1075" y="4686300"/>
            <a:ext cx="2181225" cy="9144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409576</xdr:colOff>
      <xdr:row>25</xdr:row>
      <xdr:rowOff>66675</xdr:rowOff>
    </xdr:from>
    <xdr:to>
      <xdr:col>8</xdr:col>
      <xdr:colOff>619126</xdr:colOff>
      <xdr:row>37</xdr:row>
      <xdr:rowOff>152400</xdr:rowOff>
    </xdr:to>
    <xdr:sp macro="" textlink="">
      <xdr:nvSpPr>
        <xdr:cNvPr id="8196" name="AutoShape 4"/>
        <xdr:cNvSpPr>
          <a:spLocks noChangeArrowheads="1"/>
        </xdr:cNvSpPr>
      </xdr:nvSpPr>
      <xdr:spPr bwMode="auto">
        <a:xfrm>
          <a:off x="3343276" y="4114800"/>
          <a:ext cx="3143250" cy="2028825"/>
        </a:xfrm>
        <a:prstGeom prst="roundRect">
          <a:avLst>
            <a:gd name="adj" fmla="val 16667"/>
          </a:avLst>
        </a:prstGeom>
        <a:solidFill>
          <a:srgbClr val="FFFFFF"/>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vertOverflow="clip" wrap="square" lIns="91440" tIns="91440" rIns="91440" bIns="91440" anchor="t" upright="1"/>
        <a:lstStyle/>
        <a:p>
          <a:pPr algn="l" rtl="0">
            <a:defRPr sz="1000"/>
          </a:pPr>
          <a:endParaRPr lang="fr-CA" sz="700" b="1" i="0" u="none" strike="noStrike" baseline="0">
            <a:solidFill>
              <a:srgbClr val="003767"/>
            </a:solidFill>
            <a:latin typeface="Arial"/>
            <a:cs typeface="Arial"/>
          </a:endParaRPr>
        </a:p>
        <a:p>
          <a:pPr algn="l" rtl="0">
            <a:defRPr sz="1000"/>
          </a:pPr>
          <a:r>
            <a:rPr lang="fr-CA" sz="1800" b="1" i="0" u="none" strike="noStrike" baseline="0">
              <a:solidFill>
                <a:srgbClr val="003767"/>
              </a:solidFill>
              <a:latin typeface="Arial"/>
              <a:cs typeface="Arial"/>
            </a:rPr>
            <a:t>DIVULGATION </a:t>
          </a:r>
        </a:p>
        <a:p>
          <a:pPr algn="l" rtl="0">
            <a:defRPr sz="1000"/>
          </a:pPr>
          <a:endParaRPr lang="fr-CA" sz="1200" b="1" i="0" u="none" strike="noStrike" baseline="0">
            <a:solidFill>
              <a:srgbClr val="003767"/>
            </a:solidFill>
            <a:latin typeface="Arial"/>
            <a:cs typeface="Arial"/>
          </a:endParaRPr>
        </a:p>
        <a:p>
          <a:pPr algn="l" rtl="0">
            <a:defRPr sz="1000"/>
          </a:pPr>
          <a:endParaRPr lang="fr-CA" sz="600" b="1" i="0" u="none" strike="noStrike" baseline="0">
            <a:solidFill>
              <a:srgbClr val="003767"/>
            </a:solidFill>
            <a:latin typeface="Arial"/>
            <a:cs typeface="Arial"/>
          </a:endParaRPr>
        </a:p>
        <a:p>
          <a:pPr algn="l" rtl="0">
            <a:defRPr sz="1000"/>
          </a:pPr>
          <a:r>
            <a:rPr lang="fr-CA" sz="1800" b="0" i="0" u="none" strike="noStrike" baseline="0">
              <a:solidFill>
                <a:srgbClr val="364349"/>
              </a:solidFill>
              <a:latin typeface="Arial"/>
              <a:cs typeface="Arial"/>
            </a:rPr>
            <a:t>Ratio de liquidité </a:t>
          </a:r>
        </a:p>
        <a:p>
          <a:pPr algn="l" rtl="0">
            <a:defRPr sz="1000"/>
          </a:pPr>
          <a:r>
            <a:rPr lang="fr-CA" sz="1800" b="0" i="0" u="none" strike="noStrike" baseline="0">
              <a:solidFill>
                <a:srgbClr val="364349"/>
              </a:solidFill>
              <a:latin typeface="Arial"/>
              <a:cs typeface="Arial"/>
            </a:rPr>
            <a:t>à court terme (LCR)</a:t>
          </a:r>
          <a:endParaRPr lang="fr-CA" sz="1800" b="0" i="1" u="none" strike="noStrike" baseline="0">
            <a:solidFill>
              <a:srgbClr val="364349"/>
            </a:solidFill>
            <a:latin typeface="Arial"/>
            <a:cs typeface="Arial"/>
          </a:endParaRPr>
        </a:p>
        <a:p>
          <a:pPr algn="l" rtl="0">
            <a:defRPr sz="1000"/>
          </a:pPr>
          <a:endParaRPr lang="fr-CA" sz="1400" b="1" i="0" u="none" strike="noStrike" baseline="0">
            <a:solidFill>
              <a:srgbClr val="364349"/>
            </a:solidFill>
            <a:latin typeface="Arial"/>
            <a:cs typeface="Arial"/>
          </a:endParaRPr>
        </a:p>
        <a:p>
          <a:pPr algn="l" rtl="0">
            <a:defRPr sz="1000"/>
          </a:pPr>
          <a:r>
            <a:rPr lang="fr-CA" sz="1200" b="0" i="0" u="none" strike="noStrike" baseline="0">
              <a:solidFill>
                <a:srgbClr val="364349"/>
              </a:solidFill>
              <a:latin typeface="Arial"/>
              <a:cs typeface="Arial"/>
            </a:rPr>
            <a:t>Mars 2016</a:t>
          </a:r>
        </a:p>
        <a:p>
          <a:pPr algn="l" rtl="0">
            <a:defRPr sz="1000"/>
          </a:pPr>
          <a:endParaRPr lang="fr-CA" sz="900" b="1" i="0" u="none" strike="noStrike" baseline="0">
            <a:solidFill>
              <a:srgbClr val="003767"/>
            </a:solidFill>
            <a:latin typeface="Arial"/>
            <a:cs typeface="Arial"/>
          </a:endParaRPr>
        </a:p>
        <a:p>
          <a:pPr algn="l" rtl="0">
            <a:defRPr sz="1000"/>
          </a:pPr>
          <a:endParaRPr lang="fr-CA" sz="1800" b="1" i="0" u="none" strike="noStrike" baseline="0">
            <a:solidFill>
              <a:srgbClr val="003767"/>
            </a:solidFill>
            <a:latin typeface="Arial"/>
            <a:cs typeface="Arial"/>
          </a:endParaRPr>
        </a:p>
        <a:p>
          <a:pPr algn="l" rtl="0">
            <a:defRPr sz="1000"/>
          </a:pPr>
          <a:endParaRPr lang="fr-CA" sz="1800" b="1" i="0" u="none" strike="noStrike" baseline="0">
            <a:solidFill>
              <a:srgbClr val="003767"/>
            </a:solidFill>
            <a:latin typeface="Arial"/>
            <a:cs typeface="Arial"/>
          </a:endParaRPr>
        </a:p>
        <a:p>
          <a:pPr algn="l" rtl="0">
            <a:defRPr sz="1000"/>
          </a:pPr>
          <a:endParaRPr lang="fr-CA" sz="1800" b="1" i="0" u="none" strike="noStrike" baseline="0">
            <a:solidFill>
              <a:srgbClr val="003767"/>
            </a:solidFill>
            <a:latin typeface="Arial"/>
            <a:cs typeface="Arial"/>
          </a:endParaRPr>
        </a:p>
        <a:p>
          <a:pPr algn="l" rtl="0">
            <a:defRPr sz="1000"/>
          </a:pPr>
          <a:endParaRPr lang="fr-CA" sz="1800" b="1" i="0" u="none" strike="noStrike" baseline="0">
            <a:solidFill>
              <a:srgbClr val="003767"/>
            </a:solidFill>
            <a:latin typeface="Arial"/>
            <a:cs typeface="Arial"/>
          </a:endParaRPr>
        </a:p>
        <a:p>
          <a:pPr algn="l" rtl="0">
            <a:defRPr sz="1000"/>
          </a:pPr>
          <a:endParaRPr lang="fr-CA" sz="1800" b="1" i="0" u="none" strike="noStrike" baseline="0">
            <a:solidFill>
              <a:srgbClr val="003767"/>
            </a:solidFill>
            <a:latin typeface="Arial"/>
            <a:cs typeface="Arial"/>
          </a:endParaRPr>
        </a:p>
        <a:p>
          <a:pPr algn="l" rtl="0">
            <a:defRPr sz="1000"/>
          </a:pPr>
          <a:endParaRPr lang="fr-CA" sz="1600" b="1" i="0" u="none" strike="noStrike" baseline="0">
            <a:solidFill>
              <a:srgbClr val="364349"/>
            </a:solidFill>
            <a:latin typeface="Arial"/>
            <a:cs typeface="Arial"/>
          </a:endParaRPr>
        </a:p>
        <a:p>
          <a:pPr algn="l" rtl="0">
            <a:defRPr sz="1000"/>
          </a:pPr>
          <a:endParaRPr lang="fr-CA" sz="1600" b="1" i="0" u="none" strike="noStrike" baseline="0">
            <a:solidFill>
              <a:srgbClr val="364349"/>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19050</xdr:rowOff>
    </xdr:from>
    <xdr:to>
      <xdr:col>2</xdr:col>
      <xdr:colOff>476835</xdr:colOff>
      <xdr:row>0</xdr:row>
      <xdr:rowOff>807450</xdr:rowOff>
    </xdr:to>
    <xdr:pic>
      <xdr:nvPicPr>
        <xdr:cNvPr id="3" name="Image 2"/>
        <xdr:cNvPicPr>
          <a:picLocks noChangeAspect="1"/>
        </xdr:cNvPicPr>
      </xdr:nvPicPr>
      <xdr:blipFill>
        <a:blip xmlns:r="http://schemas.openxmlformats.org/officeDocument/2006/relationships" r:embed="rId1"/>
        <a:stretch>
          <a:fillRect/>
        </a:stretch>
      </xdr:blipFill>
      <xdr:spPr>
        <a:xfrm>
          <a:off x="28575" y="19050"/>
          <a:ext cx="1629360" cy="788400"/>
        </a:xfrm>
        <a:prstGeom prst="rect">
          <a:avLst/>
        </a:prstGeom>
      </xdr:spPr>
    </xdr:pic>
    <xdr:clientData/>
  </xdr:twoCellAnchor>
  <xdr:twoCellAnchor>
    <xdr:from>
      <xdr:col>5</xdr:col>
      <xdr:colOff>76200</xdr:colOff>
      <xdr:row>4</xdr:row>
      <xdr:rowOff>381000</xdr:rowOff>
    </xdr:from>
    <xdr:to>
      <xdr:col>5</xdr:col>
      <xdr:colOff>485775</xdr:colOff>
      <xdr:row>5</xdr:row>
      <xdr:rowOff>130500</xdr:rowOff>
    </xdr:to>
    <xdr:sp macro="" textlink="">
      <xdr:nvSpPr>
        <xdr:cNvPr id="5" name="AutoShape 19"/>
        <xdr:cNvSpPr>
          <a:spLocks noChangeArrowheads="1"/>
        </xdr:cNvSpPr>
      </xdr:nvSpPr>
      <xdr:spPr bwMode="auto">
        <a:xfrm>
          <a:off x="3028950" y="1905000"/>
          <a:ext cx="409575" cy="244800"/>
        </a:xfrm>
        <a:prstGeom prst="flowChartMultidocument">
          <a:avLst/>
        </a:prstGeom>
        <a:solidFill>
          <a:srgbClr val="00B0F0"/>
        </a:solidFill>
        <a:ln w="9525">
          <a:solidFill>
            <a:srgbClr val="000000"/>
          </a:solidFill>
          <a:miter lim="800000"/>
          <a:headEnd/>
          <a:tailEnd/>
        </a:ln>
      </xdr:spPr>
      <xdr:txBody>
        <a:bodyPr rot="0" vert="horz" wrap="square" lIns="91440" tIns="45720" rIns="91440" bIns="45720" anchor="ctr" anchorCtr="0" upright="1">
          <a:noAutofit/>
        </a:bodyPr>
        <a:lstStyle/>
        <a:p>
          <a:pPr algn="ctr"/>
          <a:endParaRPr lang="fr-CA"/>
        </a:p>
      </xdr:txBody>
    </xdr:sp>
    <xdr:clientData/>
  </xdr:twoCellAnchor>
  <xdr:twoCellAnchor>
    <xdr:from>
      <xdr:col>5</xdr:col>
      <xdr:colOff>47625</xdr:colOff>
      <xdr:row>7</xdr:row>
      <xdr:rowOff>371230</xdr:rowOff>
    </xdr:from>
    <xdr:to>
      <xdr:col>5</xdr:col>
      <xdr:colOff>457200</xdr:colOff>
      <xdr:row>8</xdr:row>
      <xdr:rowOff>121292</xdr:rowOff>
    </xdr:to>
    <xdr:sp macro="" textlink="">
      <xdr:nvSpPr>
        <xdr:cNvPr id="10" name="AutoShape 19"/>
        <xdr:cNvSpPr>
          <a:spLocks noChangeArrowheads="1"/>
        </xdr:cNvSpPr>
      </xdr:nvSpPr>
      <xdr:spPr bwMode="auto">
        <a:xfrm>
          <a:off x="3000375" y="3076330"/>
          <a:ext cx="409575" cy="245362"/>
        </a:xfrm>
        <a:prstGeom prst="flowChartMultidocumen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ctr" anchorCtr="0" upright="1">
          <a:noAutofit/>
        </a:bodyPr>
        <a:lstStyle/>
        <a:p>
          <a:pPr algn="ctr"/>
          <a:endParaRPr lang="fr-CA"/>
        </a:p>
      </xdr:txBody>
    </xdr:sp>
    <xdr:clientData/>
  </xdr:twoCellAnchor>
  <xdr:twoCellAnchor>
    <xdr:from>
      <xdr:col>5</xdr:col>
      <xdr:colOff>47625</xdr:colOff>
      <xdr:row>10</xdr:row>
      <xdr:rowOff>287362</xdr:rowOff>
    </xdr:from>
    <xdr:to>
      <xdr:col>5</xdr:col>
      <xdr:colOff>457200</xdr:colOff>
      <xdr:row>11</xdr:row>
      <xdr:rowOff>37424</xdr:rowOff>
    </xdr:to>
    <xdr:sp macro="" textlink="">
      <xdr:nvSpPr>
        <xdr:cNvPr id="11" name="AutoShape 19"/>
        <xdr:cNvSpPr>
          <a:spLocks noChangeArrowheads="1"/>
        </xdr:cNvSpPr>
      </xdr:nvSpPr>
      <xdr:spPr bwMode="auto">
        <a:xfrm>
          <a:off x="3000375" y="4164037"/>
          <a:ext cx="409575" cy="245362"/>
        </a:xfrm>
        <a:prstGeom prst="flowChartMultidocument">
          <a:avLst/>
        </a:prstGeom>
        <a:solidFill>
          <a:srgbClr val="FFC000"/>
        </a:solidFill>
        <a:ln w="9525">
          <a:solidFill>
            <a:srgbClr val="000000"/>
          </a:solidFill>
          <a:miter lim="800000"/>
          <a:headEnd/>
          <a:tailEnd/>
        </a:ln>
      </xdr:spPr>
      <xdr:txBody>
        <a:bodyPr rot="0" vert="horz" wrap="square" lIns="91440" tIns="45720" rIns="91440" bIns="45720" anchor="ctr" anchorCtr="0" upright="1">
          <a:noAutofit/>
        </a:bodyPr>
        <a:lstStyle/>
        <a:p>
          <a:pPr algn="ctr"/>
          <a:endParaRPr lang="fr-CA"/>
        </a:p>
      </xdr:txBody>
    </xdr:sp>
    <xdr:clientData/>
  </xdr:twoCellAnchor>
  <xdr:twoCellAnchor>
    <xdr:from>
      <xdr:col>5</xdr:col>
      <xdr:colOff>19050</xdr:colOff>
      <xdr:row>13</xdr:row>
      <xdr:rowOff>373708</xdr:rowOff>
    </xdr:from>
    <xdr:to>
      <xdr:col>5</xdr:col>
      <xdr:colOff>428625</xdr:colOff>
      <xdr:row>14</xdr:row>
      <xdr:rowOff>123208</xdr:rowOff>
    </xdr:to>
    <xdr:sp macro="" textlink="">
      <xdr:nvSpPr>
        <xdr:cNvPr id="12" name="AutoShape 19"/>
        <xdr:cNvSpPr>
          <a:spLocks noChangeArrowheads="1"/>
        </xdr:cNvSpPr>
      </xdr:nvSpPr>
      <xdr:spPr bwMode="auto">
        <a:xfrm>
          <a:off x="2971800" y="5431483"/>
          <a:ext cx="409575" cy="244800"/>
        </a:xfrm>
        <a:prstGeom prst="flowChartMultidocument">
          <a:avLst/>
        </a:prstGeom>
        <a:solidFill>
          <a:srgbClr val="FFFF00"/>
        </a:solidFill>
        <a:ln w="9525">
          <a:solidFill>
            <a:srgbClr val="000000"/>
          </a:solidFill>
          <a:miter lim="800000"/>
          <a:headEnd/>
          <a:tailEnd/>
        </a:ln>
      </xdr:spPr>
      <xdr:txBody>
        <a:bodyPr rot="0" vert="horz" wrap="square" lIns="91440" tIns="45720" rIns="91440" bIns="45720" anchor="ctr" anchorCtr="0" upright="1">
          <a:noAutofit/>
        </a:bodyPr>
        <a:lstStyle/>
        <a:p>
          <a:pPr algn="ctr"/>
          <a:endParaRPr lang="fr-CA"/>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581025</xdr:colOff>
      <xdr:row>184</xdr:row>
      <xdr:rowOff>638175</xdr:rowOff>
    </xdr:from>
    <xdr:to>
      <xdr:col>21</xdr:col>
      <xdr:colOff>38100</xdr:colOff>
      <xdr:row>187</xdr:row>
      <xdr:rowOff>38100</xdr:rowOff>
    </xdr:to>
    <xdr:sp macro="" textlink="">
      <xdr:nvSpPr>
        <xdr:cNvPr id="2" name="Rectangle 1"/>
        <xdr:cNvSpPr/>
      </xdr:nvSpPr>
      <xdr:spPr>
        <a:xfrm>
          <a:off x="11563350" y="62607825"/>
          <a:ext cx="2505075" cy="685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0</xdr:colOff>
      <xdr:row>68</xdr:row>
      <xdr:rowOff>0</xdr:rowOff>
    </xdr:from>
    <xdr:to>
      <xdr:col>1</xdr:col>
      <xdr:colOff>104775</xdr:colOff>
      <xdr:row>68</xdr:row>
      <xdr:rowOff>171449</xdr:rowOff>
    </xdr:to>
    <xdr:sp macro="" textlink="">
      <xdr:nvSpPr>
        <xdr:cNvPr id="7" name="Text Box 3264"/>
        <xdr:cNvSpPr txBox="1">
          <a:spLocks noChangeArrowheads="1"/>
        </xdr:cNvSpPr>
      </xdr:nvSpPr>
      <xdr:spPr bwMode="auto">
        <a:xfrm>
          <a:off x="0" y="150495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68</xdr:row>
      <xdr:rowOff>0</xdr:rowOff>
    </xdr:from>
    <xdr:to>
      <xdr:col>1</xdr:col>
      <xdr:colOff>104775</xdr:colOff>
      <xdr:row>68</xdr:row>
      <xdr:rowOff>171449</xdr:rowOff>
    </xdr:to>
    <xdr:sp macro="" textlink="">
      <xdr:nvSpPr>
        <xdr:cNvPr id="8" name="Text Box 3265"/>
        <xdr:cNvSpPr txBox="1">
          <a:spLocks noChangeArrowheads="1"/>
        </xdr:cNvSpPr>
      </xdr:nvSpPr>
      <xdr:spPr bwMode="auto">
        <a:xfrm>
          <a:off x="0" y="150495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68</xdr:row>
      <xdr:rowOff>0</xdr:rowOff>
    </xdr:from>
    <xdr:to>
      <xdr:col>1</xdr:col>
      <xdr:colOff>104775</xdr:colOff>
      <xdr:row>68</xdr:row>
      <xdr:rowOff>171449</xdr:rowOff>
    </xdr:to>
    <xdr:sp macro="" textlink="">
      <xdr:nvSpPr>
        <xdr:cNvPr id="9" name="Text Box 3266"/>
        <xdr:cNvSpPr txBox="1">
          <a:spLocks noChangeArrowheads="1"/>
        </xdr:cNvSpPr>
      </xdr:nvSpPr>
      <xdr:spPr bwMode="auto">
        <a:xfrm>
          <a:off x="0" y="150495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68</xdr:row>
      <xdr:rowOff>0</xdr:rowOff>
    </xdr:from>
    <xdr:to>
      <xdr:col>1</xdr:col>
      <xdr:colOff>104775</xdr:colOff>
      <xdr:row>68</xdr:row>
      <xdr:rowOff>171449</xdr:rowOff>
    </xdr:to>
    <xdr:sp macro="" textlink="">
      <xdr:nvSpPr>
        <xdr:cNvPr id="10" name="Text Box 3267"/>
        <xdr:cNvSpPr txBox="1">
          <a:spLocks noChangeArrowheads="1"/>
        </xdr:cNvSpPr>
      </xdr:nvSpPr>
      <xdr:spPr bwMode="auto">
        <a:xfrm>
          <a:off x="0" y="150495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68</xdr:row>
      <xdr:rowOff>0</xdr:rowOff>
    </xdr:from>
    <xdr:to>
      <xdr:col>1</xdr:col>
      <xdr:colOff>104775</xdr:colOff>
      <xdr:row>68</xdr:row>
      <xdr:rowOff>171449</xdr:rowOff>
    </xdr:to>
    <xdr:sp macro="" textlink="">
      <xdr:nvSpPr>
        <xdr:cNvPr id="11" name="Text Box 3268"/>
        <xdr:cNvSpPr txBox="1">
          <a:spLocks noChangeArrowheads="1"/>
        </xdr:cNvSpPr>
      </xdr:nvSpPr>
      <xdr:spPr bwMode="auto">
        <a:xfrm>
          <a:off x="0" y="150495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68</xdr:row>
      <xdr:rowOff>0</xdr:rowOff>
    </xdr:from>
    <xdr:to>
      <xdr:col>1</xdr:col>
      <xdr:colOff>104775</xdr:colOff>
      <xdr:row>68</xdr:row>
      <xdr:rowOff>171449</xdr:rowOff>
    </xdr:to>
    <xdr:sp macro="" textlink="">
      <xdr:nvSpPr>
        <xdr:cNvPr id="12" name="Text Box 3261"/>
        <xdr:cNvSpPr txBox="1">
          <a:spLocks noChangeArrowheads="1"/>
        </xdr:cNvSpPr>
      </xdr:nvSpPr>
      <xdr:spPr bwMode="auto">
        <a:xfrm>
          <a:off x="0" y="150495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68</xdr:row>
      <xdr:rowOff>0</xdr:rowOff>
    </xdr:from>
    <xdr:to>
      <xdr:col>1</xdr:col>
      <xdr:colOff>104775</xdr:colOff>
      <xdr:row>68</xdr:row>
      <xdr:rowOff>171449</xdr:rowOff>
    </xdr:to>
    <xdr:sp macro="" textlink="">
      <xdr:nvSpPr>
        <xdr:cNvPr id="13" name="Text Box 3262"/>
        <xdr:cNvSpPr txBox="1">
          <a:spLocks noChangeArrowheads="1"/>
        </xdr:cNvSpPr>
      </xdr:nvSpPr>
      <xdr:spPr bwMode="auto">
        <a:xfrm>
          <a:off x="0" y="150495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68</xdr:row>
      <xdr:rowOff>0</xdr:rowOff>
    </xdr:from>
    <xdr:to>
      <xdr:col>1</xdr:col>
      <xdr:colOff>104775</xdr:colOff>
      <xdr:row>68</xdr:row>
      <xdr:rowOff>171449</xdr:rowOff>
    </xdr:to>
    <xdr:sp macro="" textlink="">
      <xdr:nvSpPr>
        <xdr:cNvPr id="14" name="Text Box 3263"/>
        <xdr:cNvSpPr txBox="1">
          <a:spLocks noChangeArrowheads="1"/>
        </xdr:cNvSpPr>
      </xdr:nvSpPr>
      <xdr:spPr bwMode="auto">
        <a:xfrm>
          <a:off x="0" y="150495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68</xdr:row>
      <xdr:rowOff>0</xdr:rowOff>
    </xdr:from>
    <xdr:to>
      <xdr:col>1</xdr:col>
      <xdr:colOff>104775</xdr:colOff>
      <xdr:row>68</xdr:row>
      <xdr:rowOff>171449</xdr:rowOff>
    </xdr:to>
    <xdr:sp macro="" textlink="">
      <xdr:nvSpPr>
        <xdr:cNvPr id="15" name="Text Box 3264"/>
        <xdr:cNvSpPr txBox="1">
          <a:spLocks noChangeArrowheads="1"/>
        </xdr:cNvSpPr>
      </xdr:nvSpPr>
      <xdr:spPr bwMode="auto">
        <a:xfrm>
          <a:off x="0" y="150495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68</xdr:row>
      <xdr:rowOff>0</xdr:rowOff>
    </xdr:from>
    <xdr:to>
      <xdr:col>1</xdr:col>
      <xdr:colOff>104775</xdr:colOff>
      <xdr:row>68</xdr:row>
      <xdr:rowOff>171449</xdr:rowOff>
    </xdr:to>
    <xdr:sp macro="" textlink="">
      <xdr:nvSpPr>
        <xdr:cNvPr id="16" name="Text Box 3265"/>
        <xdr:cNvSpPr txBox="1">
          <a:spLocks noChangeArrowheads="1"/>
        </xdr:cNvSpPr>
      </xdr:nvSpPr>
      <xdr:spPr bwMode="auto">
        <a:xfrm>
          <a:off x="0" y="150495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68</xdr:row>
      <xdr:rowOff>0</xdr:rowOff>
    </xdr:from>
    <xdr:to>
      <xdr:col>1</xdr:col>
      <xdr:colOff>104775</xdr:colOff>
      <xdr:row>68</xdr:row>
      <xdr:rowOff>171449</xdr:rowOff>
    </xdr:to>
    <xdr:sp macro="" textlink="">
      <xdr:nvSpPr>
        <xdr:cNvPr id="17" name="Text Box 3266"/>
        <xdr:cNvSpPr txBox="1">
          <a:spLocks noChangeArrowheads="1"/>
        </xdr:cNvSpPr>
      </xdr:nvSpPr>
      <xdr:spPr bwMode="auto">
        <a:xfrm>
          <a:off x="0" y="150495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28575</xdr:colOff>
      <xdr:row>0</xdr:row>
      <xdr:rowOff>28575</xdr:rowOff>
    </xdr:from>
    <xdr:to>
      <xdr:col>2</xdr:col>
      <xdr:colOff>1409700</xdr:colOff>
      <xdr:row>0</xdr:row>
      <xdr:rowOff>816692</xdr:rowOff>
    </xdr:to>
    <xdr:pic>
      <xdr:nvPicPr>
        <xdr:cNvPr id="20" name="Image 19"/>
        <xdr:cNvPicPr>
          <a:picLocks noChangeAspect="1"/>
        </xdr:cNvPicPr>
      </xdr:nvPicPr>
      <xdr:blipFill>
        <a:blip xmlns:r="http://schemas.openxmlformats.org/officeDocument/2006/relationships" r:embed="rId1"/>
        <a:stretch>
          <a:fillRect/>
        </a:stretch>
      </xdr:blipFill>
      <xdr:spPr>
        <a:xfrm>
          <a:off x="28575" y="28575"/>
          <a:ext cx="1628775" cy="7881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4524375</xdr:colOff>
      <xdr:row>0</xdr:row>
      <xdr:rowOff>114300</xdr:rowOff>
    </xdr:from>
    <xdr:to>
      <xdr:col>5</xdr:col>
      <xdr:colOff>180975</xdr:colOff>
      <xdr:row>2</xdr:row>
      <xdr:rowOff>104775</xdr:rowOff>
    </xdr:to>
    <xdr:sp macro="" textlink="">
      <xdr:nvSpPr>
        <xdr:cNvPr id="3" name="Text Box 38"/>
        <xdr:cNvSpPr txBox="1">
          <a:spLocks noChangeArrowheads="1"/>
        </xdr:cNvSpPr>
      </xdr:nvSpPr>
      <xdr:spPr bwMode="auto">
        <a:xfrm>
          <a:off x="6200775" y="114300"/>
          <a:ext cx="1085850" cy="31432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endParaRPr lang="en-CA" sz="1000" b="0" i="0" u="none" strike="noStrike" baseline="0">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41274</xdr:colOff>
      <xdr:row>0</xdr:row>
      <xdr:rowOff>31749</xdr:rowOff>
    </xdr:from>
    <xdr:to>
      <xdr:col>1</xdr:col>
      <xdr:colOff>741891</xdr:colOff>
      <xdr:row>0</xdr:row>
      <xdr:rowOff>819866</xdr:rowOff>
    </xdr:to>
    <xdr:pic>
      <xdr:nvPicPr>
        <xdr:cNvPr id="3" name="Image 2"/>
        <xdr:cNvPicPr>
          <a:picLocks noChangeAspect="1"/>
        </xdr:cNvPicPr>
      </xdr:nvPicPr>
      <xdr:blipFill>
        <a:blip xmlns:r="http://schemas.openxmlformats.org/officeDocument/2006/relationships" r:embed="rId1"/>
        <a:stretch>
          <a:fillRect/>
        </a:stretch>
      </xdr:blipFill>
      <xdr:spPr>
        <a:xfrm>
          <a:off x="288924" y="31749"/>
          <a:ext cx="1634067" cy="7881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2</xdr:col>
      <xdr:colOff>833967</xdr:colOff>
      <xdr:row>0</xdr:row>
      <xdr:rowOff>816692</xdr:rowOff>
    </xdr:to>
    <xdr:pic>
      <xdr:nvPicPr>
        <xdr:cNvPr id="5" name="Image 4"/>
        <xdr:cNvPicPr>
          <a:picLocks noChangeAspect="1"/>
        </xdr:cNvPicPr>
      </xdr:nvPicPr>
      <xdr:blipFill>
        <a:blip xmlns:r="http://schemas.openxmlformats.org/officeDocument/2006/relationships" r:embed="rId1"/>
        <a:stretch>
          <a:fillRect/>
        </a:stretch>
      </xdr:blipFill>
      <xdr:spPr>
        <a:xfrm>
          <a:off x="28575" y="28575"/>
          <a:ext cx="1634067" cy="7881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919692</xdr:colOff>
      <xdr:row>0</xdr:row>
      <xdr:rowOff>816692</xdr:rowOff>
    </xdr:to>
    <xdr:pic>
      <xdr:nvPicPr>
        <xdr:cNvPr id="3" name="Image 2"/>
        <xdr:cNvPicPr>
          <a:picLocks noChangeAspect="1"/>
        </xdr:cNvPicPr>
      </xdr:nvPicPr>
      <xdr:blipFill>
        <a:blip xmlns:r="http://schemas.openxmlformats.org/officeDocument/2006/relationships" r:embed="rId1"/>
        <a:stretch>
          <a:fillRect/>
        </a:stretch>
      </xdr:blipFill>
      <xdr:spPr>
        <a:xfrm>
          <a:off x="228600" y="28575"/>
          <a:ext cx="1634067" cy="78811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topLeftCell="A4" zoomScaleNormal="100" workbookViewId="0">
      <selection activeCell="K30" sqref="K30"/>
    </sheetView>
  </sheetViews>
  <sheetFormatPr baseColWidth="10" defaultRowHeight="12.75" x14ac:dyDescent="0.2"/>
  <sheetData/>
  <sheetProtection password="CD4C" sheet="1" objects="1" scenarios="1" selectLockedCells="1" selectUnlockedCells="1"/>
  <printOptions horizontalCentered="1" verticalCentered="1"/>
  <pageMargins left="0.39370078740157483" right="0.39370078740157483" top="0.39370078740157483" bottom="0.39370078740157483" header="0.31496062992125984" footer="0.31496062992125984"/>
  <pageSetup paperSize="5" scale="80" orientation="portrait" horizontalDpi="4294967292" verticalDpi="429496729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view="pageLayout" zoomScaleNormal="100" zoomScaleSheetLayoutView="100" workbookViewId="0">
      <selection activeCell="F19" sqref="F19:M22"/>
    </sheetView>
  </sheetViews>
  <sheetFormatPr baseColWidth="10" defaultColWidth="9.140625" defaultRowHeight="15" x14ac:dyDescent="0.25"/>
  <cols>
    <col min="1" max="13" width="8.85546875" style="71" customWidth="1"/>
    <col min="14" max="16384" width="9.140625" style="71"/>
  </cols>
  <sheetData>
    <row r="1" spans="1:13" ht="67.5" customHeight="1" x14ac:dyDescent="0.25">
      <c r="A1" s="514" t="s">
        <v>1695</v>
      </c>
      <c r="B1" s="515"/>
      <c r="C1" s="515"/>
      <c r="D1" s="515"/>
      <c r="E1" s="515"/>
      <c r="F1" s="515"/>
      <c r="G1" s="515"/>
      <c r="H1" s="515"/>
      <c r="I1" s="515"/>
      <c r="J1" s="515"/>
      <c r="K1" s="515"/>
      <c r="L1" s="515"/>
      <c r="M1" s="516"/>
    </row>
    <row r="2" spans="1:13" x14ac:dyDescent="0.25">
      <c r="A2" s="517"/>
      <c r="B2" s="518"/>
      <c r="C2" s="518"/>
      <c r="D2" s="518"/>
      <c r="E2" s="518"/>
      <c r="F2" s="518"/>
      <c r="G2" s="518"/>
      <c r="H2" s="518"/>
      <c r="I2" s="518"/>
      <c r="J2" s="518"/>
      <c r="K2" s="518"/>
      <c r="L2" s="518"/>
      <c r="M2" s="519"/>
    </row>
    <row r="3" spans="1:13" ht="15" customHeight="1" x14ac:dyDescent="0.25">
      <c r="A3" s="485" t="s">
        <v>1493</v>
      </c>
      <c r="B3" s="486"/>
      <c r="C3" s="486"/>
      <c r="D3" s="486"/>
      <c r="E3" s="486"/>
      <c r="F3" s="486"/>
      <c r="G3" s="486"/>
      <c r="H3" s="486"/>
      <c r="I3" s="486"/>
      <c r="J3" s="486"/>
      <c r="K3" s="486"/>
      <c r="L3" s="486"/>
      <c r="M3" s="487"/>
    </row>
    <row r="4" spans="1:13" x14ac:dyDescent="0.25">
      <c r="A4" s="491"/>
      <c r="B4" s="492"/>
      <c r="C4" s="492"/>
      <c r="D4" s="492"/>
      <c r="E4" s="492"/>
      <c r="F4" s="492"/>
      <c r="G4" s="492"/>
      <c r="H4" s="492"/>
      <c r="I4" s="492"/>
      <c r="J4" s="492"/>
      <c r="K4" s="492"/>
      <c r="L4" s="492"/>
      <c r="M4" s="493"/>
    </row>
    <row r="5" spans="1:13" ht="39" customHeight="1" x14ac:dyDescent="0.25">
      <c r="A5" s="498" t="s">
        <v>1489</v>
      </c>
      <c r="B5" s="499"/>
      <c r="C5" s="499"/>
      <c r="D5" s="499"/>
      <c r="E5" s="499"/>
      <c r="F5" s="500"/>
      <c r="G5" s="504" t="s">
        <v>1668</v>
      </c>
      <c r="H5" s="510"/>
      <c r="I5" s="510"/>
      <c r="J5" s="510"/>
      <c r="K5" s="510"/>
      <c r="L5" s="510"/>
      <c r="M5" s="511"/>
    </row>
    <row r="6" spans="1:13" ht="39" customHeight="1" x14ac:dyDescent="0.25">
      <c r="A6" s="501"/>
      <c r="B6" s="502"/>
      <c r="C6" s="502"/>
      <c r="D6" s="502"/>
      <c r="E6" s="502"/>
      <c r="F6" s="503"/>
      <c r="G6" s="520"/>
      <c r="H6" s="512"/>
      <c r="I6" s="512"/>
      <c r="J6" s="512"/>
      <c r="K6" s="512"/>
      <c r="L6" s="512"/>
      <c r="M6" s="513"/>
    </row>
    <row r="7" spans="1:13" ht="15" customHeight="1" x14ac:dyDescent="0.25">
      <c r="A7" s="153"/>
      <c r="B7" s="72"/>
      <c r="C7" s="72"/>
      <c r="D7" s="72"/>
      <c r="E7" s="72"/>
      <c r="F7" s="72"/>
      <c r="G7" s="72"/>
      <c r="H7" s="72"/>
      <c r="I7" s="72"/>
      <c r="J7" s="72"/>
      <c r="K7" s="72"/>
      <c r="L7" s="72"/>
      <c r="M7" s="128"/>
    </row>
    <row r="8" spans="1:13" ht="39" customHeight="1" x14ac:dyDescent="0.25">
      <c r="A8" s="498" t="s">
        <v>1488</v>
      </c>
      <c r="B8" s="499"/>
      <c r="C8" s="499"/>
      <c r="D8" s="499"/>
      <c r="E8" s="499"/>
      <c r="F8" s="500"/>
      <c r="G8" s="494" t="s">
        <v>1490</v>
      </c>
      <c r="H8" s="494"/>
      <c r="I8" s="494"/>
      <c r="J8" s="494"/>
      <c r="K8" s="494"/>
      <c r="L8" s="494"/>
      <c r="M8" s="495"/>
    </row>
    <row r="9" spans="1:13" ht="39" customHeight="1" x14ac:dyDescent="0.25">
      <c r="A9" s="501"/>
      <c r="B9" s="502"/>
      <c r="C9" s="502"/>
      <c r="D9" s="502"/>
      <c r="E9" s="502"/>
      <c r="F9" s="503"/>
      <c r="G9" s="496"/>
      <c r="H9" s="496"/>
      <c r="I9" s="496"/>
      <c r="J9" s="496"/>
      <c r="K9" s="496"/>
      <c r="L9" s="496"/>
      <c r="M9" s="497"/>
    </row>
    <row r="10" spans="1:13" ht="14.25" customHeight="1" x14ac:dyDescent="0.25">
      <c r="A10" s="488"/>
      <c r="B10" s="489"/>
      <c r="C10" s="489"/>
      <c r="D10" s="489"/>
      <c r="E10" s="489"/>
      <c r="F10" s="489"/>
      <c r="G10" s="489"/>
      <c r="H10" s="489"/>
      <c r="I10" s="489"/>
      <c r="J10" s="489"/>
      <c r="K10" s="489"/>
      <c r="L10" s="489"/>
      <c r="M10" s="490"/>
    </row>
    <row r="11" spans="1:13" ht="39" customHeight="1" x14ac:dyDescent="0.25">
      <c r="A11" s="476" t="s">
        <v>1491</v>
      </c>
      <c r="B11" s="477"/>
      <c r="C11" s="477"/>
      <c r="D11" s="477"/>
      <c r="E11" s="477"/>
      <c r="F11" s="477"/>
      <c r="G11" s="504" t="s">
        <v>1492</v>
      </c>
      <c r="H11" s="505"/>
      <c r="I11" s="505"/>
      <c r="J11" s="505"/>
      <c r="K11" s="505"/>
      <c r="L11" s="505"/>
      <c r="M11" s="506"/>
    </row>
    <row r="12" spans="1:13" ht="39" customHeight="1" x14ac:dyDescent="0.25">
      <c r="A12" s="482"/>
      <c r="B12" s="483"/>
      <c r="C12" s="483"/>
      <c r="D12" s="483"/>
      <c r="E12" s="483"/>
      <c r="F12" s="483"/>
      <c r="G12" s="507"/>
      <c r="H12" s="508"/>
      <c r="I12" s="508"/>
      <c r="J12" s="508"/>
      <c r="K12" s="508"/>
      <c r="L12" s="508"/>
      <c r="M12" s="509"/>
    </row>
    <row r="13" spans="1:13" ht="15" customHeight="1" x14ac:dyDescent="0.25">
      <c r="A13" s="124"/>
      <c r="B13" s="73"/>
      <c r="C13" s="73"/>
      <c r="D13" s="73"/>
      <c r="E13" s="73"/>
      <c r="F13" s="73"/>
      <c r="G13" s="73"/>
      <c r="H13" s="73"/>
      <c r="I13" s="74"/>
      <c r="J13" s="72"/>
      <c r="K13" s="72"/>
      <c r="L13" s="72"/>
      <c r="M13" s="128"/>
    </row>
    <row r="14" spans="1:13" ht="39" customHeight="1" x14ac:dyDescent="0.25">
      <c r="A14" s="476" t="s">
        <v>1682</v>
      </c>
      <c r="B14" s="477"/>
      <c r="C14" s="477"/>
      <c r="D14" s="477"/>
      <c r="E14" s="477"/>
      <c r="F14" s="478"/>
      <c r="G14" s="510" t="s">
        <v>1692</v>
      </c>
      <c r="H14" s="510"/>
      <c r="I14" s="510"/>
      <c r="J14" s="510"/>
      <c r="K14" s="510"/>
      <c r="L14" s="510"/>
      <c r="M14" s="511"/>
    </row>
    <row r="15" spans="1:13" ht="39" customHeight="1" x14ac:dyDescent="0.25">
      <c r="A15" s="482"/>
      <c r="B15" s="483"/>
      <c r="C15" s="483"/>
      <c r="D15" s="483"/>
      <c r="E15" s="483"/>
      <c r="F15" s="484"/>
      <c r="G15" s="512"/>
      <c r="H15" s="512"/>
      <c r="I15" s="512"/>
      <c r="J15" s="512"/>
      <c r="K15" s="512"/>
      <c r="L15" s="512"/>
      <c r="M15" s="513"/>
    </row>
    <row r="16" spans="1:13" ht="15" customHeight="1" x14ac:dyDescent="0.25">
      <c r="A16" s="154"/>
      <c r="B16" s="76"/>
      <c r="C16" s="76"/>
      <c r="D16" s="76"/>
      <c r="E16" s="76"/>
      <c r="F16" s="76"/>
      <c r="G16" s="76"/>
      <c r="H16" s="76"/>
      <c r="I16" s="78"/>
      <c r="J16" s="78"/>
      <c r="K16" s="78"/>
      <c r="L16" s="78"/>
      <c r="M16" s="83"/>
    </row>
    <row r="17" spans="1:14" ht="15" customHeight="1" x14ac:dyDescent="0.25">
      <c r="A17" s="485" t="s">
        <v>1494</v>
      </c>
      <c r="B17" s="486"/>
      <c r="C17" s="486"/>
      <c r="D17" s="486"/>
      <c r="E17" s="486"/>
      <c r="F17" s="486"/>
      <c r="G17" s="486"/>
      <c r="H17" s="486"/>
      <c r="I17" s="486"/>
      <c r="J17" s="486"/>
      <c r="K17" s="486"/>
      <c r="L17" s="486"/>
      <c r="M17" s="487"/>
    </row>
    <row r="18" spans="1:14" x14ac:dyDescent="0.25">
      <c r="A18" s="491"/>
      <c r="B18" s="492"/>
      <c r="C18" s="492"/>
      <c r="D18" s="492"/>
      <c r="E18" s="492"/>
      <c r="F18" s="492"/>
      <c r="G18" s="492"/>
      <c r="H18" s="492"/>
      <c r="I18" s="492"/>
      <c r="J18" s="492"/>
      <c r="K18" s="492"/>
      <c r="L18" s="492"/>
      <c r="M18" s="493"/>
      <c r="N18" s="78"/>
    </row>
    <row r="19" spans="1:14" ht="15" customHeight="1" x14ac:dyDescent="0.25">
      <c r="A19" s="475" t="s">
        <v>1728</v>
      </c>
      <c r="B19" s="475"/>
      <c r="C19" s="475"/>
      <c r="D19" s="475"/>
      <c r="E19" s="428"/>
      <c r="F19" s="476"/>
      <c r="G19" s="477"/>
      <c r="H19" s="477"/>
      <c r="I19" s="477"/>
      <c r="J19" s="477"/>
      <c r="K19" s="477"/>
      <c r="L19" s="477"/>
      <c r="M19" s="478"/>
      <c r="N19" s="78"/>
    </row>
    <row r="20" spans="1:14" ht="15" customHeight="1" x14ac:dyDescent="0.25">
      <c r="A20" s="475" t="s">
        <v>1694</v>
      </c>
      <c r="B20" s="475"/>
      <c r="C20" s="475"/>
      <c r="D20" s="475"/>
      <c r="E20" s="79"/>
      <c r="F20" s="479"/>
      <c r="G20" s="480"/>
      <c r="H20" s="480"/>
      <c r="I20" s="480"/>
      <c r="J20" s="480"/>
      <c r="K20" s="480"/>
      <c r="L20" s="480"/>
      <c r="M20" s="481"/>
      <c r="N20" s="78"/>
    </row>
    <row r="21" spans="1:14" x14ac:dyDescent="0.25">
      <c r="A21" s="475" t="s">
        <v>1693</v>
      </c>
      <c r="B21" s="475"/>
      <c r="C21" s="475"/>
      <c r="D21" s="475"/>
      <c r="E21" s="77"/>
      <c r="F21" s="479"/>
      <c r="G21" s="480"/>
      <c r="H21" s="480"/>
      <c r="I21" s="480"/>
      <c r="J21" s="480"/>
      <c r="K21" s="480"/>
      <c r="L21" s="480"/>
      <c r="M21" s="481"/>
      <c r="N21" s="78"/>
    </row>
    <row r="22" spans="1:14" x14ac:dyDescent="0.25">
      <c r="A22" s="475" t="s">
        <v>1729</v>
      </c>
      <c r="B22" s="475"/>
      <c r="C22" s="475"/>
      <c r="D22" s="475"/>
      <c r="E22" s="233"/>
      <c r="F22" s="482"/>
      <c r="G22" s="483"/>
      <c r="H22" s="483"/>
      <c r="I22" s="483"/>
      <c r="J22" s="483"/>
      <c r="K22" s="483"/>
      <c r="L22" s="483"/>
      <c r="M22" s="484"/>
      <c r="N22" s="78"/>
    </row>
    <row r="23" spans="1:14" x14ac:dyDescent="0.25">
      <c r="A23" s="75"/>
      <c r="B23" s="76"/>
      <c r="C23" s="76"/>
      <c r="D23" s="76"/>
      <c r="E23" s="76"/>
      <c r="F23" s="78"/>
      <c r="G23" s="78"/>
      <c r="H23" s="78"/>
      <c r="I23" s="78"/>
      <c r="J23" s="78"/>
      <c r="K23" s="78"/>
      <c r="L23" s="78"/>
      <c r="M23" s="78"/>
      <c r="N23" s="78"/>
    </row>
    <row r="24" spans="1:14" x14ac:dyDescent="0.25">
      <c r="A24" s="75"/>
      <c r="B24" s="76"/>
      <c r="C24" s="76"/>
      <c r="D24" s="76"/>
      <c r="E24" s="76"/>
      <c r="F24" s="78"/>
      <c r="G24" s="78"/>
      <c r="H24" s="78"/>
    </row>
    <row r="25" spans="1:14" x14ac:dyDescent="0.25">
      <c r="B25" s="76"/>
      <c r="C25" s="76"/>
      <c r="D25" s="76"/>
      <c r="E25" s="76"/>
      <c r="F25" s="78"/>
      <c r="G25" s="78"/>
      <c r="H25" s="78"/>
    </row>
    <row r="26" spans="1:14" ht="12.75" customHeight="1" x14ac:dyDescent="0.25">
      <c r="B26" s="80"/>
      <c r="C26" s="80"/>
      <c r="D26" s="80"/>
      <c r="E26" s="76"/>
      <c r="F26" s="78"/>
      <c r="G26" s="78"/>
      <c r="H26" s="78"/>
    </row>
    <row r="27" spans="1:14" ht="12.75" customHeight="1" x14ac:dyDescent="0.25">
      <c r="B27" s="76"/>
      <c r="C27" s="76"/>
      <c r="D27" s="76"/>
      <c r="E27" s="76"/>
      <c r="F27" s="78"/>
      <c r="G27" s="78"/>
      <c r="H27" s="78"/>
    </row>
    <row r="28" spans="1:14" x14ac:dyDescent="0.25">
      <c r="B28" s="76"/>
      <c r="C28" s="76"/>
      <c r="D28" s="76"/>
      <c r="E28" s="80"/>
      <c r="F28" s="78"/>
      <c r="G28" s="78"/>
      <c r="H28" s="81"/>
    </row>
    <row r="29" spans="1:14" x14ac:dyDescent="0.25">
      <c r="B29" s="76"/>
      <c r="C29" s="76"/>
      <c r="D29" s="76"/>
      <c r="E29" s="76"/>
      <c r="F29" s="78"/>
      <c r="G29" s="82"/>
      <c r="H29" s="82"/>
    </row>
    <row r="30" spans="1:14" x14ac:dyDescent="0.25">
      <c r="B30" s="76"/>
      <c r="C30" s="76"/>
      <c r="D30" s="76"/>
      <c r="E30" s="76"/>
      <c r="F30" s="78"/>
      <c r="G30" s="82"/>
      <c r="H30" s="82"/>
    </row>
    <row r="31" spans="1:14" x14ac:dyDescent="0.25">
      <c r="B31" s="76"/>
      <c r="C31" s="76"/>
      <c r="D31" s="76"/>
      <c r="E31" s="76"/>
      <c r="F31" s="78"/>
    </row>
    <row r="32" spans="1:14" x14ac:dyDescent="0.25">
      <c r="E32" s="76"/>
      <c r="F32" s="78"/>
    </row>
    <row r="33" spans="5:6" x14ac:dyDescent="0.25">
      <c r="E33" s="76"/>
      <c r="F33" s="78"/>
    </row>
  </sheetData>
  <sheetProtection password="CD4C" sheet="1" objects="1" scenarios="1" selectLockedCells="1" selectUnlockedCells="1"/>
  <mergeCells count="20">
    <mergeCell ref="A1:M1"/>
    <mergeCell ref="A4:M4"/>
    <mergeCell ref="A2:M2"/>
    <mergeCell ref="G5:M6"/>
    <mergeCell ref="A5:F6"/>
    <mergeCell ref="A21:D21"/>
    <mergeCell ref="A22:D22"/>
    <mergeCell ref="F19:M22"/>
    <mergeCell ref="A17:M17"/>
    <mergeCell ref="A3:M3"/>
    <mergeCell ref="A10:M10"/>
    <mergeCell ref="A20:D20"/>
    <mergeCell ref="A19:D19"/>
    <mergeCell ref="A18:M18"/>
    <mergeCell ref="G8:M9"/>
    <mergeCell ref="A8:F9"/>
    <mergeCell ref="G11:M12"/>
    <mergeCell ref="A11:F12"/>
    <mergeCell ref="G14:M15"/>
    <mergeCell ref="A14:F15"/>
  </mergeCells>
  <pageMargins left="0" right="0" top="0" bottom="0" header="0" footer="0"/>
  <pageSetup paperSize="5" orientation="portrait" r:id="rId1"/>
  <headerFooter>
    <oddFooter xml:space="preserve">&amp;L&amp;"Arial,Normal"&amp;8Autorité des marchés financiers
Divulgation du ratio de liquidité à court terme (LCR)&amp;R&amp;"Arial,Normal"&amp;8Page &amp;P de &amp;N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BG414"/>
  <sheetViews>
    <sheetView view="pageLayout" zoomScaleNormal="100" zoomScaleSheetLayoutView="100" workbookViewId="0">
      <selection activeCell="D3" sqref="D3:P3"/>
    </sheetView>
  </sheetViews>
  <sheetFormatPr baseColWidth="10" defaultColWidth="9.140625" defaultRowHeight="15" outlineLevelCol="1" x14ac:dyDescent="0.25"/>
  <cols>
    <col min="1" max="1" width="2" style="263" customWidth="1"/>
    <col min="2" max="2" width="1.7109375" style="263" customWidth="1"/>
    <col min="3" max="3" width="33.85546875" style="263" customWidth="1"/>
    <col min="4" max="4" width="6.140625" style="263" customWidth="1"/>
    <col min="5" max="5" width="14.42578125" style="263" customWidth="1"/>
    <col min="6" max="6" width="6.140625" style="263" customWidth="1"/>
    <col min="7" max="7" width="14.42578125" style="263" customWidth="1"/>
    <col min="8" max="8" width="6.7109375" style="263" bestFit="1" customWidth="1"/>
    <col min="9" max="9" width="14.42578125" style="263" customWidth="1"/>
    <col min="10" max="10" width="6.7109375" style="263" bestFit="1" customWidth="1"/>
    <col min="11" max="11" width="14.42578125" style="395" customWidth="1"/>
    <col min="12" max="12" width="6.140625" style="395" customWidth="1"/>
    <col min="13" max="13" width="14.42578125" style="263" customWidth="1"/>
    <col min="14" max="14" width="12" style="263" customWidth="1"/>
    <col min="15" max="15" width="6.140625" style="263" customWidth="1"/>
    <col min="16" max="16" width="10.42578125" style="263" customWidth="1"/>
    <col min="17" max="17" width="9.140625" style="263"/>
    <col min="18" max="21" width="0" style="263" hidden="1" customWidth="1" outlineLevel="1"/>
    <col min="22" max="22" width="9.140625" style="263" collapsed="1"/>
    <col min="23" max="16384" width="9.140625" style="263"/>
  </cols>
  <sheetData>
    <row r="1" spans="1:18" ht="67.5" customHeight="1" x14ac:dyDescent="0.25">
      <c r="A1" s="775" t="s">
        <v>1737</v>
      </c>
      <c r="B1" s="776"/>
      <c r="C1" s="776"/>
      <c r="D1" s="776"/>
      <c r="E1" s="776"/>
      <c r="F1" s="776"/>
      <c r="G1" s="776"/>
      <c r="H1" s="776"/>
      <c r="I1" s="776"/>
      <c r="J1" s="776"/>
      <c r="K1" s="776"/>
      <c r="L1" s="776"/>
      <c r="M1" s="776"/>
      <c r="N1" s="776"/>
      <c r="O1" s="776"/>
      <c r="P1" s="777"/>
      <c r="Q1" s="262"/>
      <c r="R1" s="262"/>
    </row>
    <row r="2" spans="1:18" ht="15" customHeight="1" x14ac:dyDescent="0.25">
      <c r="A2" s="778"/>
      <c r="B2" s="779"/>
      <c r="C2" s="779"/>
      <c r="D2" s="779"/>
      <c r="E2" s="779"/>
      <c r="F2" s="779"/>
      <c r="G2" s="779"/>
      <c r="H2" s="779"/>
      <c r="I2" s="779"/>
      <c r="J2" s="779"/>
      <c r="K2" s="779"/>
      <c r="L2" s="779"/>
      <c r="M2" s="779"/>
      <c r="N2" s="779"/>
      <c r="O2" s="779"/>
      <c r="P2" s="780"/>
      <c r="Q2" s="264"/>
      <c r="R2" s="265"/>
    </row>
    <row r="3" spans="1:18" ht="18.75" customHeight="1" x14ac:dyDescent="0.3">
      <c r="A3" s="721" t="s">
        <v>1487</v>
      </c>
      <c r="B3" s="722"/>
      <c r="C3" s="722"/>
      <c r="D3" s="734"/>
      <c r="E3" s="734"/>
      <c r="F3" s="734"/>
      <c r="G3" s="734"/>
      <c r="H3" s="734"/>
      <c r="I3" s="734"/>
      <c r="J3" s="734"/>
      <c r="K3" s="734"/>
      <c r="L3" s="734"/>
      <c r="M3" s="734"/>
      <c r="N3" s="734"/>
      <c r="O3" s="734"/>
      <c r="P3" s="735"/>
    </row>
    <row r="4" spans="1:18" ht="18.75" hidden="1" customHeight="1" x14ac:dyDescent="0.3">
      <c r="A4" s="725" t="s">
        <v>1486</v>
      </c>
      <c r="B4" s="726"/>
      <c r="C4" s="726"/>
      <c r="D4" s="736"/>
      <c r="E4" s="736"/>
      <c r="F4" s="736"/>
      <c r="G4" s="736"/>
      <c r="H4" s="736"/>
      <c r="I4" s="736"/>
      <c r="J4" s="736"/>
      <c r="K4" s="736"/>
      <c r="L4" s="736"/>
      <c r="M4" s="736"/>
      <c r="N4" s="736"/>
      <c r="O4" s="736"/>
      <c r="P4" s="737"/>
    </row>
    <row r="5" spans="1:18" ht="18.75" customHeight="1" x14ac:dyDescent="0.3">
      <c r="A5" s="723" t="s">
        <v>1485</v>
      </c>
      <c r="B5" s="724"/>
      <c r="C5" s="724"/>
      <c r="D5" s="734" t="s">
        <v>1732</v>
      </c>
      <c r="E5" s="734"/>
      <c r="F5" s="734"/>
      <c r="G5" s="734"/>
      <c r="H5" s="734"/>
      <c r="I5" s="734"/>
      <c r="J5" s="734"/>
      <c r="K5" s="734"/>
      <c r="L5" s="734"/>
      <c r="M5" s="734"/>
      <c r="N5" s="734"/>
      <c r="O5" s="734"/>
      <c r="P5" s="735"/>
    </row>
    <row r="6" spans="1:18" ht="15" customHeight="1" x14ac:dyDescent="0.25">
      <c r="A6" s="738" t="s">
        <v>1501</v>
      </c>
      <c r="B6" s="739"/>
      <c r="C6" s="739"/>
      <c r="D6" s="739"/>
      <c r="E6" s="739"/>
      <c r="F6" s="739"/>
      <c r="G6" s="739"/>
      <c r="H6" s="739"/>
      <c r="I6" s="739"/>
      <c r="J6" s="739"/>
      <c r="K6" s="739"/>
      <c r="L6" s="739"/>
      <c r="M6" s="739"/>
      <c r="N6" s="739"/>
      <c r="O6" s="739"/>
      <c r="P6" s="740"/>
    </row>
    <row r="7" spans="1:18" ht="15" customHeight="1" x14ac:dyDescent="0.25">
      <c r="A7" s="728" t="s">
        <v>1499</v>
      </c>
      <c r="B7" s="729"/>
      <c r="C7" s="729"/>
      <c r="D7" s="729"/>
      <c r="E7" s="729"/>
      <c r="F7" s="729"/>
      <c r="G7" s="729"/>
      <c r="H7" s="729"/>
      <c r="I7" s="729"/>
      <c r="J7" s="729"/>
      <c r="K7" s="729"/>
      <c r="L7" s="729"/>
      <c r="M7" s="729"/>
      <c r="N7" s="729"/>
      <c r="O7" s="729"/>
      <c r="P7" s="730"/>
    </row>
    <row r="8" spans="1:18" ht="30" customHeight="1" x14ac:dyDescent="0.25">
      <c r="A8" s="731"/>
      <c r="B8" s="732"/>
      <c r="C8" s="732"/>
      <c r="D8" s="732"/>
      <c r="E8" s="732"/>
      <c r="F8" s="732"/>
      <c r="G8" s="732"/>
      <c r="H8" s="732"/>
      <c r="I8" s="732"/>
      <c r="J8" s="732"/>
      <c r="K8" s="732"/>
      <c r="L8" s="732"/>
      <c r="M8" s="732"/>
      <c r="N8" s="732"/>
      <c r="O8" s="732"/>
      <c r="P8" s="733"/>
    </row>
    <row r="9" spans="1:18" x14ac:dyDescent="0.25">
      <c r="A9" s="652" t="s">
        <v>1500</v>
      </c>
      <c r="B9" s="653"/>
      <c r="C9" s="653"/>
      <c r="D9" s="653"/>
      <c r="E9" s="603" t="s">
        <v>22</v>
      </c>
      <c r="F9" s="176"/>
      <c r="G9" s="176"/>
      <c r="H9" s="176"/>
      <c r="I9" s="176"/>
      <c r="J9" s="176"/>
      <c r="K9" s="599" t="s">
        <v>21</v>
      </c>
      <c r="L9" s="177"/>
      <c r="M9" s="601" t="s">
        <v>20</v>
      </c>
      <c r="N9" s="266"/>
      <c r="O9" s="266"/>
      <c r="P9" s="267"/>
    </row>
    <row r="10" spans="1:18" ht="30" customHeight="1" x14ac:dyDescent="0.25">
      <c r="A10" s="655"/>
      <c r="B10" s="656"/>
      <c r="C10" s="656"/>
      <c r="D10" s="656"/>
      <c r="E10" s="604"/>
      <c r="F10" s="268"/>
      <c r="G10" s="269"/>
      <c r="H10" s="269"/>
      <c r="I10" s="269"/>
      <c r="J10" s="269"/>
      <c r="K10" s="600"/>
      <c r="L10" s="178"/>
      <c r="M10" s="602"/>
      <c r="N10" s="266"/>
      <c r="O10" s="266"/>
      <c r="P10" s="267"/>
    </row>
    <row r="11" spans="1:18" s="273" customFormat="1" ht="22.5" customHeight="1" x14ac:dyDescent="0.2">
      <c r="A11" s="270"/>
      <c r="B11" s="625" t="s">
        <v>23</v>
      </c>
      <c r="C11" s="625"/>
      <c r="D11" s="97">
        <v>11001</v>
      </c>
      <c r="E11" s="425"/>
      <c r="F11" s="741"/>
      <c r="G11" s="742"/>
      <c r="H11" s="742"/>
      <c r="I11" s="742"/>
      <c r="J11" s="743"/>
      <c r="K11" s="142">
        <v>1</v>
      </c>
      <c r="L11" s="271">
        <v>61001</v>
      </c>
      <c r="M11" s="272">
        <f>ROUND(E11*K11,0)</f>
        <v>0</v>
      </c>
      <c r="N11" s="266"/>
      <c r="O11" s="266"/>
      <c r="P11" s="267"/>
    </row>
    <row r="12" spans="1:18" s="273" customFormat="1" ht="22.5" customHeight="1" x14ac:dyDescent="0.2">
      <c r="A12" s="586" t="s">
        <v>1504</v>
      </c>
      <c r="B12" s="587"/>
      <c r="C12" s="587"/>
      <c r="D12" s="587"/>
      <c r="E12" s="175"/>
      <c r="F12" s="741"/>
      <c r="G12" s="742"/>
      <c r="H12" s="742"/>
      <c r="I12" s="742"/>
      <c r="J12" s="743"/>
      <c r="K12" s="175"/>
      <c r="L12" s="175"/>
      <c r="M12" s="237"/>
      <c r="N12" s="266"/>
      <c r="O12" s="266"/>
      <c r="P12" s="267"/>
    </row>
    <row r="13" spans="1:18" s="273" customFormat="1" ht="37.5" customHeight="1" x14ac:dyDescent="0.2">
      <c r="A13" s="274"/>
      <c r="B13" s="727" t="s">
        <v>1707</v>
      </c>
      <c r="C13" s="727"/>
      <c r="D13" s="98">
        <v>11002</v>
      </c>
      <c r="E13" s="425"/>
      <c r="F13" s="741"/>
      <c r="G13" s="742"/>
      <c r="H13" s="742"/>
      <c r="I13" s="742"/>
      <c r="J13" s="743"/>
      <c r="K13" s="142">
        <v>1</v>
      </c>
      <c r="L13" s="275">
        <v>61002</v>
      </c>
      <c r="M13" s="272">
        <f>ROUND(E13*K13,0)</f>
        <v>0</v>
      </c>
      <c r="N13" s="266"/>
      <c r="O13" s="266"/>
      <c r="P13" s="267"/>
    </row>
    <row r="14" spans="1:18" s="273" customFormat="1" ht="37.5" customHeight="1" x14ac:dyDescent="0.2">
      <c r="A14" s="274"/>
      <c r="B14" s="625" t="s">
        <v>1502</v>
      </c>
      <c r="C14" s="625"/>
      <c r="D14" s="97">
        <v>11003</v>
      </c>
      <c r="E14" s="425"/>
      <c r="F14" s="741"/>
      <c r="G14" s="742"/>
      <c r="H14" s="742"/>
      <c r="I14" s="742"/>
      <c r="J14" s="743"/>
      <c r="K14" s="177"/>
      <c r="L14" s="177"/>
      <c r="M14" s="238"/>
      <c r="N14" s="266"/>
      <c r="O14" s="266"/>
      <c r="P14" s="267"/>
    </row>
    <row r="15" spans="1:18" s="273" customFormat="1" ht="22.5" customHeight="1" x14ac:dyDescent="0.2">
      <c r="A15" s="633" t="s">
        <v>1632</v>
      </c>
      <c r="B15" s="634"/>
      <c r="C15" s="634"/>
      <c r="D15" s="634"/>
      <c r="E15" s="175"/>
      <c r="F15" s="741"/>
      <c r="G15" s="742"/>
      <c r="H15" s="742"/>
      <c r="I15" s="742"/>
      <c r="J15" s="743"/>
      <c r="K15" s="178"/>
      <c r="L15" s="178"/>
      <c r="M15" s="239"/>
      <c r="N15" s="266"/>
      <c r="O15" s="266"/>
      <c r="P15" s="267"/>
    </row>
    <row r="16" spans="1:18" s="273" customFormat="1" ht="22.5" customHeight="1" x14ac:dyDescent="0.2">
      <c r="A16" s="274"/>
      <c r="B16" s="581" t="s">
        <v>1503</v>
      </c>
      <c r="C16" s="581"/>
      <c r="D16" s="98">
        <v>11004</v>
      </c>
      <c r="E16" s="425"/>
      <c r="F16" s="741"/>
      <c r="G16" s="742"/>
      <c r="H16" s="742"/>
      <c r="I16" s="742"/>
      <c r="J16" s="743"/>
      <c r="K16" s="142">
        <v>1</v>
      </c>
      <c r="L16" s="276">
        <v>61004</v>
      </c>
      <c r="M16" s="272">
        <f>ROUND(E16*K16,0)</f>
        <v>0</v>
      </c>
      <c r="N16" s="266"/>
      <c r="O16" s="266"/>
      <c r="P16" s="267"/>
    </row>
    <row r="17" spans="1:16" s="273" customFormat="1" ht="22.5" customHeight="1" x14ac:dyDescent="0.2">
      <c r="A17" s="274"/>
      <c r="B17" s="568" t="s">
        <v>1505</v>
      </c>
      <c r="C17" s="568"/>
      <c r="D17" s="95">
        <v>11005</v>
      </c>
      <c r="E17" s="425"/>
      <c r="F17" s="741"/>
      <c r="G17" s="742"/>
      <c r="H17" s="742"/>
      <c r="I17" s="742"/>
      <c r="J17" s="743"/>
      <c r="K17" s="142">
        <v>1</v>
      </c>
      <c r="L17" s="276">
        <v>61005</v>
      </c>
      <c r="M17" s="272">
        <f>ROUND(E17*K17,0)</f>
        <v>0</v>
      </c>
      <c r="N17" s="266"/>
      <c r="O17" s="266"/>
      <c r="P17" s="267"/>
    </row>
    <row r="18" spans="1:16" s="273" customFormat="1" ht="26.25" customHeight="1" x14ac:dyDescent="0.2">
      <c r="A18" s="274"/>
      <c r="B18" s="568" t="s">
        <v>1506</v>
      </c>
      <c r="C18" s="568"/>
      <c r="D18" s="95">
        <v>11006</v>
      </c>
      <c r="E18" s="425"/>
      <c r="F18" s="741"/>
      <c r="G18" s="742"/>
      <c r="H18" s="742"/>
      <c r="I18" s="742"/>
      <c r="J18" s="743"/>
      <c r="K18" s="142">
        <v>1</v>
      </c>
      <c r="L18" s="276">
        <v>61006</v>
      </c>
      <c r="M18" s="272">
        <f>ROUND(E18*K18,5)</f>
        <v>0</v>
      </c>
      <c r="N18" s="266"/>
      <c r="O18" s="266"/>
      <c r="P18" s="267"/>
    </row>
    <row r="19" spans="1:16" s="273" customFormat="1" ht="26.25" customHeight="1" x14ac:dyDescent="0.2">
      <c r="A19" s="274"/>
      <c r="B19" s="568" t="s">
        <v>1507</v>
      </c>
      <c r="C19" s="568"/>
      <c r="D19" s="95">
        <v>11007</v>
      </c>
      <c r="E19" s="425">
        <v>0</v>
      </c>
      <c r="F19" s="277"/>
      <c r="G19" s="266"/>
      <c r="H19" s="266"/>
      <c r="I19" s="266"/>
      <c r="J19" s="266"/>
      <c r="K19" s="142">
        <v>1</v>
      </c>
      <c r="L19" s="276">
        <v>61007</v>
      </c>
      <c r="M19" s="272">
        <f>ROUND(E19*K19,5)</f>
        <v>0</v>
      </c>
      <c r="N19" s="266"/>
      <c r="O19" s="266"/>
      <c r="P19" s="267"/>
    </row>
    <row r="20" spans="1:16" s="273" customFormat="1" ht="37.5" customHeight="1" x14ac:dyDescent="0.2">
      <c r="A20" s="274"/>
      <c r="B20" s="625" t="s">
        <v>1519</v>
      </c>
      <c r="C20" s="625"/>
      <c r="D20" s="97">
        <v>11008</v>
      </c>
      <c r="E20" s="425">
        <v>0</v>
      </c>
      <c r="F20" s="741"/>
      <c r="G20" s="742"/>
      <c r="H20" s="742"/>
      <c r="I20" s="742"/>
      <c r="J20" s="742"/>
      <c r="K20" s="142">
        <v>1</v>
      </c>
      <c r="L20" s="276">
        <v>61008</v>
      </c>
      <c r="M20" s="272">
        <f>ROUND(E20*K20,5)</f>
        <v>0</v>
      </c>
      <c r="N20" s="266"/>
      <c r="O20" s="266"/>
      <c r="P20" s="267"/>
    </row>
    <row r="21" spans="1:16" s="273" customFormat="1" ht="22.5" customHeight="1" x14ac:dyDescent="0.2">
      <c r="A21" s="633" t="s">
        <v>1630</v>
      </c>
      <c r="B21" s="634"/>
      <c r="C21" s="634"/>
      <c r="D21" s="634"/>
      <c r="E21" s="175"/>
      <c r="F21" s="741"/>
      <c r="G21" s="742"/>
      <c r="H21" s="742"/>
      <c r="I21" s="742"/>
      <c r="J21" s="742"/>
      <c r="K21" s="175"/>
      <c r="L21" s="175"/>
      <c r="M21" s="237"/>
      <c r="N21" s="266"/>
      <c r="O21" s="266"/>
      <c r="P21" s="267"/>
    </row>
    <row r="22" spans="1:16" s="273" customFormat="1" ht="63.75" customHeight="1" x14ac:dyDescent="0.2">
      <c r="A22" s="274"/>
      <c r="B22" s="581" t="s">
        <v>1508</v>
      </c>
      <c r="C22" s="581"/>
      <c r="D22" s="98">
        <v>11009</v>
      </c>
      <c r="E22" s="425">
        <v>0</v>
      </c>
      <c r="F22" s="741"/>
      <c r="G22" s="742"/>
      <c r="H22" s="742"/>
      <c r="I22" s="742"/>
      <c r="J22" s="742"/>
      <c r="K22" s="142">
        <v>1</v>
      </c>
      <c r="L22" s="278">
        <v>61009</v>
      </c>
      <c r="M22" s="272">
        <f>ROUND(E22*K22,5)</f>
        <v>0</v>
      </c>
      <c r="N22" s="266"/>
      <c r="O22" s="266"/>
      <c r="P22" s="267"/>
    </row>
    <row r="23" spans="1:16" s="273" customFormat="1" ht="120" customHeight="1" x14ac:dyDescent="0.2">
      <c r="A23" s="274"/>
      <c r="B23" s="625" t="s">
        <v>1518</v>
      </c>
      <c r="C23" s="625"/>
      <c r="D23" s="97">
        <v>11010</v>
      </c>
      <c r="E23" s="425">
        <v>0</v>
      </c>
      <c r="F23" s="741"/>
      <c r="G23" s="742"/>
      <c r="H23" s="742"/>
      <c r="I23" s="742"/>
      <c r="J23" s="742"/>
      <c r="K23" s="143">
        <v>1</v>
      </c>
      <c r="L23" s="276">
        <v>61010</v>
      </c>
      <c r="M23" s="272">
        <f>ROUND(E23*K23,5)</f>
        <v>0</v>
      </c>
      <c r="N23" s="266"/>
      <c r="O23" s="266"/>
      <c r="P23" s="267"/>
    </row>
    <row r="24" spans="1:16" s="273" customFormat="1" ht="22.5" customHeight="1" x14ac:dyDescent="0.2">
      <c r="A24" s="586" t="s">
        <v>1509</v>
      </c>
      <c r="B24" s="587"/>
      <c r="C24" s="587"/>
      <c r="D24" s="587"/>
      <c r="E24" s="587"/>
      <c r="F24" s="587"/>
      <c r="G24" s="587"/>
      <c r="H24" s="587"/>
      <c r="I24" s="587"/>
      <c r="J24" s="587"/>
      <c r="K24" s="588"/>
      <c r="L24" s="458">
        <v>99001</v>
      </c>
      <c r="M24" s="433">
        <f>ROUND(SUM(M11,M13,M16:M20,M22:M23),5)</f>
        <v>0</v>
      </c>
      <c r="N24" s="266"/>
      <c r="O24" s="266"/>
      <c r="P24" s="267"/>
    </row>
    <row r="25" spans="1:16" s="273" customFormat="1" ht="22.5" customHeight="1" x14ac:dyDescent="0.2">
      <c r="A25" s="279"/>
      <c r="B25" s="727" t="s">
        <v>24</v>
      </c>
      <c r="C25" s="727"/>
      <c r="D25" s="449">
        <v>99002</v>
      </c>
      <c r="E25" s="433">
        <f>ROUND(-SUM(E140,E143,E146,E149,E153,E156,E159,E163,E166,G240,G396)+SUM(G140,G153,E240,E243,E246,E249,E396),5)</f>
        <v>0</v>
      </c>
      <c r="F25" s="747"/>
      <c r="G25" s="748"/>
      <c r="H25" s="748"/>
      <c r="I25" s="748"/>
      <c r="J25" s="748"/>
      <c r="K25" s="748"/>
      <c r="L25" s="748"/>
      <c r="M25" s="749"/>
      <c r="N25" s="266"/>
      <c r="O25" s="266"/>
      <c r="P25" s="267"/>
    </row>
    <row r="26" spans="1:16" s="273" customFormat="1" ht="22.5" customHeight="1" x14ac:dyDescent="0.2">
      <c r="A26" s="279"/>
      <c r="B26" s="744" t="s">
        <v>1633</v>
      </c>
      <c r="C26" s="745"/>
      <c r="D26" s="745"/>
      <c r="E26" s="745"/>
      <c r="F26" s="745"/>
      <c r="G26" s="745"/>
      <c r="H26" s="745"/>
      <c r="I26" s="745"/>
      <c r="J26" s="745"/>
      <c r="K26" s="746"/>
      <c r="L26" s="442">
        <v>99003</v>
      </c>
      <c r="M26" s="433">
        <f>ROUND(MAX(M24+E25,0),5)</f>
        <v>0</v>
      </c>
      <c r="N26" s="266"/>
      <c r="O26" s="266"/>
      <c r="P26" s="267"/>
    </row>
    <row r="27" spans="1:16" x14ac:dyDescent="0.25">
      <c r="A27" s="652" t="s">
        <v>1520</v>
      </c>
      <c r="B27" s="653"/>
      <c r="C27" s="653"/>
      <c r="D27" s="653"/>
      <c r="E27" s="603" t="s">
        <v>22</v>
      </c>
      <c r="F27" s="255"/>
      <c r="G27" s="253"/>
      <c r="H27" s="253"/>
      <c r="I27" s="179"/>
      <c r="J27" s="180"/>
      <c r="K27" s="599" t="s">
        <v>21</v>
      </c>
      <c r="L27" s="594"/>
      <c r="M27" s="601" t="s">
        <v>20</v>
      </c>
      <c r="N27" s="266"/>
      <c r="O27" s="266"/>
      <c r="P27" s="267"/>
    </row>
    <row r="28" spans="1:16" ht="30" customHeight="1" x14ac:dyDescent="0.25">
      <c r="A28" s="706"/>
      <c r="B28" s="707"/>
      <c r="C28" s="707"/>
      <c r="D28" s="707"/>
      <c r="E28" s="604"/>
      <c r="F28" s="750"/>
      <c r="G28" s="751"/>
      <c r="H28" s="751"/>
      <c r="I28" s="751"/>
      <c r="J28" s="752"/>
      <c r="K28" s="600"/>
      <c r="L28" s="605"/>
      <c r="M28" s="602"/>
      <c r="N28" s="266"/>
      <c r="O28" s="266"/>
      <c r="P28" s="267"/>
    </row>
    <row r="29" spans="1:16" s="273" customFormat="1" ht="26.25" customHeight="1" x14ac:dyDescent="0.2">
      <c r="A29" s="586" t="s">
        <v>1684</v>
      </c>
      <c r="B29" s="587"/>
      <c r="C29" s="587"/>
      <c r="D29" s="587"/>
      <c r="E29" s="175"/>
      <c r="F29" s="750"/>
      <c r="G29" s="751"/>
      <c r="H29" s="751"/>
      <c r="I29" s="751"/>
      <c r="J29" s="752"/>
      <c r="K29" s="175"/>
      <c r="L29" s="178"/>
      <c r="M29" s="175"/>
      <c r="N29" s="266"/>
      <c r="O29" s="266"/>
      <c r="P29" s="267"/>
    </row>
    <row r="30" spans="1:16" s="273" customFormat="1" ht="23.25" customHeight="1" x14ac:dyDescent="0.2">
      <c r="A30" s="274"/>
      <c r="B30" s="581" t="s">
        <v>1503</v>
      </c>
      <c r="C30" s="581"/>
      <c r="D30" s="98">
        <v>12001</v>
      </c>
      <c r="E30" s="425">
        <v>0</v>
      </c>
      <c r="F30" s="750"/>
      <c r="G30" s="751"/>
      <c r="H30" s="751"/>
      <c r="I30" s="751"/>
      <c r="J30" s="752"/>
      <c r="K30" s="146">
        <v>0.85</v>
      </c>
      <c r="L30" s="280">
        <v>62001</v>
      </c>
      <c r="M30" s="272">
        <f>ROUND(E30*K30,5)</f>
        <v>0</v>
      </c>
      <c r="N30" s="266"/>
      <c r="O30" s="266"/>
      <c r="P30" s="267"/>
    </row>
    <row r="31" spans="1:16" s="273" customFormat="1" ht="22.5" customHeight="1" x14ac:dyDescent="0.2">
      <c r="A31" s="274"/>
      <c r="B31" s="568" t="s">
        <v>1505</v>
      </c>
      <c r="C31" s="568"/>
      <c r="D31" s="95">
        <v>12002</v>
      </c>
      <c r="E31" s="425">
        <v>0</v>
      </c>
      <c r="F31" s="750"/>
      <c r="G31" s="751"/>
      <c r="H31" s="751"/>
      <c r="I31" s="751"/>
      <c r="J31" s="752"/>
      <c r="K31" s="142">
        <v>0.85</v>
      </c>
      <c r="L31" s="281">
        <v>62002</v>
      </c>
      <c r="M31" s="272">
        <f t="shared" ref="M31:M36" si="0">ROUND(E31*K31,5)</f>
        <v>0</v>
      </c>
      <c r="N31" s="266"/>
      <c r="O31" s="266"/>
      <c r="P31" s="267"/>
    </row>
    <row r="32" spans="1:16" s="273" customFormat="1" ht="22.5" customHeight="1" x14ac:dyDescent="0.2">
      <c r="A32" s="274"/>
      <c r="B32" s="568" t="s">
        <v>1510</v>
      </c>
      <c r="C32" s="568"/>
      <c r="D32" s="95">
        <v>12003</v>
      </c>
      <c r="E32" s="425">
        <v>0</v>
      </c>
      <c r="F32" s="750"/>
      <c r="G32" s="751"/>
      <c r="H32" s="751"/>
      <c r="I32" s="751"/>
      <c r="J32" s="752"/>
      <c r="K32" s="142">
        <v>0.85</v>
      </c>
      <c r="L32" s="281">
        <v>62003</v>
      </c>
      <c r="M32" s="272">
        <f t="shared" si="0"/>
        <v>0</v>
      </c>
      <c r="N32" s="266"/>
      <c r="O32" s="266"/>
      <c r="P32" s="267"/>
    </row>
    <row r="33" spans="1:16" s="273" customFormat="1" ht="26.25" customHeight="1" x14ac:dyDescent="0.2">
      <c r="A33" s="274"/>
      <c r="B33" s="568" t="s">
        <v>1511</v>
      </c>
      <c r="C33" s="568"/>
      <c r="D33" s="95">
        <v>12004</v>
      </c>
      <c r="E33" s="425"/>
      <c r="F33" s="277"/>
      <c r="G33" s="266"/>
      <c r="H33" s="266"/>
      <c r="I33" s="266"/>
      <c r="J33" s="267"/>
      <c r="K33" s="142">
        <v>0.85</v>
      </c>
      <c r="L33" s="281">
        <v>62004</v>
      </c>
      <c r="M33" s="272">
        <f t="shared" si="0"/>
        <v>0</v>
      </c>
      <c r="N33" s="266"/>
      <c r="O33" s="266"/>
      <c r="P33" s="267"/>
    </row>
    <row r="34" spans="1:16" s="273" customFormat="1" ht="22.5" customHeight="1" x14ac:dyDescent="0.2">
      <c r="A34" s="274"/>
      <c r="B34" s="568" t="s">
        <v>1512</v>
      </c>
      <c r="C34" s="568"/>
      <c r="D34" s="95">
        <v>12005</v>
      </c>
      <c r="E34" s="425">
        <v>0</v>
      </c>
      <c r="F34" s="277"/>
      <c r="G34" s="266"/>
      <c r="H34" s="266"/>
      <c r="I34" s="266"/>
      <c r="J34" s="267"/>
      <c r="K34" s="142">
        <v>0.85</v>
      </c>
      <c r="L34" s="281">
        <v>62005</v>
      </c>
      <c r="M34" s="272">
        <f t="shared" si="0"/>
        <v>0</v>
      </c>
      <c r="N34" s="266"/>
      <c r="O34" s="266"/>
      <c r="P34" s="267"/>
    </row>
    <row r="35" spans="1:16" s="273" customFormat="1" ht="26.25" customHeight="1" x14ac:dyDescent="0.2">
      <c r="A35" s="274"/>
      <c r="B35" s="568" t="s">
        <v>1513</v>
      </c>
      <c r="C35" s="568"/>
      <c r="D35" s="95">
        <v>12006</v>
      </c>
      <c r="E35" s="425">
        <v>0</v>
      </c>
      <c r="F35" s="277"/>
      <c r="G35" s="266"/>
      <c r="H35" s="266"/>
      <c r="I35" s="266"/>
      <c r="J35" s="267"/>
      <c r="K35" s="142">
        <v>0.85</v>
      </c>
      <c r="L35" s="281">
        <v>62006</v>
      </c>
      <c r="M35" s="272">
        <f t="shared" si="0"/>
        <v>0</v>
      </c>
      <c r="N35" s="266"/>
      <c r="O35" s="266"/>
      <c r="P35" s="267"/>
    </row>
    <row r="36" spans="1:16" s="273" customFormat="1" ht="38.25" customHeight="1" x14ac:dyDescent="0.2">
      <c r="A36" s="274"/>
      <c r="B36" s="625" t="s">
        <v>1514</v>
      </c>
      <c r="C36" s="625"/>
      <c r="D36" s="95">
        <v>12007</v>
      </c>
      <c r="E36" s="425"/>
      <c r="F36" s="277"/>
      <c r="G36" s="266"/>
      <c r="H36" s="266"/>
      <c r="I36" s="266"/>
      <c r="J36" s="267"/>
      <c r="K36" s="142">
        <v>0.85</v>
      </c>
      <c r="L36" s="281">
        <v>62007</v>
      </c>
      <c r="M36" s="272">
        <f t="shared" si="0"/>
        <v>0</v>
      </c>
      <c r="N36" s="266"/>
      <c r="O36" s="266"/>
      <c r="P36" s="267"/>
    </row>
    <row r="37" spans="1:16" s="273" customFormat="1" ht="22.5" customHeight="1" x14ac:dyDescent="0.2">
      <c r="A37" s="685" t="s">
        <v>1515</v>
      </c>
      <c r="B37" s="685"/>
      <c r="C37" s="685"/>
      <c r="D37" s="450">
        <v>99004</v>
      </c>
      <c r="E37" s="433">
        <f>ROUND(SUM(E30:E36),5)</f>
        <v>0</v>
      </c>
      <c r="F37" s="282"/>
      <c r="G37" s="266"/>
      <c r="H37" s="266"/>
      <c r="I37" s="266"/>
      <c r="J37" s="267"/>
      <c r="K37" s="283"/>
      <c r="L37" s="458">
        <v>99007</v>
      </c>
      <c r="M37" s="433">
        <f>ROUND(SUM(M30:M36),5)</f>
        <v>0</v>
      </c>
      <c r="N37" s="266"/>
      <c r="O37" s="266"/>
      <c r="P37" s="267"/>
    </row>
    <row r="38" spans="1:16" s="273" customFormat="1" ht="26.25" customHeight="1" x14ac:dyDescent="0.2">
      <c r="A38" s="274"/>
      <c r="B38" s="631" t="s">
        <v>1531</v>
      </c>
      <c r="C38" s="631"/>
      <c r="D38" s="450">
        <v>99005</v>
      </c>
      <c r="E38" s="433">
        <f>ROUND(G143+G156-G243+E397-G397,5)</f>
        <v>0</v>
      </c>
      <c r="F38" s="277"/>
      <c r="G38" s="266"/>
      <c r="H38" s="266"/>
      <c r="I38" s="266"/>
      <c r="J38" s="267"/>
      <c r="K38" s="284"/>
      <c r="L38" s="285"/>
      <c r="M38" s="286"/>
      <c r="N38" s="266"/>
      <c r="O38" s="266"/>
      <c r="P38" s="267"/>
    </row>
    <row r="39" spans="1:16" s="273" customFormat="1" ht="22.5" customHeight="1" x14ac:dyDescent="0.2">
      <c r="A39" s="274"/>
      <c r="B39" s="632" t="s">
        <v>25</v>
      </c>
      <c r="C39" s="632"/>
      <c r="D39" s="460">
        <v>99006</v>
      </c>
      <c r="E39" s="433">
        <f>ROUND(E37+E38,5)</f>
        <v>0</v>
      </c>
      <c r="F39" s="277"/>
      <c r="G39" s="266"/>
      <c r="H39" s="266"/>
      <c r="I39" s="266"/>
      <c r="J39" s="267"/>
      <c r="K39" s="142">
        <v>0.85</v>
      </c>
      <c r="L39" s="458">
        <v>99008</v>
      </c>
      <c r="M39" s="433">
        <f>ROUND(E39*K39,5)</f>
        <v>0</v>
      </c>
      <c r="N39" s="266"/>
      <c r="O39" s="266"/>
      <c r="P39" s="267"/>
    </row>
    <row r="40" spans="1:16" x14ac:dyDescent="0.25">
      <c r="A40" s="709" t="s">
        <v>1521</v>
      </c>
      <c r="B40" s="709"/>
      <c r="C40" s="709"/>
      <c r="D40" s="709"/>
      <c r="E40" s="582" t="s">
        <v>22</v>
      </c>
      <c r="F40" s="596"/>
      <c r="G40" s="597"/>
      <c r="H40" s="597"/>
      <c r="I40" s="597"/>
      <c r="J40" s="598"/>
      <c r="K40" s="584" t="s">
        <v>21</v>
      </c>
      <c r="L40" s="594"/>
      <c r="M40" s="592" t="s">
        <v>20</v>
      </c>
      <c r="N40" s="266"/>
      <c r="O40" s="266"/>
      <c r="P40" s="267"/>
    </row>
    <row r="41" spans="1:16" ht="30.75" customHeight="1" x14ac:dyDescent="0.25">
      <c r="A41" s="709"/>
      <c r="B41" s="709"/>
      <c r="C41" s="709"/>
      <c r="D41" s="709"/>
      <c r="E41" s="583"/>
      <c r="F41" s="596"/>
      <c r="G41" s="597"/>
      <c r="H41" s="597"/>
      <c r="I41" s="597"/>
      <c r="J41" s="598"/>
      <c r="K41" s="585"/>
      <c r="L41" s="595"/>
      <c r="M41" s="593"/>
      <c r="N41" s="266"/>
      <c r="O41" s="266"/>
      <c r="P41" s="267"/>
    </row>
    <row r="42" spans="1:16" s="273" customFormat="1" ht="38.25" customHeight="1" x14ac:dyDescent="0.2">
      <c r="A42" s="274"/>
      <c r="B42" s="568" t="s">
        <v>67</v>
      </c>
      <c r="C42" s="568"/>
      <c r="D42" s="95">
        <v>13001</v>
      </c>
      <c r="E42" s="425">
        <v>0</v>
      </c>
      <c r="F42" s="277"/>
      <c r="G42" s="266"/>
      <c r="H42" s="266"/>
      <c r="I42" s="266"/>
      <c r="J42" s="267"/>
      <c r="K42" s="142">
        <v>0.75</v>
      </c>
      <c r="L42" s="276">
        <v>63001</v>
      </c>
      <c r="M42" s="272">
        <f>ROUND(E42*K42,5)</f>
        <v>0</v>
      </c>
      <c r="N42" s="266"/>
      <c r="O42" s="266"/>
      <c r="P42" s="267"/>
    </row>
    <row r="43" spans="1:16" s="273" customFormat="1" ht="26.25" customHeight="1" x14ac:dyDescent="0.2">
      <c r="A43" s="274"/>
      <c r="B43" s="568" t="s">
        <v>1516</v>
      </c>
      <c r="C43" s="568"/>
      <c r="D43" s="95">
        <v>13002</v>
      </c>
      <c r="E43" s="425"/>
      <c r="F43" s="277"/>
      <c r="G43" s="266"/>
      <c r="H43" s="266"/>
      <c r="I43" s="266"/>
      <c r="J43" s="267"/>
      <c r="K43" s="142">
        <v>0.5</v>
      </c>
      <c r="L43" s="276">
        <v>63002</v>
      </c>
      <c r="M43" s="272">
        <f t="shared" ref="M43:M45" si="1">ROUND(E43*K43,5)</f>
        <v>0</v>
      </c>
      <c r="N43" s="266"/>
      <c r="O43" s="266"/>
      <c r="P43" s="267"/>
    </row>
    <row r="44" spans="1:16" s="273" customFormat="1" ht="27" customHeight="1" x14ac:dyDescent="0.2">
      <c r="A44" s="274"/>
      <c r="B44" s="568" t="s">
        <v>1517</v>
      </c>
      <c r="C44" s="568"/>
      <c r="D44" s="95">
        <v>13003</v>
      </c>
      <c r="E44" s="425"/>
      <c r="F44" s="277"/>
      <c r="G44" s="266"/>
      <c r="H44" s="266"/>
      <c r="I44" s="266"/>
      <c r="J44" s="267"/>
      <c r="K44" s="142">
        <v>0.5</v>
      </c>
      <c r="L44" s="276">
        <v>63003</v>
      </c>
      <c r="M44" s="272">
        <f t="shared" si="1"/>
        <v>0</v>
      </c>
      <c r="N44" s="266"/>
      <c r="O44" s="266"/>
      <c r="P44" s="267"/>
    </row>
    <row r="45" spans="1:16" s="273" customFormat="1" ht="26.25" customHeight="1" x14ac:dyDescent="0.2">
      <c r="A45" s="274"/>
      <c r="B45" s="760" t="s">
        <v>457</v>
      </c>
      <c r="C45" s="760"/>
      <c r="D45" s="95">
        <v>13004</v>
      </c>
      <c r="E45" s="425"/>
      <c r="F45" s="277"/>
      <c r="G45" s="266"/>
      <c r="H45" s="266"/>
      <c r="I45" s="266"/>
      <c r="J45" s="267"/>
      <c r="K45" s="142">
        <v>0.5</v>
      </c>
      <c r="L45" s="276">
        <v>63004</v>
      </c>
      <c r="M45" s="272">
        <f t="shared" si="1"/>
        <v>0</v>
      </c>
      <c r="N45" s="266"/>
      <c r="O45" s="266"/>
      <c r="P45" s="267"/>
    </row>
    <row r="46" spans="1:16" ht="26.25" customHeight="1" x14ac:dyDescent="0.25">
      <c r="A46" s="685" t="s">
        <v>1631</v>
      </c>
      <c r="B46" s="685"/>
      <c r="C46" s="685"/>
      <c r="D46" s="450">
        <v>99009</v>
      </c>
      <c r="E46" s="433">
        <f>ROUND(E42,5)</f>
        <v>0</v>
      </c>
      <c r="F46" s="287"/>
      <c r="G46" s="269"/>
      <c r="H46" s="269"/>
      <c r="I46" s="269"/>
      <c r="J46" s="288"/>
      <c r="K46" s="283"/>
      <c r="L46" s="458">
        <v>99016</v>
      </c>
      <c r="M46" s="461">
        <f>ROUND(M42,5)</f>
        <v>0</v>
      </c>
      <c r="N46" s="266"/>
      <c r="O46" s="266"/>
      <c r="P46" s="267"/>
    </row>
    <row r="47" spans="1:16" s="273" customFormat="1" ht="25.5" customHeight="1" x14ac:dyDescent="0.2">
      <c r="A47" s="274"/>
      <c r="B47" s="568" t="s">
        <v>26</v>
      </c>
      <c r="C47" s="568"/>
      <c r="D47" s="450">
        <v>99010</v>
      </c>
      <c r="E47" s="433">
        <f>ROUND(SUM(G146,G159,E397)-SUM(G246,G397),5)</f>
        <v>0</v>
      </c>
      <c r="F47" s="277"/>
      <c r="G47" s="266"/>
      <c r="H47" s="266"/>
      <c r="I47" s="266"/>
      <c r="J47" s="267"/>
      <c r="K47" s="284"/>
      <c r="L47" s="285"/>
      <c r="M47" s="286"/>
      <c r="N47" s="266"/>
      <c r="O47" s="266"/>
      <c r="P47" s="267"/>
    </row>
    <row r="48" spans="1:16" s="273" customFormat="1" ht="25.5" customHeight="1" x14ac:dyDescent="0.2">
      <c r="A48" s="274"/>
      <c r="B48" s="650" t="s">
        <v>27</v>
      </c>
      <c r="C48" s="651"/>
      <c r="D48" s="450">
        <v>99011</v>
      </c>
      <c r="E48" s="433">
        <f>ROUND(SUM(E46,E47),5)</f>
        <v>0</v>
      </c>
      <c r="F48" s="277"/>
      <c r="G48" s="266"/>
      <c r="H48" s="266"/>
      <c r="I48" s="266"/>
      <c r="J48" s="267"/>
      <c r="K48" s="145">
        <v>0.75</v>
      </c>
      <c r="L48" s="458">
        <v>99017</v>
      </c>
      <c r="M48" s="433">
        <f t="shared" ref="M48" si="2">ROUND(E48*K48,5)</f>
        <v>0</v>
      </c>
      <c r="N48" s="266"/>
      <c r="O48" s="266"/>
      <c r="P48" s="267"/>
    </row>
    <row r="49" spans="1:20" ht="26.25" customHeight="1" x14ac:dyDescent="0.25">
      <c r="A49" s="685" t="s">
        <v>1593</v>
      </c>
      <c r="B49" s="685"/>
      <c r="C49" s="685"/>
      <c r="D49" s="450">
        <v>99012</v>
      </c>
      <c r="E49" s="433">
        <f>ROUND(SUM(E43:E45),5)</f>
        <v>0</v>
      </c>
      <c r="F49" s="287"/>
      <c r="G49" s="269"/>
      <c r="H49" s="269"/>
      <c r="I49" s="269"/>
      <c r="J49" s="288"/>
      <c r="K49" s="283"/>
      <c r="L49" s="458">
        <v>99018</v>
      </c>
      <c r="M49" s="433">
        <f>ROUND(SUM(M43:M45),5)</f>
        <v>0</v>
      </c>
      <c r="N49" s="266"/>
      <c r="O49" s="266"/>
      <c r="P49" s="267"/>
    </row>
    <row r="50" spans="1:20" s="273" customFormat="1" ht="25.5" customHeight="1" x14ac:dyDescent="0.2">
      <c r="A50" s="274"/>
      <c r="B50" s="568" t="s">
        <v>28</v>
      </c>
      <c r="C50" s="568"/>
      <c r="D50" s="450">
        <v>99013</v>
      </c>
      <c r="E50" s="433">
        <f>ROUND(SUM(G149,G163,G166,E398)-SUM(G249,G398),5)</f>
        <v>0</v>
      </c>
      <c r="F50" s="277"/>
      <c r="G50" s="266"/>
      <c r="H50" s="266"/>
      <c r="I50" s="266"/>
      <c r="J50" s="267"/>
      <c r="K50" s="284"/>
      <c r="L50" s="285"/>
      <c r="M50" s="286"/>
      <c r="N50" s="266"/>
      <c r="O50" s="266"/>
      <c r="P50" s="267"/>
    </row>
    <row r="51" spans="1:20" s="273" customFormat="1" ht="25.5" customHeight="1" x14ac:dyDescent="0.2">
      <c r="A51" s="274"/>
      <c r="B51" s="568" t="s">
        <v>29</v>
      </c>
      <c r="C51" s="568"/>
      <c r="D51" s="450">
        <v>99014</v>
      </c>
      <c r="E51" s="433">
        <f>ROUND(SUM(E49,E50),5)</f>
        <v>0</v>
      </c>
      <c r="F51" s="277"/>
      <c r="G51" s="266"/>
      <c r="H51" s="266"/>
      <c r="I51" s="266"/>
      <c r="J51" s="267"/>
      <c r="K51" s="145">
        <v>0.5</v>
      </c>
      <c r="L51" s="458">
        <v>99019</v>
      </c>
      <c r="M51" s="433">
        <f t="shared" ref="M51" si="3">ROUND(E51*K51,5)</f>
        <v>0</v>
      </c>
      <c r="N51" s="266"/>
      <c r="O51" s="266"/>
      <c r="P51" s="267"/>
    </row>
    <row r="52" spans="1:20" s="273" customFormat="1" ht="25.5" customHeight="1" x14ac:dyDescent="0.2">
      <c r="A52" s="274"/>
      <c r="B52" s="568" t="s">
        <v>30</v>
      </c>
      <c r="C52" s="568"/>
      <c r="D52" s="450">
        <v>99015</v>
      </c>
      <c r="E52" s="432">
        <f>ROUND(SUM(E48,E51),5)</f>
        <v>0</v>
      </c>
      <c r="F52" s="290"/>
      <c r="G52" s="291"/>
      <c r="H52" s="291"/>
      <c r="I52" s="291"/>
      <c r="J52" s="292"/>
      <c r="K52" s="286"/>
      <c r="L52" s="458">
        <v>99020</v>
      </c>
      <c r="M52" s="432">
        <f>ROUND(SUM(M48,M51),5)</f>
        <v>0</v>
      </c>
      <c r="N52" s="266"/>
      <c r="O52" s="266"/>
      <c r="P52" s="267"/>
    </row>
    <row r="53" spans="1:20" s="273" customFormat="1" ht="15" customHeight="1" x14ac:dyDescent="0.2">
      <c r="A53" s="274"/>
      <c r="B53" s="31"/>
      <c r="C53" s="31"/>
      <c r="D53" s="96"/>
      <c r="E53" s="31"/>
      <c r="F53" s="31"/>
      <c r="G53" s="31"/>
      <c r="H53" s="31"/>
      <c r="I53" s="31"/>
      <c r="J53" s="31"/>
      <c r="K53" s="102"/>
      <c r="L53" s="293"/>
      <c r="M53" s="31"/>
      <c r="N53" s="266"/>
      <c r="O53" s="266"/>
      <c r="P53" s="267"/>
    </row>
    <row r="54" spans="1:20" s="273" customFormat="1" ht="25.5" customHeight="1" x14ac:dyDescent="0.2">
      <c r="A54" s="274"/>
      <c r="B54" s="631" t="s">
        <v>68</v>
      </c>
      <c r="C54" s="631"/>
      <c r="D54" s="294"/>
      <c r="E54" s="295"/>
      <c r="F54" s="295"/>
      <c r="G54" s="295"/>
      <c r="H54" s="295"/>
      <c r="I54" s="295"/>
      <c r="J54" s="295"/>
      <c r="K54" s="296"/>
      <c r="L54" s="445">
        <v>99021</v>
      </c>
      <c r="M54" s="433">
        <f>ROUND(MAX(SUM(M52)-15/85*(M26+M39),SUM(M52)-15/60*M26,0),5)</f>
        <v>0</v>
      </c>
      <c r="N54" s="266"/>
      <c r="O54" s="266"/>
      <c r="P54" s="267"/>
    </row>
    <row r="55" spans="1:20" s="273" customFormat="1" ht="25.5" customHeight="1" x14ac:dyDescent="0.2">
      <c r="A55" s="297"/>
      <c r="B55" s="631" t="s">
        <v>1530</v>
      </c>
      <c r="C55" s="631"/>
      <c r="D55" s="298"/>
      <c r="E55" s="299"/>
      <c r="F55" s="299"/>
      <c r="G55" s="299"/>
      <c r="H55" s="299"/>
      <c r="I55" s="299"/>
      <c r="J55" s="299"/>
      <c r="K55" s="300"/>
      <c r="L55" s="458">
        <v>99022</v>
      </c>
      <c r="M55" s="433">
        <f>ROUND(MAX((SUM(M39,M52)-M54)-2/3*M26,0),5)</f>
        <v>0</v>
      </c>
      <c r="N55" s="266"/>
      <c r="O55" s="266"/>
      <c r="P55" s="267"/>
    </row>
    <row r="56" spans="1:20" ht="8.25" hidden="1" customHeight="1" x14ac:dyDescent="0.25">
      <c r="A56" s="711" t="s">
        <v>1657</v>
      </c>
      <c r="B56" s="712"/>
      <c r="C56" s="712"/>
      <c r="D56" s="712"/>
      <c r="E56" s="712"/>
      <c r="F56" s="712"/>
      <c r="G56" s="712"/>
      <c r="H56" s="712"/>
      <c r="I56" s="712"/>
      <c r="J56" s="712"/>
      <c r="K56" s="713"/>
      <c r="L56" s="459"/>
      <c r="M56" s="433"/>
      <c r="N56" s="266"/>
      <c r="O56" s="266"/>
      <c r="P56" s="267"/>
    </row>
    <row r="57" spans="1:20" ht="8.25" hidden="1" customHeight="1" x14ac:dyDescent="0.25">
      <c r="A57" s="714"/>
      <c r="B57" s="715"/>
      <c r="C57" s="715"/>
      <c r="D57" s="715"/>
      <c r="E57" s="715"/>
      <c r="F57" s="715"/>
      <c r="G57" s="715"/>
      <c r="H57" s="715"/>
      <c r="I57" s="715"/>
      <c r="J57" s="715"/>
      <c r="K57" s="716"/>
      <c r="L57" s="698">
        <v>99023</v>
      </c>
      <c r="M57" s="433"/>
      <c r="N57" s="266"/>
      <c r="O57" s="266"/>
      <c r="P57" s="267"/>
      <c r="Q57" s="687"/>
      <c r="R57" s="687"/>
      <c r="S57" s="687"/>
      <c r="T57" s="687"/>
    </row>
    <row r="58" spans="1:20" ht="37.5" customHeight="1" x14ac:dyDescent="0.25">
      <c r="A58" s="717"/>
      <c r="B58" s="718"/>
      <c r="C58" s="718"/>
      <c r="D58" s="718"/>
      <c r="E58" s="718"/>
      <c r="F58" s="718"/>
      <c r="G58" s="718"/>
      <c r="H58" s="718"/>
      <c r="I58" s="718"/>
      <c r="J58" s="718"/>
      <c r="K58" s="719"/>
      <c r="L58" s="698"/>
      <c r="M58" s="432">
        <f>ROUND(SUM(M24,M37,M46,M49)-SUM(M54,M55),5)</f>
        <v>0</v>
      </c>
      <c r="N58" s="266"/>
      <c r="O58" s="266"/>
      <c r="P58" s="267"/>
      <c r="Q58" s="301"/>
      <c r="R58" s="301"/>
      <c r="S58" s="301"/>
      <c r="T58" s="301"/>
    </row>
    <row r="59" spans="1:20" x14ac:dyDescent="0.25">
      <c r="A59" s="302"/>
      <c r="B59" s="52"/>
      <c r="C59" s="52"/>
      <c r="D59" s="55"/>
      <c r="E59" s="52"/>
      <c r="F59" s="52"/>
      <c r="G59" s="52"/>
      <c r="H59" s="52"/>
      <c r="I59" s="52"/>
      <c r="J59" s="52"/>
      <c r="K59" s="102"/>
      <c r="L59" s="293"/>
      <c r="M59" s="52"/>
      <c r="N59" s="452"/>
      <c r="O59" s="266"/>
      <c r="P59" s="267"/>
      <c r="Q59" s="303"/>
      <c r="R59" s="303"/>
      <c r="S59" s="303"/>
      <c r="T59" s="303"/>
    </row>
    <row r="60" spans="1:20" ht="15" customHeight="1" x14ac:dyDescent="0.25">
      <c r="A60" s="709" t="s">
        <v>1649</v>
      </c>
      <c r="B60" s="709"/>
      <c r="C60" s="709"/>
      <c r="D60" s="709"/>
      <c r="E60" s="639" t="s">
        <v>22</v>
      </c>
      <c r="F60" s="710"/>
      <c r="G60" s="710"/>
      <c r="H60" s="710"/>
      <c r="I60" s="710"/>
      <c r="J60" s="710"/>
      <c r="K60" s="616"/>
      <c r="L60" s="294"/>
      <c r="M60" s="296"/>
      <c r="N60" s="266"/>
      <c r="O60" s="266"/>
      <c r="P60" s="267"/>
    </row>
    <row r="61" spans="1:20" ht="30" x14ac:dyDescent="0.25">
      <c r="A61" s="709"/>
      <c r="B61" s="709"/>
      <c r="C61" s="709"/>
      <c r="D61" s="709"/>
      <c r="E61" s="248" t="s">
        <v>32</v>
      </c>
      <c r="F61" s="248"/>
      <c r="G61" s="248" t="s">
        <v>33</v>
      </c>
      <c r="H61" s="248"/>
      <c r="I61" s="248" t="s">
        <v>34</v>
      </c>
      <c r="J61" s="248"/>
      <c r="K61" s="248" t="s">
        <v>35</v>
      </c>
      <c r="L61" s="304"/>
      <c r="M61" s="288"/>
      <c r="N61" s="266"/>
      <c r="O61" s="266"/>
      <c r="P61" s="267"/>
    </row>
    <row r="62" spans="1:20" s="273" customFormat="1" ht="26.25" customHeight="1" x14ac:dyDescent="0.2">
      <c r="A62" s="274"/>
      <c r="B62" s="568" t="s">
        <v>31</v>
      </c>
      <c r="C62" s="568"/>
      <c r="D62" s="95">
        <v>14001</v>
      </c>
      <c r="E62" s="425"/>
      <c r="F62" s="281">
        <v>14002</v>
      </c>
      <c r="G62" s="425"/>
      <c r="H62" s="281">
        <v>14003</v>
      </c>
      <c r="I62" s="425"/>
      <c r="J62" s="281">
        <v>14004</v>
      </c>
      <c r="K62" s="425"/>
      <c r="L62" s="304"/>
      <c r="M62" s="288"/>
      <c r="N62" s="266"/>
      <c r="O62" s="266"/>
      <c r="P62" s="267"/>
    </row>
    <row r="63" spans="1:20" s="273" customFormat="1" ht="26.25" customHeight="1" x14ac:dyDescent="0.2">
      <c r="A63" s="305"/>
      <c r="B63" s="568" t="s">
        <v>36</v>
      </c>
      <c r="C63" s="568"/>
      <c r="D63" s="95">
        <v>14005</v>
      </c>
      <c r="E63" s="425"/>
      <c r="F63" s="281">
        <v>14006</v>
      </c>
      <c r="G63" s="425"/>
      <c r="H63" s="281">
        <v>14007</v>
      </c>
      <c r="I63" s="425"/>
      <c r="J63" s="281">
        <v>14008</v>
      </c>
      <c r="K63" s="425"/>
      <c r="L63" s="298"/>
      <c r="M63" s="300"/>
      <c r="N63" s="266"/>
      <c r="O63" s="266"/>
      <c r="P63" s="267"/>
    </row>
    <row r="64" spans="1:20" ht="15" customHeight="1" x14ac:dyDescent="0.25">
      <c r="A64" s="688" t="s">
        <v>1522</v>
      </c>
      <c r="B64" s="689"/>
      <c r="C64" s="689"/>
      <c r="D64" s="689"/>
      <c r="E64" s="689"/>
      <c r="F64" s="689"/>
      <c r="G64" s="689"/>
      <c r="H64" s="689"/>
      <c r="I64" s="689"/>
      <c r="J64" s="689"/>
      <c r="K64" s="689"/>
      <c r="L64" s="689"/>
      <c r="M64" s="689"/>
      <c r="N64" s="689"/>
      <c r="O64" s="689"/>
      <c r="P64" s="690"/>
    </row>
    <row r="65" spans="1:16" s="306" customFormat="1" ht="30" customHeight="1" x14ac:dyDescent="0.3">
      <c r="A65" s="691"/>
      <c r="B65" s="692"/>
      <c r="C65" s="692"/>
      <c r="D65" s="692"/>
      <c r="E65" s="692"/>
      <c r="F65" s="692"/>
      <c r="G65" s="692"/>
      <c r="H65" s="692"/>
      <c r="I65" s="692"/>
      <c r="J65" s="692"/>
      <c r="K65" s="692"/>
      <c r="L65" s="692"/>
      <c r="M65" s="692"/>
      <c r="N65" s="692"/>
      <c r="O65" s="692"/>
      <c r="P65" s="693"/>
    </row>
    <row r="66" spans="1:16" ht="22.5" hidden="1" customHeight="1" x14ac:dyDescent="0.3">
      <c r="A66" s="629" t="s">
        <v>1523</v>
      </c>
      <c r="B66" s="630"/>
      <c r="C66" s="630"/>
      <c r="D66" s="630"/>
      <c r="E66" s="630"/>
      <c r="F66" s="630"/>
      <c r="G66" s="630"/>
      <c r="H66" s="630"/>
      <c r="I66" s="630"/>
      <c r="J66" s="630"/>
      <c r="K66" s="630"/>
      <c r="L66" s="630"/>
      <c r="M66" s="630"/>
      <c r="N66" s="630"/>
      <c r="O66" s="630"/>
      <c r="P66" s="704"/>
    </row>
    <row r="67" spans="1:16" ht="15" customHeight="1" x14ac:dyDescent="0.25">
      <c r="A67" s="652" t="s">
        <v>1574</v>
      </c>
      <c r="B67" s="653"/>
      <c r="C67" s="653"/>
      <c r="D67" s="705"/>
      <c r="E67" s="603" t="s">
        <v>43</v>
      </c>
      <c r="F67" s="269"/>
      <c r="G67" s="269"/>
      <c r="H67" s="269"/>
      <c r="I67" s="269"/>
      <c r="J67" s="269"/>
      <c r="K67" s="603" t="s">
        <v>21</v>
      </c>
      <c r="L67" s="594"/>
      <c r="M67" s="601" t="s">
        <v>20</v>
      </c>
      <c r="N67" s="266"/>
      <c r="O67" s="266"/>
      <c r="P67" s="267"/>
    </row>
    <row r="68" spans="1:16" ht="30" customHeight="1" x14ac:dyDescent="0.25">
      <c r="A68" s="706"/>
      <c r="B68" s="707"/>
      <c r="C68" s="707"/>
      <c r="D68" s="708"/>
      <c r="E68" s="604"/>
      <c r="F68" s="269"/>
      <c r="G68" s="269"/>
      <c r="H68" s="269"/>
      <c r="I68" s="269"/>
      <c r="J68" s="269"/>
      <c r="K68" s="604"/>
      <c r="L68" s="605"/>
      <c r="M68" s="602"/>
      <c r="N68" s="266"/>
      <c r="O68" s="266"/>
      <c r="P68" s="267"/>
    </row>
    <row r="69" spans="1:16" ht="22.5" customHeight="1" x14ac:dyDescent="0.25">
      <c r="A69" s="757" t="s">
        <v>1524</v>
      </c>
      <c r="B69" s="758"/>
      <c r="C69" s="758"/>
      <c r="D69" s="759"/>
      <c r="E69" s="283"/>
      <c r="F69" s="266"/>
      <c r="G69" s="266"/>
      <c r="H69" s="266"/>
      <c r="I69" s="266"/>
      <c r="J69" s="266"/>
      <c r="K69" s="307" t="s">
        <v>19</v>
      </c>
      <c r="L69" s="308"/>
      <c r="M69" s="309"/>
      <c r="N69" s="266"/>
      <c r="O69" s="266"/>
      <c r="P69" s="267"/>
    </row>
    <row r="70" spans="1:16" s="273" customFormat="1" ht="22.5" customHeight="1" x14ac:dyDescent="0.2">
      <c r="A70" s="586" t="s">
        <v>1532</v>
      </c>
      <c r="B70" s="587"/>
      <c r="C70" s="587"/>
      <c r="D70" s="588"/>
      <c r="E70" s="310"/>
      <c r="F70" s="269"/>
      <c r="G70" s="269"/>
      <c r="H70" s="269"/>
      <c r="I70" s="269"/>
      <c r="J70" s="269"/>
      <c r="K70" s="311"/>
      <c r="L70" s="308"/>
      <c r="M70" s="312"/>
      <c r="N70" s="266"/>
      <c r="O70" s="266"/>
      <c r="P70" s="267"/>
    </row>
    <row r="71" spans="1:16" s="273" customFormat="1" ht="12.75" hidden="1" x14ac:dyDescent="0.2">
      <c r="A71" s="274"/>
      <c r="B71" s="701"/>
      <c r="C71" s="702"/>
      <c r="D71" s="313"/>
      <c r="E71" s="310"/>
      <c r="F71" s="266"/>
      <c r="G71" s="266"/>
      <c r="H71" s="266"/>
      <c r="I71" s="266"/>
      <c r="J71" s="266"/>
      <c r="K71" s="311"/>
      <c r="L71" s="308"/>
      <c r="M71" s="312"/>
      <c r="N71" s="266"/>
      <c r="O71" s="266"/>
      <c r="P71" s="267"/>
    </row>
    <row r="72" spans="1:16" s="273" customFormat="1" ht="22.5" customHeight="1" x14ac:dyDescent="0.2">
      <c r="A72" s="700" t="s">
        <v>1525</v>
      </c>
      <c r="B72" s="703"/>
      <c r="C72" s="703"/>
      <c r="D72" s="703"/>
      <c r="E72" s="284"/>
      <c r="F72" s="266"/>
      <c r="G72" s="266"/>
      <c r="H72" s="266"/>
      <c r="I72" s="266"/>
      <c r="J72" s="266"/>
      <c r="K72" s="314"/>
      <c r="L72" s="315"/>
      <c r="M72" s="316"/>
      <c r="N72" s="266"/>
      <c r="O72" s="266"/>
      <c r="P72" s="267"/>
    </row>
    <row r="73" spans="1:16" s="273" customFormat="1" ht="22.5" customHeight="1" x14ac:dyDescent="0.2">
      <c r="A73" s="317"/>
      <c r="B73" s="761" t="s">
        <v>1527</v>
      </c>
      <c r="C73" s="761"/>
      <c r="D73" s="121">
        <v>21101</v>
      </c>
      <c r="E73" s="425"/>
      <c r="F73" s="269"/>
      <c r="G73" s="269"/>
      <c r="H73" s="269"/>
      <c r="I73" s="269"/>
      <c r="J73" s="269"/>
      <c r="K73" s="113">
        <v>0.03</v>
      </c>
      <c r="L73" s="278">
        <v>71101</v>
      </c>
      <c r="M73" s="272">
        <f>ROUND(E73*K73,5)</f>
        <v>0</v>
      </c>
      <c r="N73" s="266"/>
      <c r="O73" s="266"/>
      <c r="P73" s="267"/>
    </row>
    <row r="74" spans="1:16" s="273" customFormat="1" ht="22.5" customHeight="1" x14ac:dyDescent="0.2">
      <c r="A74" s="317"/>
      <c r="B74" s="720" t="s">
        <v>1528</v>
      </c>
      <c r="C74" s="720"/>
      <c r="D74" s="110">
        <v>21102</v>
      </c>
      <c r="E74" s="425">
        <v>0</v>
      </c>
      <c r="F74" s="266"/>
      <c r="G74" s="266"/>
      <c r="H74" s="266"/>
      <c r="I74" s="266"/>
      <c r="J74" s="266"/>
      <c r="K74" s="105">
        <v>0.03</v>
      </c>
      <c r="L74" s="276">
        <v>71102</v>
      </c>
      <c r="M74" s="272">
        <f t="shared" ref="M74:M75" si="4">ROUND(E74*K74,5)</f>
        <v>0</v>
      </c>
      <c r="N74" s="266"/>
      <c r="O74" s="266"/>
      <c r="P74" s="267"/>
    </row>
    <row r="75" spans="1:16" s="273" customFormat="1" ht="22.5" customHeight="1" x14ac:dyDescent="0.2">
      <c r="A75" s="317"/>
      <c r="B75" s="720" t="s">
        <v>1529</v>
      </c>
      <c r="C75" s="720"/>
      <c r="D75" s="110">
        <v>21103</v>
      </c>
      <c r="E75" s="425">
        <v>0</v>
      </c>
      <c r="F75" s="266"/>
      <c r="G75" s="266"/>
      <c r="H75" s="266"/>
      <c r="I75" s="266"/>
      <c r="J75" s="266"/>
      <c r="K75" s="105">
        <v>0.05</v>
      </c>
      <c r="L75" s="276">
        <v>71103</v>
      </c>
      <c r="M75" s="272">
        <f t="shared" si="4"/>
        <v>0</v>
      </c>
      <c r="N75" s="266"/>
      <c r="O75" s="266"/>
      <c r="P75" s="267"/>
    </row>
    <row r="76" spans="1:16" s="273" customFormat="1" ht="37.5" customHeight="1" x14ac:dyDescent="0.2">
      <c r="A76" s="633" t="s">
        <v>1526</v>
      </c>
      <c r="B76" s="634"/>
      <c r="C76" s="634"/>
      <c r="D76" s="634"/>
      <c r="E76" s="620"/>
      <c r="F76" s="269"/>
      <c r="G76" s="269"/>
      <c r="H76" s="269"/>
      <c r="I76" s="269"/>
      <c r="J76" s="269"/>
      <c r="K76" s="307"/>
      <c r="L76" s="318"/>
      <c r="M76" s="319"/>
      <c r="N76" s="266"/>
      <c r="O76" s="266"/>
      <c r="P76" s="267"/>
    </row>
    <row r="77" spans="1:16" s="273" customFormat="1" ht="22.5" customHeight="1" x14ac:dyDescent="0.2">
      <c r="A77" s="699" t="s">
        <v>1525</v>
      </c>
      <c r="B77" s="699"/>
      <c r="C77" s="699"/>
      <c r="D77" s="700"/>
      <c r="E77" s="621"/>
      <c r="F77" s="266"/>
      <c r="G77" s="266"/>
      <c r="H77" s="266"/>
      <c r="I77" s="266"/>
      <c r="J77" s="266"/>
      <c r="K77" s="314"/>
      <c r="L77" s="315"/>
      <c r="M77" s="320"/>
      <c r="N77" s="266"/>
      <c r="O77" s="266"/>
      <c r="P77" s="267"/>
    </row>
    <row r="78" spans="1:16" s="273" customFormat="1" ht="22.5" customHeight="1" x14ac:dyDescent="0.2">
      <c r="A78" s="274"/>
      <c r="B78" s="754" t="s">
        <v>1527</v>
      </c>
      <c r="C78" s="754"/>
      <c r="D78" s="110">
        <v>21104</v>
      </c>
      <c r="E78" s="425"/>
      <c r="F78" s="266"/>
      <c r="G78" s="266"/>
      <c r="H78" s="266"/>
      <c r="I78" s="266"/>
      <c r="J78" s="266"/>
      <c r="K78" s="105">
        <v>0.03</v>
      </c>
      <c r="L78" s="276">
        <v>71104</v>
      </c>
      <c r="M78" s="272">
        <f t="shared" ref="M78:M85" si="5">ROUND(E78*K78,5)</f>
        <v>0</v>
      </c>
      <c r="N78" s="266"/>
      <c r="O78" s="266"/>
      <c r="P78" s="267"/>
    </row>
    <row r="79" spans="1:16" s="273" customFormat="1" ht="22.5" customHeight="1" x14ac:dyDescent="0.2">
      <c r="A79" s="274"/>
      <c r="B79" s="720" t="s">
        <v>1528</v>
      </c>
      <c r="C79" s="720"/>
      <c r="D79" s="110">
        <v>21105</v>
      </c>
      <c r="E79" s="425"/>
      <c r="F79" s="277"/>
      <c r="G79" s="266"/>
      <c r="H79" s="266"/>
      <c r="I79" s="266"/>
      <c r="J79" s="266"/>
      <c r="K79" s="105">
        <v>0.03</v>
      </c>
      <c r="L79" s="276">
        <v>71105</v>
      </c>
      <c r="M79" s="272">
        <f t="shared" si="5"/>
        <v>0</v>
      </c>
      <c r="N79" s="266"/>
      <c r="O79" s="266"/>
      <c r="P79" s="267"/>
    </row>
    <row r="80" spans="1:16" s="273" customFormat="1" ht="22.5" customHeight="1" x14ac:dyDescent="0.2">
      <c r="A80" s="274"/>
      <c r="B80" s="755" t="s">
        <v>1529</v>
      </c>
      <c r="C80" s="755"/>
      <c r="D80" s="110">
        <v>21106</v>
      </c>
      <c r="E80" s="425">
        <v>0</v>
      </c>
      <c r="F80" s="277"/>
      <c r="G80" s="266"/>
      <c r="H80" s="266"/>
      <c r="I80" s="266"/>
      <c r="J80" s="266"/>
      <c r="K80" s="105">
        <v>0.05</v>
      </c>
      <c r="L80" s="276">
        <v>71106</v>
      </c>
      <c r="M80" s="272">
        <f t="shared" si="5"/>
        <v>0</v>
      </c>
      <c r="N80" s="266"/>
      <c r="O80" s="266"/>
      <c r="P80" s="267"/>
    </row>
    <row r="81" spans="1:16" s="273" customFormat="1" ht="56.25" customHeight="1" x14ac:dyDescent="0.2">
      <c r="A81" s="586" t="s">
        <v>1723</v>
      </c>
      <c r="B81" s="587"/>
      <c r="C81" s="588"/>
      <c r="D81" s="95">
        <v>21107</v>
      </c>
      <c r="E81" s="425"/>
      <c r="F81" s="277"/>
      <c r="G81" s="266"/>
      <c r="H81" s="266"/>
      <c r="I81" s="266"/>
      <c r="J81" s="266"/>
      <c r="K81" s="105">
        <v>0.1</v>
      </c>
      <c r="L81" s="276">
        <v>71107</v>
      </c>
      <c r="M81" s="272">
        <f t="shared" si="5"/>
        <v>0</v>
      </c>
      <c r="N81" s="266"/>
      <c r="O81" s="266"/>
      <c r="P81" s="267"/>
    </row>
    <row r="82" spans="1:16" s="273" customFormat="1" ht="22.5" customHeight="1" x14ac:dyDescent="0.2">
      <c r="A82" s="274"/>
      <c r="B82" s="568" t="s">
        <v>37</v>
      </c>
      <c r="C82" s="568"/>
      <c r="D82" s="95">
        <v>21108</v>
      </c>
      <c r="E82" s="425"/>
      <c r="F82" s="277"/>
      <c r="G82" s="266"/>
      <c r="H82" s="266"/>
      <c r="I82" s="266"/>
      <c r="J82" s="266"/>
      <c r="K82" s="105">
        <v>0.1</v>
      </c>
      <c r="L82" s="276">
        <v>71108</v>
      </c>
      <c r="M82" s="272">
        <f t="shared" si="5"/>
        <v>0</v>
      </c>
      <c r="N82" s="266"/>
      <c r="O82" s="266"/>
      <c r="P82" s="267"/>
    </row>
    <row r="83" spans="1:16" s="273" customFormat="1" ht="22.5" customHeight="1" x14ac:dyDescent="0.2">
      <c r="A83" s="274"/>
      <c r="B83" s="568" t="s">
        <v>38</v>
      </c>
      <c r="C83" s="568"/>
      <c r="D83" s="95">
        <v>21109</v>
      </c>
      <c r="E83" s="425"/>
      <c r="F83" s="277"/>
      <c r="G83" s="266"/>
      <c r="H83" s="266"/>
      <c r="I83" s="266"/>
      <c r="J83" s="266"/>
      <c r="K83" s="105">
        <v>0.1</v>
      </c>
      <c r="L83" s="276">
        <v>71109</v>
      </c>
      <c r="M83" s="272">
        <f t="shared" si="5"/>
        <v>0</v>
      </c>
      <c r="N83" s="266"/>
      <c r="O83" s="266"/>
      <c r="P83" s="267"/>
    </row>
    <row r="84" spans="1:16" s="273" customFormat="1" ht="22.5" customHeight="1" x14ac:dyDescent="0.2">
      <c r="A84" s="274"/>
      <c r="B84" s="568" t="s">
        <v>39</v>
      </c>
      <c r="C84" s="568"/>
      <c r="D84" s="95">
        <v>21110</v>
      </c>
      <c r="E84" s="425"/>
      <c r="F84" s="277"/>
      <c r="G84" s="266"/>
      <c r="H84" s="266"/>
      <c r="I84" s="266"/>
      <c r="J84" s="266"/>
      <c r="K84" s="105">
        <v>0.1</v>
      </c>
      <c r="L84" s="276">
        <v>71110</v>
      </c>
      <c r="M84" s="272">
        <f t="shared" si="5"/>
        <v>0</v>
      </c>
      <c r="N84" s="266"/>
      <c r="O84" s="266"/>
      <c r="P84" s="267"/>
    </row>
    <row r="85" spans="1:16" s="273" customFormat="1" ht="26.25" customHeight="1" x14ac:dyDescent="0.2">
      <c r="A85" s="274"/>
      <c r="B85" s="625" t="s">
        <v>40</v>
      </c>
      <c r="C85" s="625"/>
      <c r="D85" s="97">
        <v>21111</v>
      </c>
      <c r="E85" s="425"/>
      <c r="F85" s="277"/>
      <c r="G85" s="266"/>
      <c r="H85" s="266"/>
      <c r="I85" s="266"/>
      <c r="J85" s="266"/>
      <c r="K85" s="105">
        <v>0</v>
      </c>
      <c r="L85" s="276">
        <v>71111</v>
      </c>
      <c r="M85" s="272">
        <f t="shared" si="5"/>
        <v>0</v>
      </c>
      <c r="N85" s="266"/>
      <c r="O85" s="266"/>
      <c r="P85" s="267"/>
    </row>
    <row r="86" spans="1:16" ht="22.5" customHeight="1" x14ac:dyDescent="0.25">
      <c r="A86" s="548" t="s">
        <v>1470</v>
      </c>
      <c r="B86" s="549"/>
      <c r="C86" s="549"/>
      <c r="D86" s="549"/>
      <c r="E86" s="549"/>
      <c r="F86" s="549"/>
      <c r="G86" s="549"/>
      <c r="H86" s="549"/>
      <c r="I86" s="549"/>
      <c r="J86" s="549"/>
      <c r="K86" s="550"/>
      <c r="L86" s="393">
        <v>99024</v>
      </c>
      <c r="M86" s="433">
        <f>ROUND(SUM(M73:M75,M78:M85),5)</f>
        <v>0</v>
      </c>
      <c r="N86" s="266"/>
      <c r="O86" s="266"/>
      <c r="P86" s="267"/>
    </row>
    <row r="87" spans="1:16" ht="52.5" customHeight="1" x14ac:dyDescent="0.25">
      <c r="A87" s="669" t="s">
        <v>1575</v>
      </c>
      <c r="B87" s="670"/>
      <c r="C87" s="670"/>
      <c r="D87" s="671"/>
      <c r="E87" s="603" t="s">
        <v>43</v>
      </c>
      <c r="F87" s="697"/>
      <c r="G87" s="697"/>
      <c r="H87" s="697"/>
      <c r="I87" s="697"/>
      <c r="J87" s="697"/>
      <c r="K87" s="603" t="s">
        <v>21</v>
      </c>
      <c r="L87" s="321"/>
      <c r="M87" s="603" t="s">
        <v>458</v>
      </c>
      <c r="N87" s="266"/>
      <c r="O87" s="266"/>
      <c r="P87" s="267"/>
    </row>
    <row r="88" spans="1:16" s="273" customFormat="1" ht="11.25" customHeight="1" x14ac:dyDescent="0.2">
      <c r="A88" s="789"/>
      <c r="B88" s="790"/>
      <c r="C88" s="790"/>
      <c r="D88" s="791"/>
      <c r="E88" s="604"/>
      <c r="F88" s="597"/>
      <c r="G88" s="597"/>
      <c r="H88" s="597"/>
      <c r="I88" s="597"/>
      <c r="J88" s="597"/>
      <c r="K88" s="604"/>
      <c r="L88" s="308"/>
      <c r="M88" s="604"/>
      <c r="N88" s="266"/>
      <c r="O88" s="266"/>
      <c r="P88" s="267"/>
    </row>
    <row r="89" spans="1:16" s="273" customFormat="1" ht="21.75" customHeight="1" x14ac:dyDescent="0.2">
      <c r="A89" s="633" t="s">
        <v>41</v>
      </c>
      <c r="B89" s="634"/>
      <c r="C89" s="634"/>
      <c r="D89" s="675"/>
      <c r="E89" s="254"/>
      <c r="F89" s="322"/>
      <c r="G89" s="323"/>
      <c r="H89" s="323"/>
      <c r="I89" s="323"/>
      <c r="J89" s="323"/>
      <c r="K89" s="254" t="s">
        <v>19</v>
      </c>
      <c r="L89" s="308"/>
      <c r="M89" s="258"/>
      <c r="N89" s="266"/>
      <c r="O89" s="266"/>
      <c r="P89" s="267"/>
    </row>
    <row r="90" spans="1:16" s="273" customFormat="1" ht="22.5" customHeight="1" x14ac:dyDescent="0.2">
      <c r="A90" s="586" t="s">
        <v>1534</v>
      </c>
      <c r="B90" s="587"/>
      <c r="C90" s="587"/>
      <c r="D90" s="587"/>
      <c r="E90" s="181"/>
      <c r="F90" s="322"/>
      <c r="G90" s="323"/>
      <c r="H90" s="323"/>
      <c r="I90" s="323"/>
      <c r="J90" s="323"/>
      <c r="K90" s="181"/>
      <c r="L90" s="308"/>
      <c r="M90" s="184"/>
      <c r="N90" s="266"/>
      <c r="O90" s="266"/>
      <c r="P90" s="267"/>
    </row>
    <row r="91" spans="1:16" s="273" customFormat="1" ht="22.5" hidden="1" customHeight="1" x14ac:dyDescent="0.2">
      <c r="A91" s="244"/>
      <c r="B91" s="245"/>
      <c r="C91" s="245"/>
      <c r="D91" s="245"/>
      <c r="E91" s="181"/>
      <c r="F91" s="322"/>
      <c r="G91" s="323"/>
      <c r="H91" s="323"/>
      <c r="I91" s="323"/>
      <c r="J91" s="323"/>
      <c r="K91" s="181"/>
      <c r="L91" s="308"/>
      <c r="M91" s="184"/>
      <c r="N91" s="266"/>
      <c r="O91" s="266"/>
      <c r="P91" s="267"/>
    </row>
    <row r="92" spans="1:16" s="273" customFormat="1" ht="12.75" hidden="1" customHeight="1" x14ac:dyDescent="0.2">
      <c r="A92" s="324"/>
      <c r="B92" s="133"/>
      <c r="C92" s="111"/>
      <c r="D92" s="325"/>
      <c r="E92" s="182"/>
      <c r="F92" s="322"/>
      <c r="G92" s="323"/>
      <c r="H92" s="323"/>
      <c r="I92" s="323"/>
      <c r="J92" s="323"/>
      <c r="K92" s="182"/>
      <c r="L92" s="308"/>
      <c r="M92" s="228"/>
      <c r="N92" s="266"/>
      <c r="O92" s="266"/>
      <c r="P92" s="267"/>
    </row>
    <row r="93" spans="1:16" s="273" customFormat="1" ht="22.5" customHeight="1" x14ac:dyDescent="0.2">
      <c r="A93" s="700" t="s">
        <v>1525</v>
      </c>
      <c r="B93" s="703"/>
      <c r="C93" s="703"/>
      <c r="D93" s="703"/>
      <c r="E93" s="183"/>
      <c r="F93" s="322"/>
      <c r="G93" s="323"/>
      <c r="H93" s="323"/>
      <c r="I93" s="323"/>
      <c r="J93" s="323"/>
      <c r="K93" s="183"/>
      <c r="L93" s="315"/>
      <c r="M93" s="230"/>
      <c r="N93" s="266"/>
      <c r="O93" s="266"/>
      <c r="P93" s="267"/>
    </row>
    <row r="94" spans="1:16" s="273" customFormat="1" ht="22.5" customHeight="1" x14ac:dyDescent="0.2">
      <c r="A94" s="326"/>
      <c r="B94" s="754" t="s">
        <v>1527</v>
      </c>
      <c r="C94" s="754"/>
      <c r="D94" s="110">
        <v>21201</v>
      </c>
      <c r="E94" s="425"/>
      <c r="F94" s="327"/>
      <c r="G94" s="323"/>
      <c r="H94" s="323"/>
      <c r="I94" s="323"/>
      <c r="J94" s="323"/>
      <c r="K94" s="142">
        <v>0.03</v>
      </c>
      <c r="L94" s="276">
        <v>71201</v>
      </c>
      <c r="M94" s="272">
        <f t="shared" ref="M94:M96" si="6">ROUND(E94*K94,5)</f>
        <v>0</v>
      </c>
      <c r="N94" s="266"/>
      <c r="O94" s="266"/>
      <c r="P94" s="267"/>
    </row>
    <row r="95" spans="1:16" s="273" customFormat="1" ht="22.5" customHeight="1" x14ac:dyDescent="0.2">
      <c r="A95" s="326"/>
      <c r="B95" s="753" t="s">
        <v>1528</v>
      </c>
      <c r="C95" s="753"/>
      <c r="D95" s="110">
        <v>21202</v>
      </c>
      <c r="E95" s="425"/>
      <c r="F95" s="327"/>
      <c r="G95" s="323"/>
      <c r="H95" s="323"/>
      <c r="I95" s="323"/>
      <c r="J95" s="323"/>
      <c r="K95" s="142">
        <v>0.03</v>
      </c>
      <c r="L95" s="276">
        <v>71202</v>
      </c>
      <c r="M95" s="272">
        <f t="shared" si="6"/>
        <v>0</v>
      </c>
      <c r="N95" s="266"/>
      <c r="O95" s="266"/>
      <c r="P95" s="267"/>
    </row>
    <row r="96" spans="1:16" s="273" customFormat="1" ht="22.5" customHeight="1" x14ac:dyDescent="0.2">
      <c r="A96" s="326"/>
      <c r="B96" s="755" t="s">
        <v>1535</v>
      </c>
      <c r="C96" s="755"/>
      <c r="D96" s="110">
        <v>21203</v>
      </c>
      <c r="E96" s="425"/>
      <c r="F96" s="327"/>
      <c r="G96" s="323"/>
      <c r="H96" s="323"/>
      <c r="I96" s="323"/>
      <c r="J96" s="323"/>
      <c r="K96" s="142">
        <v>0.05</v>
      </c>
      <c r="L96" s="276">
        <v>71203</v>
      </c>
      <c r="M96" s="272">
        <f t="shared" si="6"/>
        <v>0</v>
      </c>
      <c r="N96" s="266"/>
      <c r="O96" s="266"/>
      <c r="P96" s="267"/>
    </row>
    <row r="97" spans="1:57" s="273" customFormat="1" ht="37.5" customHeight="1" x14ac:dyDescent="0.2">
      <c r="A97" s="586" t="s">
        <v>1533</v>
      </c>
      <c r="B97" s="587"/>
      <c r="C97" s="587"/>
      <c r="D97" s="588"/>
      <c r="E97" s="177"/>
      <c r="F97" s="322"/>
      <c r="G97" s="323"/>
      <c r="H97" s="323"/>
      <c r="I97" s="323"/>
      <c r="J97" s="323"/>
      <c r="K97" s="185"/>
      <c r="L97" s="318"/>
      <c r="M97" s="226"/>
      <c r="N97" s="266"/>
      <c r="O97" s="266"/>
      <c r="P97" s="267"/>
    </row>
    <row r="98" spans="1:57" s="329" customFormat="1" ht="22.5" customHeight="1" x14ac:dyDescent="0.2">
      <c r="A98" s="700" t="s">
        <v>1525</v>
      </c>
      <c r="B98" s="703"/>
      <c r="C98" s="703"/>
      <c r="D98" s="756"/>
      <c r="E98" s="183"/>
      <c r="F98" s="322"/>
      <c r="G98" s="323"/>
      <c r="H98" s="323"/>
      <c r="I98" s="323"/>
      <c r="J98" s="323"/>
      <c r="K98" s="186"/>
      <c r="L98" s="315"/>
      <c r="M98" s="230"/>
      <c r="N98" s="266"/>
      <c r="O98" s="266"/>
      <c r="P98" s="267"/>
      <c r="Q98" s="328"/>
      <c r="R98" s="328"/>
      <c r="S98" s="328"/>
      <c r="T98" s="328"/>
      <c r="U98" s="328"/>
      <c r="V98" s="328"/>
      <c r="W98" s="328"/>
      <c r="X98" s="328"/>
      <c r="Y98" s="328"/>
      <c r="Z98" s="328"/>
      <c r="AA98" s="328"/>
      <c r="AB98" s="328"/>
      <c r="AC98" s="328"/>
      <c r="AD98" s="328"/>
      <c r="AE98" s="328"/>
      <c r="AF98" s="328"/>
      <c r="AG98" s="328"/>
      <c r="AH98" s="328"/>
      <c r="AI98" s="328"/>
      <c r="AJ98" s="328"/>
      <c r="AK98" s="328"/>
      <c r="AL98" s="328"/>
      <c r="AM98" s="328"/>
      <c r="AN98" s="328"/>
      <c r="AO98" s="328"/>
      <c r="AP98" s="328"/>
      <c r="AQ98" s="328"/>
      <c r="AR98" s="328"/>
      <c r="AS98" s="328"/>
      <c r="AT98" s="328"/>
      <c r="AU98" s="328"/>
      <c r="AV98" s="328"/>
      <c r="AW98" s="328"/>
      <c r="AX98" s="328"/>
      <c r="AY98" s="328"/>
      <c r="AZ98" s="328"/>
      <c r="BA98" s="328"/>
      <c r="BB98" s="328"/>
      <c r="BC98" s="328"/>
      <c r="BD98" s="328"/>
      <c r="BE98" s="328"/>
    </row>
    <row r="99" spans="1:57" s="329" customFormat="1" ht="22.5" customHeight="1" x14ac:dyDescent="0.2">
      <c r="A99" s="324"/>
      <c r="B99" s="753" t="s">
        <v>1527</v>
      </c>
      <c r="C99" s="753"/>
      <c r="D99" s="110">
        <v>21204</v>
      </c>
      <c r="E99" s="425"/>
      <c r="F99" s="327"/>
      <c r="G99" s="323"/>
      <c r="H99" s="323"/>
      <c r="I99" s="323"/>
      <c r="J99" s="323"/>
      <c r="K99" s="142">
        <v>0.03</v>
      </c>
      <c r="L99" s="276">
        <v>71204</v>
      </c>
      <c r="M99" s="272">
        <f t="shared" ref="M99:M106" si="7">ROUND(E99*K99,5)</f>
        <v>0</v>
      </c>
      <c r="N99" s="266"/>
      <c r="O99" s="266"/>
      <c r="P99" s="267"/>
      <c r="Q99" s="328"/>
      <c r="R99" s="328"/>
      <c r="S99" s="328"/>
      <c r="T99" s="328"/>
      <c r="U99" s="328"/>
      <c r="V99" s="328"/>
      <c r="W99" s="328"/>
      <c r="X99" s="328"/>
      <c r="Y99" s="328"/>
      <c r="Z99" s="328"/>
      <c r="AA99" s="328"/>
      <c r="AB99" s="328"/>
      <c r="AC99" s="328"/>
      <c r="AD99" s="328"/>
      <c r="AE99" s="328"/>
      <c r="AF99" s="328"/>
      <c r="AG99" s="328"/>
      <c r="AH99" s="328"/>
      <c r="AI99" s="328"/>
      <c r="AJ99" s="328"/>
      <c r="AK99" s="328"/>
      <c r="AL99" s="328"/>
      <c r="AM99" s="328"/>
      <c r="AN99" s="328"/>
      <c r="AO99" s="328"/>
      <c r="AP99" s="328"/>
      <c r="AQ99" s="328"/>
      <c r="AR99" s="328"/>
      <c r="AS99" s="328"/>
      <c r="AT99" s="328"/>
      <c r="AU99" s="328"/>
      <c r="AV99" s="328"/>
      <c r="AW99" s="328"/>
      <c r="AX99" s="328"/>
      <c r="AY99" s="328"/>
      <c r="AZ99" s="328"/>
      <c r="BA99" s="328"/>
      <c r="BB99" s="328"/>
      <c r="BC99" s="328"/>
      <c r="BD99" s="328"/>
      <c r="BE99" s="328"/>
    </row>
    <row r="100" spans="1:57" s="329" customFormat="1" ht="22.5" customHeight="1" x14ac:dyDescent="0.2">
      <c r="A100" s="324"/>
      <c r="B100" s="753" t="s">
        <v>1528</v>
      </c>
      <c r="C100" s="753"/>
      <c r="D100" s="110">
        <v>21205</v>
      </c>
      <c r="E100" s="425"/>
      <c r="F100" s="327"/>
      <c r="G100" s="323"/>
      <c r="H100" s="323"/>
      <c r="I100" s="323"/>
      <c r="J100" s="323"/>
      <c r="K100" s="142">
        <v>0.03</v>
      </c>
      <c r="L100" s="276">
        <v>71205</v>
      </c>
      <c r="M100" s="272">
        <f t="shared" si="7"/>
        <v>0</v>
      </c>
      <c r="N100" s="266"/>
      <c r="O100" s="266"/>
      <c r="P100" s="267"/>
      <c r="Q100" s="328"/>
      <c r="R100" s="328"/>
      <c r="S100" s="328"/>
      <c r="T100" s="328"/>
      <c r="U100" s="328"/>
      <c r="V100" s="328"/>
      <c r="W100" s="328"/>
      <c r="X100" s="328"/>
      <c r="Y100" s="328"/>
      <c r="Z100" s="328"/>
      <c r="AA100" s="328"/>
      <c r="AB100" s="328"/>
      <c r="AC100" s="328"/>
      <c r="AD100" s="328"/>
      <c r="AE100" s="328"/>
      <c r="AF100" s="328"/>
      <c r="AG100" s="328"/>
      <c r="AH100" s="328"/>
      <c r="AI100" s="328"/>
      <c r="AJ100" s="328"/>
      <c r="AK100" s="328"/>
      <c r="AL100" s="328"/>
      <c r="AM100" s="328"/>
      <c r="AN100" s="328"/>
      <c r="AO100" s="328"/>
      <c r="AP100" s="328"/>
      <c r="AQ100" s="328"/>
      <c r="AR100" s="328"/>
      <c r="AS100" s="328"/>
      <c r="AT100" s="328"/>
      <c r="AU100" s="328"/>
      <c r="AV100" s="328"/>
      <c r="AW100" s="328"/>
      <c r="AX100" s="328"/>
      <c r="AY100" s="328"/>
      <c r="AZ100" s="328"/>
      <c r="BA100" s="328"/>
      <c r="BB100" s="328"/>
      <c r="BC100" s="328"/>
      <c r="BD100" s="328"/>
      <c r="BE100" s="328"/>
    </row>
    <row r="101" spans="1:57" s="329" customFormat="1" ht="22.5" customHeight="1" x14ac:dyDescent="0.2">
      <c r="A101" s="324"/>
      <c r="B101" s="753" t="s">
        <v>1529</v>
      </c>
      <c r="C101" s="753"/>
      <c r="D101" s="110">
        <v>21206</v>
      </c>
      <c r="E101" s="425"/>
      <c r="F101" s="327"/>
      <c r="G101" s="323"/>
      <c r="H101" s="323"/>
      <c r="I101" s="323"/>
      <c r="J101" s="323"/>
      <c r="K101" s="142">
        <v>0.05</v>
      </c>
      <c r="L101" s="276">
        <v>71206</v>
      </c>
      <c r="M101" s="272">
        <f t="shared" si="7"/>
        <v>0</v>
      </c>
      <c r="N101" s="266"/>
      <c r="O101" s="266"/>
      <c r="P101" s="267"/>
      <c r="Q101" s="328"/>
      <c r="R101" s="328"/>
      <c r="S101" s="328"/>
      <c r="T101" s="328"/>
      <c r="U101" s="328"/>
      <c r="V101" s="328"/>
      <c r="W101" s="328"/>
      <c r="X101" s="328"/>
      <c r="Y101" s="328"/>
      <c r="Z101" s="328"/>
      <c r="AA101" s="328"/>
      <c r="AB101" s="328"/>
      <c r="AC101" s="328"/>
      <c r="AD101" s="328"/>
      <c r="AE101" s="328"/>
      <c r="AF101" s="328"/>
      <c r="AG101" s="328"/>
      <c r="AH101" s="328"/>
      <c r="AI101" s="328"/>
      <c r="AJ101" s="328"/>
      <c r="AK101" s="328"/>
      <c r="AL101" s="328"/>
      <c r="AM101" s="328"/>
      <c r="AN101" s="328"/>
      <c r="AO101" s="328"/>
      <c r="AP101" s="328"/>
      <c r="AQ101" s="328"/>
      <c r="AR101" s="328"/>
      <c r="AS101" s="328"/>
      <c r="AT101" s="328"/>
      <c r="AU101" s="328"/>
      <c r="AV101" s="328"/>
      <c r="AW101" s="328"/>
      <c r="AX101" s="328"/>
      <c r="AY101" s="328"/>
      <c r="AZ101" s="328"/>
      <c r="BA101" s="328"/>
      <c r="BB101" s="328"/>
      <c r="BC101" s="328"/>
      <c r="BD101" s="328"/>
      <c r="BE101" s="328"/>
    </row>
    <row r="102" spans="1:57" s="273" customFormat="1" ht="45" customHeight="1" x14ac:dyDescent="0.2">
      <c r="A102" s="647" t="s">
        <v>1720</v>
      </c>
      <c r="B102" s="648"/>
      <c r="C102" s="649"/>
      <c r="D102" s="330">
        <v>21207</v>
      </c>
      <c r="E102" s="425"/>
      <c r="F102" s="327"/>
      <c r="G102" s="323"/>
      <c r="H102" s="323"/>
      <c r="I102" s="323"/>
      <c r="J102" s="323"/>
      <c r="K102" s="146">
        <v>0.1</v>
      </c>
      <c r="L102" s="278">
        <v>71207</v>
      </c>
      <c r="M102" s="272">
        <f t="shared" si="7"/>
        <v>0</v>
      </c>
      <c r="N102" s="266"/>
      <c r="O102" s="266"/>
      <c r="P102" s="267"/>
    </row>
    <row r="103" spans="1:57" s="273" customFormat="1" ht="22.5" customHeight="1" x14ac:dyDescent="0.2">
      <c r="A103" s="274"/>
      <c r="B103" s="631" t="s">
        <v>37</v>
      </c>
      <c r="C103" s="631"/>
      <c r="D103" s="95">
        <v>21208</v>
      </c>
      <c r="E103" s="425"/>
      <c r="F103" s="327"/>
      <c r="G103" s="323"/>
      <c r="H103" s="323"/>
      <c r="I103" s="323"/>
      <c r="J103" s="323"/>
      <c r="K103" s="142">
        <v>0.1</v>
      </c>
      <c r="L103" s="276">
        <v>71208</v>
      </c>
      <c r="M103" s="272">
        <f t="shared" si="7"/>
        <v>0</v>
      </c>
      <c r="N103" s="266"/>
      <c r="O103" s="266"/>
      <c r="P103" s="267"/>
    </row>
    <row r="104" spans="1:57" s="273" customFormat="1" ht="22.5" customHeight="1" x14ac:dyDescent="0.2">
      <c r="A104" s="274"/>
      <c r="B104" s="631" t="s">
        <v>38</v>
      </c>
      <c r="C104" s="631"/>
      <c r="D104" s="95">
        <v>21209</v>
      </c>
      <c r="E104" s="425"/>
      <c r="F104" s="327"/>
      <c r="G104" s="323"/>
      <c r="H104" s="323"/>
      <c r="I104" s="323"/>
      <c r="J104" s="323"/>
      <c r="K104" s="142">
        <v>0.1</v>
      </c>
      <c r="L104" s="276">
        <v>71209</v>
      </c>
      <c r="M104" s="272">
        <f t="shared" si="7"/>
        <v>0</v>
      </c>
      <c r="N104" s="266"/>
      <c r="O104" s="266"/>
      <c r="P104" s="267"/>
    </row>
    <row r="105" spans="1:57" s="273" customFormat="1" ht="22.5" customHeight="1" x14ac:dyDescent="0.2">
      <c r="A105" s="274"/>
      <c r="B105" s="631" t="s">
        <v>39</v>
      </c>
      <c r="C105" s="631"/>
      <c r="D105" s="95">
        <v>21210</v>
      </c>
      <c r="E105" s="425"/>
      <c r="F105" s="327"/>
      <c r="G105" s="323"/>
      <c r="H105" s="323"/>
      <c r="I105" s="323"/>
      <c r="J105" s="323"/>
      <c r="K105" s="142">
        <v>0.1</v>
      </c>
      <c r="L105" s="276">
        <v>71210</v>
      </c>
      <c r="M105" s="272">
        <f t="shared" si="7"/>
        <v>0</v>
      </c>
      <c r="N105" s="266"/>
      <c r="O105" s="266"/>
      <c r="P105" s="267"/>
    </row>
    <row r="106" spans="1:57" s="273" customFormat="1" ht="26.25" customHeight="1" x14ac:dyDescent="0.2">
      <c r="A106" s="274"/>
      <c r="B106" s="632" t="s">
        <v>40</v>
      </c>
      <c r="C106" s="632"/>
      <c r="D106" s="95">
        <v>21211</v>
      </c>
      <c r="E106" s="425"/>
      <c r="F106" s="327"/>
      <c r="G106" s="323"/>
      <c r="H106" s="323"/>
      <c r="I106" s="323"/>
      <c r="J106" s="323"/>
      <c r="K106" s="142">
        <v>0</v>
      </c>
      <c r="L106" s="276">
        <v>71211</v>
      </c>
      <c r="M106" s="272">
        <f t="shared" si="7"/>
        <v>0</v>
      </c>
      <c r="N106" s="266"/>
      <c r="O106" s="266"/>
      <c r="P106" s="267"/>
    </row>
    <row r="107" spans="1:57" s="273" customFormat="1" ht="25.5" customHeight="1" x14ac:dyDescent="0.2">
      <c r="A107" s="586" t="s">
        <v>1536</v>
      </c>
      <c r="B107" s="587"/>
      <c r="C107" s="587"/>
      <c r="D107" s="588"/>
      <c r="E107" s="177"/>
      <c r="F107" s="322"/>
      <c r="G107" s="323"/>
      <c r="H107" s="323"/>
      <c r="I107" s="323"/>
      <c r="J107" s="323"/>
      <c r="K107" s="187"/>
      <c r="L107" s="318"/>
      <c r="M107" s="192"/>
      <c r="N107" s="266"/>
      <c r="O107" s="266"/>
      <c r="P107" s="267"/>
    </row>
    <row r="108" spans="1:57" s="273" customFormat="1" ht="22.5" customHeight="1" x14ac:dyDescent="0.2">
      <c r="A108" s="586" t="s">
        <v>1542</v>
      </c>
      <c r="B108" s="587"/>
      <c r="C108" s="587"/>
      <c r="D108" s="588"/>
      <c r="E108" s="178"/>
      <c r="F108" s="322"/>
      <c r="G108" s="323"/>
      <c r="H108" s="323"/>
      <c r="I108" s="323"/>
      <c r="J108" s="323"/>
      <c r="K108" s="188"/>
      <c r="L108" s="315"/>
      <c r="M108" s="191"/>
      <c r="N108" s="266"/>
      <c r="O108" s="266"/>
      <c r="P108" s="267"/>
    </row>
    <row r="109" spans="1:57" s="273" customFormat="1" ht="22.5" customHeight="1" x14ac:dyDescent="0.2">
      <c r="A109" s="331"/>
      <c r="B109" s="581" t="s">
        <v>1537</v>
      </c>
      <c r="C109" s="581"/>
      <c r="D109" s="95">
        <v>21212</v>
      </c>
      <c r="E109" s="425"/>
      <c r="F109" s="327"/>
      <c r="G109" s="323"/>
      <c r="H109" s="323"/>
      <c r="I109" s="323"/>
      <c r="J109" s="323"/>
      <c r="K109" s="142">
        <v>0.03</v>
      </c>
      <c r="L109" s="276">
        <v>71212</v>
      </c>
      <c r="M109" s="272">
        <f t="shared" ref="M109:M123" si="8">ROUND(E109*K109,5)</f>
        <v>0</v>
      </c>
      <c r="N109" s="266"/>
      <c r="O109" s="266"/>
      <c r="P109" s="267"/>
    </row>
    <row r="110" spans="1:57" s="273" customFormat="1" ht="22.5" customHeight="1" x14ac:dyDescent="0.2">
      <c r="A110" s="331"/>
      <c r="B110" s="568" t="s">
        <v>1538</v>
      </c>
      <c r="C110" s="568"/>
      <c r="D110" s="95">
        <v>21213</v>
      </c>
      <c r="E110" s="425"/>
      <c r="F110" s="327"/>
      <c r="G110" s="323"/>
      <c r="H110" s="323"/>
      <c r="I110" s="323"/>
      <c r="J110" s="323"/>
      <c r="K110" s="142">
        <v>0.05</v>
      </c>
      <c r="L110" s="276">
        <v>71213</v>
      </c>
      <c r="M110" s="272">
        <f t="shared" si="8"/>
        <v>0</v>
      </c>
      <c r="N110" s="266"/>
      <c r="O110" s="266"/>
      <c r="P110" s="267"/>
    </row>
    <row r="111" spans="1:57" s="273" customFormat="1" ht="22.5" customHeight="1" x14ac:dyDescent="0.2">
      <c r="A111" s="331"/>
      <c r="B111" s="625" t="s">
        <v>1539</v>
      </c>
      <c r="C111" s="625"/>
      <c r="D111" s="95">
        <v>21214</v>
      </c>
      <c r="E111" s="425"/>
      <c r="F111" s="327"/>
      <c r="G111" s="323"/>
      <c r="H111" s="323"/>
      <c r="I111" s="323"/>
      <c r="J111" s="323"/>
      <c r="K111" s="142">
        <v>0.25</v>
      </c>
      <c r="L111" s="276">
        <v>71214</v>
      </c>
      <c r="M111" s="272">
        <f t="shared" si="8"/>
        <v>0</v>
      </c>
      <c r="N111" s="266"/>
      <c r="O111" s="266"/>
      <c r="P111" s="267"/>
    </row>
    <row r="112" spans="1:57" s="273" customFormat="1" ht="26.25" customHeight="1" x14ac:dyDescent="0.2">
      <c r="A112" s="580" t="s">
        <v>1685</v>
      </c>
      <c r="B112" s="580"/>
      <c r="C112" s="580"/>
      <c r="D112" s="580"/>
      <c r="E112" s="189"/>
      <c r="F112" s="322"/>
      <c r="G112" s="323"/>
      <c r="H112" s="323"/>
      <c r="I112" s="323"/>
      <c r="J112" s="323"/>
      <c r="K112" s="332"/>
      <c r="L112" s="285"/>
      <c r="M112" s="333"/>
      <c r="N112" s="266"/>
      <c r="O112" s="266"/>
      <c r="P112" s="267"/>
    </row>
    <row r="113" spans="1:16" s="273" customFormat="1" ht="22.5" customHeight="1" x14ac:dyDescent="0.2">
      <c r="A113" s="331"/>
      <c r="B113" s="581" t="s">
        <v>1540</v>
      </c>
      <c r="C113" s="581"/>
      <c r="D113" s="95">
        <v>21217</v>
      </c>
      <c r="E113" s="425"/>
      <c r="F113" s="327"/>
      <c r="G113" s="323"/>
      <c r="H113" s="323"/>
      <c r="I113" s="323"/>
      <c r="J113" s="323"/>
      <c r="K113" s="142">
        <v>0.03</v>
      </c>
      <c r="L113" s="276">
        <v>71217</v>
      </c>
      <c r="M113" s="272">
        <f t="shared" si="8"/>
        <v>0</v>
      </c>
      <c r="N113" s="266"/>
      <c r="O113" s="266"/>
      <c r="P113" s="267"/>
    </row>
    <row r="114" spans="1:16" s="273" customFormat="1" ht="22.5" customHeight="1" x14ac:dyDescent="0.2">
      <c r="A114" s="331"/>
      <c r="B114" s="568" t="s">
        <v>1541</v>
      </c>
      <c r="C114" s="568"/>
      <c r="D114" s="95">
        <v>21218</v>
      </c>
      <c r="E114" s="425"/>
      <c r="F114" s="327"/>
      <c r="G114" s="323"/>
      <c r="H114" s="323"/>
      <c r="I114" s="323"/>
      <c r="J114" s="323"/>
      <c r="K114" s="142">
        <v>0.05</v>
      </c>
      <c r="L114" s="276">
        <v>71218</v>
      </c>
      <c r="M114" s="272">
        <f t="shared" si="8"/>
        <v>0</v>
      </c>
      <c r="N114" s="266"/>
      <c r="O114" s="266"/>
      <c r="P114" s="267"/>
    </row>
    <row r="115" spans="1:16" s="273" customFormat="1" ht="22.5" customHeight="1" x14ac:dyDescent="0.2">
      <c r="A115" s="274"/>
      <c r="B115" s="773" t="s">
        <v>1539</v>
      </c>
      <c r="C115" s="774"/>
      <c r="D115" s="95">
        <v>21219</v>
      </c>
      <c r="E115" s="425"/>
      <c r="F115" s="327"/>
      <c r="G115" s="323"/>
      <c r="H115" s="323"/>
      <c r="I115" s="323"/>
      <c r="J115" s="323"/>
      <c r="K115" s="142">
        <v>0.25</v>
      </c>
      <c r="L115" s="276">
        <v>71219</v>
      </c>
      <c r="M115" s="272">
        <f t="shared" si="8"/>
        <v>0</v>
      </c>
      <c r="N115" s="266"/>
      <c r="O115" s="266"/>
      <c r="P115" s="267"/>
    </row>
    <row r="116" spans="1:16" s="273" customFormat="1" ht="22.5" customHeight="1" x14ac:dyDescent="0.2">
      <c r="A116" s="633" t="s">
        <v>1544</v>
      </c>
      <c r="B116" s="634"/>
      <c r="C116" s="634"/>
      <c r="D116" s="634"/>
      <c r="E116" s="190"/>
      <c r="F116" s="322"/>
      <c r="G116" s="323"/>
      <c r="H116" s="323"/>
      <c r="I116" s="323"/>
      <c r="J116" s="323"/>
      <c r="K116" s="332"/>
      <c r="L116" s="285"/>
      <c r="M116" s="333"/>
      <c r="N116" s="266"/>
      <c r="O116" s="266"/>
      <c r="P116" s="267"/>
    </row>
    <row r="117" spans="1:16" s="273" customFormat="1" ht="22.5" customHeight="1" x14ac:dyDescent="0.2">
      <c r="A117" s="274"/>
      <c r="B117" s="568" t="s">
        <v>1540</v>
      </c>
      <c r="C117" s="568"/>
      <c r="D117" s="95">
        <v>21222</v>
      </c>
      <c r="E117" s="425"/>
      <c r="F117" s="327"/>
      <c r="G117" s="323"/>
      <c r="H117" s="323"/>
      <c r="I117" s="323"/>
      <c r="J117" s="323"/>
      <c r="K117" s="142">
        <v>0.03</v>
      </c>
      <c r="L117" s="276">
        <v>71222</v>
      </c>
      <c r="M117" s="272">
        <f t="shared" si="8"/>
        <v>0</v>
      </c>
      <c r="N117" s="266"/>
      <c r="O117" s="266"/>
      <c r="P117" s="267"/>
    </row>
    <row r="118" spans="1:16" s="273" customFormat="1" ht="22.5" customHeight="1" x14ac:dyDescent="0.2">
      <c r="A118" s="274"/>
      <c r="B118" s="568" t="s">
        <v>1541</v>
      </c>
      <c r="C118" s="568"/>
      <c r="D118" s="95">
        <v>21223</v>
      </c>
      <c r="E118" s="425"/>
      <c r="F118" s="327"/>
      <c r="G118" s="323"/>
      <c r="H118" s="323"/>
      <c r="I118" s="323"/>
      <c r="J118" s="323"/>
      <c r="K118" s="142">
        <v>0.05</v>
      </c>
      <c r="L118" s="276">
        <v>71223</v>
      </c>
      <c r="M118" s="272">
        <f t="shared" si="8"/>
        <v>0</v>
      </c>
      <c r="N118" s="266"/>
      <c r="O118" s="266"/>
      <c r="P118" s="267"/>
    </row>
    <row r="119" spans="1:16" s="273" customFormat="1" ht="22.5" customHeight="1" x14ac:dyDescent="0.2">
      <c r="A119" s="274"/>
      <c r="B119" s="625" t="s">
        <v>1539</v>
      </c>
      <c r="C119" s="625"/>
      <c r="D119" s="95">
        <v>21224</v>
      </c>
      <c r="E119" s="425"/>
      <c r="F119" s="327"/>
      <c r="G119" s="323"/>
      <c r="H119" s="323"/>
      <c r="I119" s="323"/>
      <c r="J119" s="323"/>
      <c r="K119" s="142">
        <v>0.25</v>
      </c>
      <c r="L119" s="276">
        <v>71224</v>
      </c>
      <c r="M119" s="272">
        <f t="shared" si="8"/>
        <v>0</v>
      </c>
      <c r="N119" s="266"/>
      <c r="O119" s="266"/>
      <c r="P119" s="267"/>
    </row>
    <row r="120" spans="1:16" s="273" customFormat="1" ht="26.25" customHeight="1" x14ac:dyDescent="0.2">
      <c r="A120" s="586" t="s">
        <v>1546</v>
      </c>
      <c r="B120" s="587"/>
      <c r="C120" s="587"/>
      <c r="D120" s="587"/>
      <c r="E120" s="175"/>
      <c r="F120" s="322"/>
      <c r="G120" s="323"/>
      <c r="H120" s="323"/>
      <c r="I120" s="323"/>
      <c r="J120" s="323"/>
      <c r="K120" s="332"/>
      <c r="L120" s="285"/>
      <c r="M120" s="333"/>
      <c r="N120" s="266"/>
      <c r="O120" s="266"/>
      <c r="P120" s="267"/>
    </row>
    <row r="121" spans="1:16" s="273" customFormat="1" ht="22.5" customHeight="1" x14ac:dyDescent="0.2">
      <c r="A121" s="274"/>
      <c r="B121" s="568" t="s">
        <v>1540</v>
      </c>
      <c r="C121" s="568"/>
      <c r="D121" s="95">
        <v>21226</v>
      </c>
      <c r="E121" s="425"/>
      <c r="F121" s="327"/>
      <c r="G121" s="323"/>
      <c r="H121" s="323"/>
      <c r="I121" s="323"/>
      <c r="J121" s="323"/>
      <c r="K121" s="145">
        <v>0.03</v>
      </c>
      <c r="L121" s="276">
        <v>71226</v>
      </c>
      <c r="M121" s="272">
        <f t="shared" si="8"/>
        <v>0</v>
      </c>
      <c r="N121" s="266"/>
      <c r="O121" s="266"/>
      <c r="P121" s="267"/>
    </row>
    <row r="122" spans="1:16" s="273" customFormat="1" ht="22.5" customHeight="1" x14ac:dyDescent="0.2">
      <c r="A122" s="274"/>
      <c r="B122" s="568" t="s">
        <v>1541</v>
      </c>
      <c r="C122" s="568"/>
      <c r="D122" s="95">
        <v>21227</v>
      </c>
      <c r="E122" s="425"/>
      <c r="F122" s="327"/>
      <c r="G122" s="323"/>
      <c r="H122" s="323"/>
      <c r="I122" s="323"/>
      <c r="J122" s="323"/>
      <c r="K122" s="142">
        <v>0.05</v>
      </c>
      <c r="L122" s="276">
        <v>71227</v>
      </c>
      <c r="M122" s="272">
        <f t="shared" si="8"/>
        <v>0</v>
      </c>
      <c r="N122" s="266"/>
      <c r="O122" s="266"/>
      <c r="P122" s="267"/>
    </row>
    <row r="123" spans="1:16" s="273" customFormat="1" ht="22.5" customHeight="1" x14ac:dyDescent="0.2">
      <c r="A123" s="274"/>
      <c r="B123" s="625" t="s">
        <v>1539</v>
      </c>
      <c r="C123" s="625"/>
      <c r="D123" s="97">
        <v>21228</v>
      </c>
      <c r="E123" s="425"/>
      <c r="F123" s="327"/>
      <c r="G123" s="323"/>
      <c r="H123" s="323"/>
      <c r="I123" s="323"/>
      <c r="J123" s="334"/>
      <c r="K123" s="143">
        <v>0.25</v>
      </c>
      <c r="L123" s="271">
        <v>71228</v>
      </c>
      <c r="M123" s="272">
        <f t="shared" si="8"/>
        <v>0</v>
      </c>
      <c r="N123" s="266"/>
      <c r="O123" s="266"/>
      <c r="P123" s="267"/>
    </row>
    <row r="124" spans="1:16" s="273" customFormat="1" ht="26.25" customHeight="1" x14ac:dyDescent="0.2">
      <c r="A124" s="586" t="s">
        <v>1545</v>
      </c>
      <c r="B124" s="587"/>
      <c r="C124" s="587"/>
      <c r="D124" s="588"/>
      <c r="E124" s="177"/>
      <c r="F124" s="335"/>
      <c r="G124" s="323"/>
      <c r="H124" s="323"/>
      <c r="I124" s="323"/>
      <c r="J124" s="334"/>
      <c r="K124" s="193"/>
      <c r="L124" s="318"/>
      <c r="M124" s="192"/>
      <c r="N124" s="266"/>
      <c r="O124" s="266"/>
      <c r="P124" s="267"/>
    </row>
    <row r="125" spans="1:16" s="273" customFormat="1" ht="22.5" customHeight="1" x14ac:dyDescent="0.2">
      <c r="A125" s="586" t="s">
        <v>1542</v>
      </c>
      <c r="B125" s="587"/>
      <c r="C125" s="587"/>
      <c r="D125" s="588"/>
      <c r="E125" s="178"/>
      <c r="F125" s="322"/>
      <c r="G125" s="323"/>
      <c r="H125" s="323"/>
      <c r="I125" s="323"/>
      <c r="J125" s="323"/>
      <c r="K125" s="194"/>
      <c r="L125" s="315"/>
      <c r="M125" s="191"/>
      <c r="N125" s="266"/>
      <c r="O125" s="266"/>
      <c r="P125" s="267"/>
    </row>
    <row r="126" spans="1:16" s="273" customFormat="1" ht="26.25" customHeight="1" x14ac:dyDescent="0.2">
      <c r="A126" s="274"/>
      <c r="B126" s="568" t="s">
        <v>1547</v>
      </c>
      <c r="C126" s="568"/>
      <c r="D126" s="95">
        <v>21215</v>
      </c>
      <c r="E126" s="425"/>
      <c r="F126" s="327"/>
      <c r="G126" s="323"/>
      <c r="H126" s="323"/>
      <c r="I126" s="323"/>
      <c r="J126" s="323"/>
      <c r="K126" s="105">
        <v>0.2</v>
      </c>
      <c r="L126" s="276">
        <v>71215</v>
      </c>
      <c r="M126" s="272">
        <f t="shared" ref="M126:M134" si="9">ROUND(E126*K126,5)</f>
        <v>0</v>
      </c>
      <c r="N126" s="266"/>
      <c r="O126" s="266"/>
      <c r="P126" s="267"/>
    </row>
    <row r="127" spans="1:16" s="273" customFormat="1" ht="37.5" customHeight="1" x14ac:dyDescent="0.2">
      <c r="A127" s="274"/>
      <c r="B127" s="625" t="s">
        <v>1548</v>
      </c>
      <c r="C127" s="625"/>
      <c r="D127" s="95">
        <v>21216</v>
      </c>
      <c r="E127" s="425"/>
      <c r="F127" s="327"/>
      <c r="G127" s="323"/>
      <c r="H127" s="323"/>
      <c r="I127" s="323"/>
      <c r="J127" s="323"/>
      <c r="K127" s="105">
        <v>0.4</v>
      </c>
      <c r="L127" s="276">
        <v>71216</v>
      </c>
      <c r="M127" s="272">
        <f t="shared" si="9"/>
        <v>0</v>
      </c>
      <c r="N127" s="266"/>
      <c r="O127" s="266"/>
      <c r="P127" s="267"/>
    </row>
    <row r="128" spans="1:16" s="273" customFormat="1" ht="26.25" customHeight="1" x14ac:dyDescent="0.2">
      <c r="A128" s="586" t="s">
        <v>1543</v>
      </c>
      <c r="B128" s="587"/>
      <c r="C128" s="587"/>
      <c r="D128" s="587"/>
      <c r="E128" s="175"/>
      <c r="F128" s="322"/>
      <c r="G128" s="323"/>
      <c r="H128" s="323"/>
      <c r="I128" s="323"/>
      <c r="J128" s="323"/>
      <c r="K128" s="195"/>
      <c r="L128" s="285"/>
      <c r="M128" s="196"/>
      <c r="N128" s="266"/>
      <c r="O128" s="266"/>
      <c r="P128" s="267"/>
    </row>
    <row r="129" spans="1:16" s="273" customFormat="1" ht="26.25" customHeight="1" x14ac:dyDescent="0.2">
      <c r="A129" s="274"/>
      <c r="B129" s="568" t="s">
        <v>1547</v>
      </c>
      <c r="C129" s="568"/>
      <c r="D129" s="95">
        <v>21220</v>
      </c>
      <c r="E129" s="425"/>
      <c r="F129" s="327"/>
      <c r="G129" s="323"/>
      <c r="H129" s="323"/>
      <c r="I129" s="323"/>
      <c r="J129" s="323"/>
      <c r="K129" s="105">
        <v>0.2</v>
      </c>
      <c r="L129" s="276">
        <v>71220</v>
      </c>
      <c r="M129" s="272">
        <f t="shared" si="9"/>
        <v>0</v>
      </c>
      <c r="N129" s="266"/>
      <c r="O129" s="266"/>
      <c r="P129" s="267"/>
    </row>
    <row r="130" spans="1:16" s="273" customFormat="1" ht="37.5" customHeight="1" x14ac:dyDescent="0.2">
      <c r="A130" s="274"/>
      <c r="B130" s="625" t="s">
        <v>1711</v>
      </c>
      <c r="C130" s="625"/>
      <c r="D130" s="95">
        <v>21221</v>
      </c>
      <c r="E130" s="425"/>
      <c r="F130" s="327"/>
      <c r="G130" s="323"/>
      <c r="H130" s="323"/>
      <c r="I130" s="323"/>
      <c r="J130" s="323"/>
      <c r="K130" s="105">
        <v>0.4</v>
      </c>
      <c r="L130" s="276">
        <v>71221</v>
      </c>
      <c r="M130" s="272">
        <f t="shared" si="9"/>
        <v>0</v>
      </c>
      <c r="N130" s="266"/>
      <c r="O130" s="266"/>
      <c r="P130" s="267"/>
    </row>
    <row r="131" spans="1:16" s="273" customFormat="1" ht="22.5" customHeight="1" x14ac:dyDescent="0.2">
      <c r="A131" s="580" t="s">
        <v>1549</v>
      </c>
      <c r="B131" s="580"/>
      <c r="C131" s="580"/>
      <c r="D131" s="95">
        <v>21225</v>
      </c>
      <c r="E131" s="425">
        <v>0</v>
      </c>
      <c r="F131" s="327"/>
      <c r="G131" s="323"/>
      <c r="H131" s="323"/>
      <c r="I131" s="323"/>
      <c r="J131" s="323"/>
      <c r="K131" s="105">
        <v>1</v>
      </c>
      <c r="L131" s="276">
        <v>71225</v>
      </c>
      <c r="M131" s="272">
        <f t="shared" si="9"/>
        <v>0</v>
      </c>
      <c r="N131" s="266"/>
      <c r="O131" s="266"/>
      <c r="P131" s="267"/>
    </row>
    <row r="132" spans="1:16" s="273" customFormat="1" ht="26.25" customHeight="1" x14ac:dyDescent="0.2">
      <c r="A132" s="274"/>
      <c r="B132" s="581" t="s">
        <v>1550</v>
      </c>
      <c r="C132" s="581"/>
      <c r="D132" s="95">
        <v>21229</v>
      </c>
      <c r="E132" s="425"/>
      <c r="F132" s="327"/>
      <c r="G132" s="323"/>
      <c r="H132" s="323"/>
      <c r="I132" s="323"/>
      <c r="J132" s="323"/>
      <c r="K132" s="105">
        <v>1</v>
      </c>
      <c r="L132" s="276">
        <v>71229</v>
      </c>
      <c r="M132" s="272">
        <f t="shared" si="9"/>
        <v>0</v>
      </c>
      <c r="N132" s="266"/>
      <c r="O132" s="266"/>
      <c r="P132" s="267"/>
    </row>
    <row r="133" spans="1:16" s="273" customFormat="1" ht="22.5" customHeight="1" x14ac:dyDescent="0.2">
      <c r="A133" s="274"/>
      <c r="B133" s="568" t="s">
        <v>69</v>
      </c>
      <c r="C133" s="568"/>
      <c r="D133" s="95">
        <v>21230</v>
      </c>
      <c r="E133" s="425"/>
      <c r="F133" s="327"/>
      <c r="G133" s="323"/>
      <c r="H133" s="323"/>
      <c r="I133" s="323"/>
      <c r="J133" s="323"/>
      <c r="K133" s="105">
        <v>1</v>
      </c>
      <c r="L133" s="276">
        <v>71230</v>
      </c>
      <c r="M133" s="272">
        <f t="shared" si="9"/>
        <v>0</v>
      </c>
      <c r="N133" s="266"/>
      <c r="O133" s="266"/>
      <c r="P133" s="267"/>
    </row>
    <row r="134" spans="1:16" s="273" customFormat="1" ht="26.25" customHeight="1" x14ac:dyDescent="0.2">
      <c r="A134" s="274"/>
      <c r="B134" s="625" t="s">
        <v>70</v>
      </c>
      <c r="C134" s="625"/>
      <c r="D134" s="97">
        <v>21231</v>
      </c>
      <c r="E134" s="425"/>
      <c r="F134" s="327"/>
      <c r="G134" s="323"/>
      <c r="H134" s="323"/>
      <c r="I134" s="323"/>
      <c r="J134" s="323"/>
      <c r="K134" s="105">
        <v>1</v>
      </c>
      <c r="L134" s="276">
        <v>71231</v>
      </c>
      <c r="M134" s="289">
        <f t="shared" si="9"/>
        <v>0</v>
      </c>
      <c r="N134" s="266"/>
      <c r="O134" s="266"/>
      <c r="P134" s="267"/>
    </row>
    <row r="135" spans="1:16" ht="22.5" customHeight="1" x14ac:dyDescent="0.25">
      <c r="A135" s="548" t="s">
        <v>1572</v>
      </c>
      <c r="B135" s="549"/>
      <c r="C135" s="549"/>
      <c r="D135" s="549"/>
      <c r="E135" s="549"/>
      <c r="F135" s="549"/>
      <c r="G135" s="549"/>
      <c r="H135" s="549"/>
      <c r="I135" s="549"/>
      <c r="J135" s="549"/>
      <c r="K135" s="550"/>
      <c r="L135" s="393">
        <v>99025</v>
      </c>
      <c r="M135" s="433">
        <f>ROUND(SUM(M94:M96,M99:M106,M109:M111,M113:M115,M117:M119,M121:M123,M126:M127,M129:M134),5)</f>
        <v>0</v>
      </c>
      <c r="N135" s="266"/>
      <c r="O135" s="266"/>
      <c r="P135" s="267"/>
    </row>
    <row r="136" spans="1:16" ht="37.5" customHeight="1" x14ac:dyDescent="0.25">
      <c r="A136" s="669" t="s">
        <v>1576</v>
      </c>
      <c r="B136" s="670"/>
      <c r="C136" s="670"/>
      <c r="D136" s="671"/>
      <c r="E136" s="603" t="s">
        <v>42</v>
      </c>
      <c r="F136" s="697"/>
      <c r="G136" s="603" t="s">
        <v>1727</v>
      </c>
      <c r="H136" s="792"/>
      <c r="I136" s="792"/>
      <c r="J136" s="792"/>
      <c r="K136" s="603" t="s">
        <v>21</v>
      </c>
      <c r="L136" s="594"/>
      <c r="M136" s="603" t="s">
        <v>20</v>
      </c>
      <c r="N136" s="266"/>
      <c r="O136" s="266"/>
      <c r="P136" s="267"/>
    </row>
    <row r="137" spans="1:16" ht="37.5" customHeight="1" x14ac:dyDescent="0.25">
      <c r="A137" s="672"/>
      <c r="B137" s="673"/>
      <c r="C137" s="673"/>
      <c r="D137" s="674"/>
      <c r="E137" s="604"/>
      <c r="F137" s="597"/>
      <c r="G137" s="604"/>
      <c r="H137" s="257"/>
      <c r="I137" s="257"/>
      <c r="J137" s="257"/>
      <c r="K137" s="604"/>
      <c r="L137" s="605"/>
      <c r="M137" s="604"/>
      <c r="N137" s="266"/>
      <c r="O137" s="266"/>
      <c r="P137" s="267"/>
    </row>
    <row r="138" spans="1:16" s="273" customFormat="1" ht="26.25" customHeight="1" x14ac:dyDescent="0.2">
      <c r="A138" s="633" t="s">
        <v>1722</v>
      </c>
      <c r="B138" s="634"/>
      <c r="C138" s="634"/>
      <c r="D138" s="675"/>
      <c r="E138" s="620"/>
      <c r="F138" s="597"/>
      <c r="G138" s="620"/>
      <c r="H138" s="197"/>
      <c r="I138" s="197"/>
      <c r="J138" s="198"/>
      <c r="K138" s="620"/>
      <c r="L138" s="605"/>
      <c r="M138" s="620"/>
      <c r="N138" s="266"/>
      <c r="O138" s="266"/>
      <c r="P138" s="267"/>
    </row>
    <row r="139" spans="1:16" s="273" customFormat="1" ht="26.25" customHeight="1" x14ac:dyDescent="0.2">
      <c r="A139" s="633" t="s">
        <v>1721</v>
      </c>
      <c r="B139" s="634"/>
      <c r="C139" s="634"/>
      <c r="D139" s="675"/>
      <c r="E139" s="621"/>
      <c r="F139" s="247"/>
      <c r="G139" s="621"/>
      <c r="H139" s="197"/>
      <c r="I139" s="197"/>
      <c r="J139" s="197"/>
      <c r="K139" s="621"/>
      <c r="L139" s="336"/>
      <c r="M139" s="621"/>
      <c r="N139" s="266"/>
      <c r="O139" s="266"/>
      <c r="P139" s="267"/>
    </row>
    <row r="140" spans="1:16" s="273" customFormat="1" ht="26.25" customHeight="1" x14ac:dyDescent="0.2">
      <c r="A140" s="326"/>
      <c r="B140" s="581" t="s">
        <v>71</v>
      </c>
      <c r="C140" s="581"/>
      <c r="D140" s="118">
        <v>21301</v>
      </c>
      <c r="E140" s="425"/>
      <c r="F140" s="281">
        <v>21302</v>
      </c>
      <c r="G140" s="425"/>
      <c r="H140" s="337"/>
      <c r="I140" s="337"/>
      <c r="J140" s="337"/>
      <c r="K140" s="105">
        <v>0</v>
      </c>
      <c r="L140" s="276">
        <v>71301</v>
      </c>
      <c r="M140" s="272">
        <f t="shared" ref="M140:M160" si="10">ROUND(E140*K140,5)</f>
        <v>0</v>
      </c>
      <c r="N140" s="266"/>
      <c r="O140" s="266"/>
      <c r="P140" s="267"/>
    </row>
    <row r="141" spans="1:16" s="273" customFormat="1" ht="25.5" customHeight="1" x14ac:dyDescent="0.2">
      <c r="A141" s="326"/>
      <c r="B141" s="625" t="s">
        <v>72</v>
      </c>
      <c r="C141" s="625"/>
      <c r="D141" s="115">
        <v>21303</v>
      </c>
      <c r="E141" s="425"/>
      <c r="F141" s="281">
        <v>21304</v>
      </c>
      <c r="G141" s="425"/>
      <c r="H141" s="337"/>
      <c r="I141" s="337"/>
      <c r="J141" s="337"/>
      <c r="K141" s="105">
        <v>0</v>
      </c>
      <c r="L141" s="276">
        <v>71303</v>
      </c>
      <c r="M141" s="272">
        <f t="shared" si="10"/>
        <v>0</v>
      </c>
      <c r="N141" s="266"/>
      <c r="O141" s="266"/>
      <c r="P141" s="267"/>
    </row>
    <row r="142" spans="1:16" s="273" customFormat="1" ht="22.5" customHeight="1" x14ac:dyDescent="0.2">
      <c r="A142" s="787" t="s">
        <v>1553</v>
      </c>
      <c r="B142" s="788"/>
      <c r="C142" s="788"/>
      <c r="D142" s="788"/>
      <c r="E142" s="338"/>
      <c r="F142" s="339"/>
      <c r="G142" s="340"/>
      <c r="H142" s="341"/>
      <c r="I142" s="337"/>
      <c r="J142" s="337"/>
      <c r="K142" s="339"/>
      <c r="L142" s="285"/>
      <c r="M142" s="340"/>
      <c r="N142" s="266"/>
      <c r="O142" s="266"/>
      <c r="P142" s="267"/>
    </row>
    <row r="143" spans="1:16" s="273" customFormat="1" ht="26.25" customHeight="1" x14ac:dyDescent="0.2">
      <c r="A143" s="326"/>
      <c r="B143" s="568" t="s">
        <v>71</v>
      </c>
      <c r="C143" s="568"/>
      <c r="D143" s="115">
        <v>21305</v>
      </c>
      <c r="E143" s="425"/>
      <c r="F143" s="342">
        <v>21306</v>
      </c>
      <c r="G143" s="425"/>
      <c r="H143" s="337"/>
      <c r="I143" s="337"/>
      <c r="J143" s="337"/>
      <c r="K143" s="105">
        <v>0</v>
      </c>
      <c r="L143" s="276">
        <v>71305</v>
      </c>
      <c r="M143" s="272">
        <f t="shared" si="10"/>
        <v>0</v>
      </c>
      <c r="N143" s="266"/>
      <c r="O143" s="266"/>
      <c r="P143" s="267"/>
    </row>
    <row r="144" spans="1:16" s="273" customFormat="1" ht="26.25" customHeight="1" x14ac:dyDescent="0.2">
      <c r="A144" s="326"/>
      <c r="B144" s="625" t="s">
        <v>72</v>
      </c>
      <c r="C144" s="625"/>
      <c r="D144" s="117">
        <v>21307</v>
      </c>
      <c r="E144" s="425"/>
      <c r="F144" s="343">
        <v>21308</v>
      </c>
      <c r="G144" s="425"/>
      <c r="H144" s="337"/>
      <c r="I144" s="337"/>
      <c r="J144" s="337"/>
      <c r="K144" s="114">
        <v>0</v>
      </c>
      <c r="L144" s="271">
        <v>71307</v>
      </c>
      <c r="M144" s="272">
        <f t="shared" si="10"/>
        <v>0</v>
      </c>
      <c r="N144" s="266"/>
      <c r="O144" s="266"/>
      <c r="P144" s="267"/>
    </row>
    <row r="145" spans="1:51" s="352" customFormat="1" ht="22.5" customHeight="1" x14ac:dyDescent="0.2">
      <c r="A145" s="787" t="s">
        <v>1552</v>
      </c>
      <c r="B145" s="788"/>
      <c r="C145" s="788"/>
      <c r="D145" s="788"/>
      <c r="E145" s="344"/>
      <c r="F145" s="345"/>
      <c r="G145" s="346"/>
      <c r="H145" s="347"/>
      <c r="I145" s="348"/>
      <c r="J145" s="348"/>
      <c r="K145" s="345"/>
      <c r="L145" s="349"/>
      <c r="M145" s="346"/>
      <c r="N145" s="266"/>
      <c r="O145" s="266"/>
      <c r="P145" s="267"/>
      <c r="Q145" s="350"/>
      <c r="R145" s="350"/>
      <c r="S145" s="350"/>
      <c r="T145" s="350"/>
      <c r="U145" s="350"/>
      <c r="V145" s="350"/>
      <c r="W145" s="350"/>
      <c r="X145" s="350"/>
      <c r="Y145" s="350"/>
      <c r="Z145" s="350"/>
      <c r="AA145" s="350"/>
      <c r="AB145" s="350"/>
      <c r="AC145" s="350"/>
      <c r="AD145" s="350"/>
      <c r="AE145" s="350"/>
      <c r="AF145" s="350"/>
      <c r="AG145" s="350"/>
      <c r="AH145" s="350"/>
      <c r="AI145" s="350"/>
      <c r="AJ145" s="350"/>
      <c r="AK145" s="350"/>
      <c r="AL145" s="350"/>
      <c r="AM145" s="350"/>
      <c r="AN145" s="350"/>
      <c r="AO145" s="350"/>
      <c r="AP145" s="350"/>
      <c r="AQ145" s="350"/>
      <c r="AR145" s="350"/>
      <c r="AS145" s="350"/>
      <c r="AT145" s="350"/>
      <c r="AU145" s="350"/>
      <c r="AV145" s="350"/>
      <c r="AW145" s="350"/>
      <c r="AX145" s="350"/>
      <c r="AY145" s="351"/>
    </row>
    <row r="146" spans="1:51" s="273" customFormat="1" ht="26.25" customHeight="1" x14ac:dyDescent="0.2">
      <c r="A146" s="326"/>
      <c r="B146" s="581" t="s">
        <v>71</v>
      </c>
      <c r="C146" s="581"/>
      <c r="D146" s="118">
        <v>21309</v>
      </c>
      <c r="E146" s="425"/>
      <c r="F146" s="280">
        <v>21310</v>
      </c>
      <c r="G146" s="425"/>
      <c r="H146" s="337"/>
      <c r="I146" s="337"/>
      <c r="J146" s="337"/>
      <c r="K146" s="113">
        <v>0</v>
      </c>
      <c r="L146" s="278">
        <v>71309</v>
      </c>
      <c r="M146" s="272">
        <f t="shared" si="10"/>
        <v>0</v>
      </c>
      <c r="N146" s="266"/>
      <c r="O146" s="266"/>
      <c r="P146" s="267"/>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328"/>
      <c r="AL146" s="328"/>
      <c r="AM146" s="328"/>
      <c r="AN146" s="328"/>
      <c r="AO146" s="328"/>
      <c r="AP146" s="328"/>
      <c r="AQ146" s="328"/>
      <c r="AR146" s="328"/>
      <c r="AS146" s="328"/>
      <c r="AT146" s="328"/>
      <c r="AU146" s="328"/>
      <c r="AV146" s="328"/>
      <c r="AW146" s="328"/>
      <c r="AX146" s="328"/>
    </row>
    <row r="147" spans="1:51" s="273" customFormat="1" ht="26.25" customHeight="1" x14ac:dyDescent="0.2">
      <c r="A147" s="326"/>
      <c r="B147" s="625" t="s">
        <v>72</v>
      </c>
      <c r="C147" s="625"/>
      <c r="D147" s="117">
        <v>21311</v>
      </c>
      <c r="E147" s="425"/>
      <c r="F147" s="353">
        <v>21312</v>
      </c>
      <c r="G147" s="425"/>
      <c r="H147" s="337"/>
      <c r="I147" s="337"/>
      <c r="J147" s="337"/>
      <c r="K147" s="114">
        <v>0</v>
      </c>
      <c r="L147" s="271">
        <v>71311</v>
      </c>
      <c r="M147" s="272">
        <f t="shared" si="10"/>
        <v>0</v>
      </c>
      <c r="N147" s="266"/>
      <c r="O147" s="266"/>
      <c r="P147" s="267"/>
      <c r="Q147" s="328"/>
      <c r="R147" s="328"/>
      <c r="S147" s="328"/>
      <c r="T147" s="328"/>
      <c r="U147" s="328"/>
      <c r="V147" s="328"/>
      <c r="W147" s="328"/>
      <c r="X147" s="328"/>
      <c r="Y147" s="328"/>
      <c r="Z147" s="328"/>
      <c r="AA147" s="328"/>
      <c r="AB147" s="328"/>
      <c r="AC147" s="328"/>
      <c r="AD147" s="328"/>
      <c r="AE147" s="328"/>
      <c r="AF147" s="328"/>
      <c r="AG147" s="328"/>
      <c r="AH147" s="328"/>
      <c r="AI147" s="328"/>
      <c r="AJ147" s="328"/>
      <c r="AK147" s="328"/>
      <c r="AL147" s="328"/>
      <c r="AM147" s="328"/>
      <c r="AN147" s="328"/>
      <c r="AO147" s="328"/>
      <c r="AP147" s="328"/>
      <c r="AQ147" s="328"/>
      <c r="AR147" s="328"/>
      <c r="AS147" s="328"/>
      <c r="AT147" s="328"/>
      <c r="AU147" s="328"/>
      <c r="AV147" s="328"/>
      <c r="AW147" s="328"/>
      <c r="AX147" s="328"/>
    </row>
    <row r="148" spans="1:51" s="352" customFormat="1" ht="22.5" customHeight="1" x14ac:dyDescent="0.2">
      <c r="A148" s="787" t="s">
        <v>1554</v>
      </c>
      <c r="B148" s="788"/>
      <c r="C148" s="788"/>
      <c r="D148" s="788"/>
      <c r="E148" s="344"/>
      <c r="F148" s="345"/>
      <c r="G148" s="346"/>
      <c r="H148" s="347"/>
      <c r="I148" s="348"/>
      <c r="J148" s="348"/>
      <c r="K148" s="345"/>
      <c r="L148" s="349"/>
      <c r="M148" s="346"/>
      <c r="N148" s="266"/>
      <c r="O148" s="266"/>
      <c r="P148" s="267"/>
      <c r="Q148" s="350"/>
      <c r="R148" s="350"/>
      <c r="S148" s="350"/>
      <c r="T148" s="350"/>
      <c r="U148" s="350"/>
      <c r="V148" s="350"/>
      <c r="W148" s="350"/>
      <c r="X148" s="350"/>
      <c r="Y148" s="350"/>
      <c r="Z148" s="350"/>
      <c r="AA148" s="350"/>
      <c r="AB148" s="350"/>
      <c r="AC148" s="350"/>
      <c r="AD148" s="350"/>
      <c r="AE148" s="350"/>
      <c r="AF148" s="350"/>
      <c r="AG148" s="350"/>
      <c r="AH148" s="350"/>
      <c r="AI148" s="350"/>
      <c r="AJ148" s="350"/>
      <c r="AK148" s="350"/>
      <c r="AL148" s="350"/>
      <c r="AM148" s="350"/>
      <c r="AN148" s="350"/>
      <c r="AO148" s="350"/>
      <c r="AP148" s="350"/>
      <c r="AQ148" s="350"/>
      <c r="AR148" s="350"/>
      <c r="AS148" s="350"/>
      <c r="AT148" s="350"/>
      <c r="AU148" s="350"/>
      <c r="AV148" s="350"/>
      <c r="AW148" s="350"/>
      <c r="AX148" s="350"/>
      <c r="AY148" s="351"/>
    </row>
    <row r="149" spans="1:51" s="273" customFormat="1" ht="26.25" customHeight="1" x14ac:dyDescent="0.2">
      <c r="A149" s="326"/>
      <c r="B149" s="581" t="s">
        <v>71</v>
      </c>
      <c r="C149" s="581"/>
      <c r="D149" s="118">
        <v>21313</v>
      </c>
      <c r="E149" s="425"/>
      <c r="F149" s="280">
        <v>21314</v>
      </c>
      <c r="G149" s="425"/>
      <c r="H149" s="327"/>
      <c r="I149" s="337"/>
      <c r="J149" s="354"/>
      <c r="K149" s="101">
        <v>0</v>
      </c>
      <c r="L149" s="278">
        <v>71313</v>
      </c>
      <c r="M149" s="272">
        <f t="shared" si="10"/>
        <v>0</v>
      </c>
      <c r="N149" s="266"/>
      <c r="O149" s="266"/>
      <c r="P149" s="267"/>
      <c r="Q149" s="328"/>
      <c r="R149" s="328"/>
      <c r="S149" s="328"/>
      <c r="T149" s="328"/>
      <c r="U149" s="328"/>
      <c r="V149" s="328"/>
      <c r="W149" s="328"/>
      <c r="X149" s="328"/>
      <c r="Y149" s="328"/>
      <c r="Z149" s="328"/>
      <c r="AA149" s="328"/>
      <c r="AB149" s="328"/>
      <c r="AC149" s="328"/>
      <c r="AD149" s="328"/>
      <c r="AE149" s="328"/>
      <c r="AF149" s="328"/>
      <c r="AG149" s="328"/>
      <c r="AH149" s="328"/>
      <c r="AI149" s="328"/>
      <c r="AJ149" s="328"/>
      <c r="AK149" s="328"/>
      <c r="AL149" s="328"/>
      <c r="AM149" s="328"/>
      <c r="AN149" s="328"/>
      <c r="AO149" s="328"/>
      <c r="AP149" s="328"/>
      <c r="AQ149" s="328"/>
      <c r="AR149" s="328"/>
      <c r="AS149" s="328"/>
      <c r="AT149" s="328"/>
      <c r="AU149" s="328"/>
      <c r="AV149" s="328"/>
      <c r="AW149" s="328"/>
      <c r="AX149" s="328"/>
    </row>
    <row r="150" spans="1:51" s="273" customFormat="1" ht="26.25" customHeight="1" x14ac:dyDescent="0.2">
      <c r="A150" s="326"/>
      <c r="B150" s="625" t="s">
        <v>72</v>
      </c>
      <c r="C150" s="625"/>
      <c r="D150" s="117">
        <v>21315</v>
      </c>
      <c r="E150" s="425"/>
      <c r="F150" s="353">
        <v>21316</v>
      </c>
      <c r="G150" s="425"/>
      <c r="H150" s="327"/>
      <c r="I150" s="337"/>
      <c r="J150" s="354"/>
      <c r="K150" s="100">
        <v>0</v>
      </c>
      <c r="L150" s="271">
        <v>71315</v>
      </c>
      <c r="M150" s="272">
        <f t="shared" si="10"/>
        <v>0</v>
      </c>
      <c r="N150" s="266"/>
      <c r="O150" s="266"/>
      <c r="P150" s="267"/>
      <c r="Q150" s="328"/>
      <c r="R150" s="328"/>
      <c r="S150" s="328"/>
      <c r="T150" s="328"/>
      <c r="U150" s="328"/>
      <c r="V150" s="328"/>
      <c r="W150" s="328"/>
      <c r="X150" s="328"/>
      <c r="Y150" s="328"/>
      <c r="Z150" s="328"/>
      <c r="AA150" s="328"/>
      <c r="AB150" s="328"/>
      <c r="AC150" s="328"/>
      <c r="AD150" s="328"/>
      <c r="AE150" s="328"/>
      <c r="AF150" s="328"/>
      <c r="AG150" s="328"/>
      <c r="AH150" s="328"/>
      <c r="AI150" s="328"/>
      <c r="AJ150" s="328"/>
      <c r="AK150" s="328"/>
      <c r="AL150" s="328"/>
      <c r="AM150" s="328"/>
      <c r="AN150" s="328"/>
      <c r="AO150" s="328"/>
      <c r="AP150" s="328"/>
      <c r="AQ150" s="328"/>
      <c r="AR150" s="328"/>
      <c r="AS150" s="328"/>
      <c r="AT150" s="328"/>
      <c r="AU150" s="328"/>
      <c r="AV150" s="328"/>
      <c r="AW150" s="328"/>
      <c r="AX150" s="328"/>
    </row>
    <row r="151" spans="1:51" s="352" customFormat="1" ht="22.5" customHeight="1" x14ac:dyDescent="0.2">
      <c r="A151" s="771" t="s">
        <v>1551</v>
      </c>
      <c r="B151" s="771"/>
      <c r="C151" s="771"/>
      <c r="D151" s="116">
        <v>21317</v>
      </c>
      <c r="E151" s="425"/>
      <c r="F151" s="355">
        <v>21318</v>
      </c>
      <c r="G151" s="425"/>
      <c r="H151" s="356"/>
      <c r="I151" s="348"/>
      <c r="J151" s="357"/>
      <c r="K151" s="105">
        <v>0</v>
      </c>
      <c r="L151" s="358">
        <v>71317</v>
      </c>
      <c r="M151" s="272">
        <f t="shared" si="10"/>
        <v>0</v>
      </c>
      <c r="N151" s="266"/>
      <c r="O151" s="266"/>
      <c r="P151" s="267"/>
      <c r="Q151" s="350"/>
      <c r="R151" s="350"/>
      <c r="S151" s="350"/>
      <c r="T151" s="350"/>
      <c r="U151" s="350"/>
      <c r="V151" s="350"/>
      <c r="W151" s="350"/>
      <c r="X151" s="350"/>
      <c r="Y151" s="350"/>
      <c r="Z151" s="350"/>
      <c r="AA151" s="350"/>
      <c r="AB151" s="350"/>
      <c r="AC151" s="350"/>
      <c r="AD151" s="350"/>
      <c r="AE151" s="350"/>
      <c r="AF151" s="350"/>
      <c r="AG151" s="350"/>
      <c r="AH151" s="350"/>
      <c r="AI151" s="350"/>
      <c r="AJ151" s="350"/>
      <c r="AK151" s="350"/>
      <c r="AL151" s="350"/>
      <c r="AM151" s="350"/>
      <c r="AN151" s="350"/>
      <c r="AO151" s="350"/>
      <c r="AP151" s="350"/>
      <c r="AQ151" s="350"/>
      <c r="AR151" s="350"/>
      <c r="AS151" s="350"/>
      <c r="AT151" s="350"/>
      <c r="AU151" s="350"/>
      <c r="AV151" s="350"/>
      <c r="AW151" s="350"/>
      <c r="AX151" s="350"/>
      <c r="AY151" s="351"/>
    </row>
    <row r="152" spans="1:51" s="273" customFormat="1" ht="37.5" customHeight="1" x14ac:dyDescent="0.2">
      <c r="A152" s="633" t="s">
        <v>1634</v>
      </c>
      <c r="B152" s="681"/>
      <c r="C152" s="681"/>
      <c r="D152" s="681"/>
      <c r="E152" s="200"/>
      <c r="F152" s="200"/>
      <c r="G152" s="200"/>
      <c r="H152" s="199"/>
      <c r="I152" s="197"/>
      <c r="J152" s="198"/>
      <c r="K152" s="200"/>
      <c r="L152" s="200"/>
      <c r="M152" s="201"/>
      <c r="N152" s="266"/>
      <c r="O152" s="266"/>
      <c r="P152" s="267"/>
    </row>
    <row r="153" spans="1:51" s="273" customFormat="1" ht="26.25" customHeight="1" x14ac:dyDescent="0.2">
      <c r="A153" s="326"/>
      <c r="B153" s="568" t="s">
        <v>71</v>
      </c>
      <c r="C153" s="568"/>
      <c r="D153" s="118">
        <v>21319</v>
      </c>
      <c r="E153" s="425"/>
      <c r="F153" s="280">
        <v>21320</v>
      </c>
      <c r="G153" s="425"/>
      <c r="H153" s="327"/>
      <c r="I153" s="337"/>
      <c r="J153" s="354"/>
      <c r="K153" s="101">
        <v>0</v>
      </c>
      <c r="L153" s="278">
        <v>71319</v>
      </c>
      <c r="M153" s="272">
        <f t="shared" si="10"/>
        <v>0</v>
      </c>
      <c r="N153" s="266"/>
      <c r="O153" s="266"/>
      <c r="P153" s="267"/>
    </row>
    <row r="154" spans="1:51" s="273" customFormat="1" ht="26.25" customHeight="1" x14ac:dyDescent="0.2">
      <c r="A154" s="326"/>
      <c r="B154" s="568" t="s">
        <v>72</v>
      </c>
      <c r="C154" s="568"/>
      <c r="D154" s="117">
        <v>21321</v>
      </c>
      <c r="E154" s="425"/>
      <c r="F154" s="353">
        <v>21322</v>
      </c>
      <c r="G154" s="425"/>
      <c r="H154" s="327"/>
      <c r="I154" s="337"/>
      <c r="J154" s="354"/>
      <c r="K154" s="100">
        <v>0</v>
      </c>
      <c r="L154" s="271">
        <v>71321</v>
      </c>
      <c r="M154" s="272">
        <f t="shared" si="10"/>
        <v>0</v>
      </c>
      <c r="N154" s="266"/>
      <c r="O154" s="266"/>
      <c r="P154" s="267"/>
    </row>
    <row r="155" spans="1:51" s="329" customFormat="1" ht="37.5" customHeight="1" x14ac:dyDescent="0.2">
      <c r="A155" s="633" t="s">
        <v>1635</v>
      </c>
      <c r="B155" s="681"/>
      <c r="C155" s="681"/>
      <c r="D155" s="682"/>
      <c r="E155" s="202"/>
      <c r="F155" s="202"/>
      <c r="G155" s="202"/>
      <c r="H155" s="199"/>
      <c r="I155" s="197"/>
      <c r="J155" s="198"/>
      <c r="K155" s="200"/>
      <c r="L155" s="200"/>
      <c r="M155" s="201"/>
      <c r="N155" s="266"/>
      <c r="O155" s="266"/>
      <c r="P155" s="267"/>
      <c r="Q155" s="328"/>
      <c r="R155" s="328"/>
      <c r="S155" s="328"/>
      <c r="T155" s="328"/>
      <c r="U155" s="328"/>
      <c r="V155" s="328"/>
      <c r="W155" s="328"/>
      <c r="X155" s="328"/>
      <c r="Y155" s="328"/>
      <c r="Z155" s="328"/>
      <c r="AA155" s="328"/>
      <c r="AB155" s="328"/>
      <c r="AC155" s="328"/>
      <c r="AD155" s="328"/>
      <c r="AE155" s="328"/>
      <c r="AF155" s="328"/>
      <c r="AG155" s="328"/>
      <c r="AH155" s="328"/>
      <c r="AI155" s="328"/>
      <c r="AJ155" s="328"/>
      <c r="AK155" s="328"/>
      <c r="AL155" s="328"/>
      <c r="AM155" s="328"/>
      <c r="AN155" s="328"/>
      <c r="AO155" s="328"/>
      <c r="AP155" s="328"/>
      <c r="AQ155" s="328"/>
      <c r="AR155" s="328"/>
      <c r="AS155" s="359"/>
    </row>
    <row r="156" spans="1:51" s="273" customFormat="1" ht="26.25" customHeight="1" x14ac:dyDescent="0.2">
      <c r="A156" s="326"/>
      <c r="B156" s="568" t="s">
        <v>71</v>
      </c>
      <c r="C156" s="568"/>
      <c r="D156" s="118">
        <v>21323</v>
      </c>
      <c r="E156" s="425"/>
      <c r="F156" s="280">
        <v>21324</v>
      </c>
      <c r="G156" s="425"/>
      <c r="H156" s="327"/>
      <c r="I156" s="337"/>
      <c r="J156" s="354"/>
      <c r="K156" s="101">
        <v>0.15</v>
      </c>
      <c r="L156" s="278">
        <v>71323</v>
      </c>
      <c r="M156" s="272">
        <f t="shared" si="10"/>
        <v>0</v>
      </c>
      <c r="N156" s="266"/>
      <c r="O156" s="266"/>
      <c r="P156" s="267"/>
      <c r="Q156" s="328"/>
      <c r="R156" s="328"/>
      <c r="S156" s="328"/>
      <c r="T156" s="328"/>
      <c r="U156" s="328"/>
      <c r="V156" s="328"/>
      <c r="W156" s="328"/>
      <c r="X156" s="328"/>
      <c r="Y156" s="328"/>
      <c r="Z156" s="328"/>
      <c r="AA156" s="328"/>
      <c r="AB156" s="328"/>
      <c r="AC156" s="328"/>
      <c r="AD156" s="328"/>
      <c r="AE156" s="328"/>
      <c r="AF156" s="328"/>
      <c r="AG156" s="328"/>
      <c r="AH156" s="328"/>
      <c r="AI156" s="328"/>
      <c r="AJ156" s="328"/>
      <c r="AK156" s="328"/>
      <c r="AL156" s="328"/>
      <c r="AM156" s="328"/>
      <c r="AN156" s="328"/>
      <c r="AO156" s="328"/>
      <c r="AP156" s="328"/>
      <c r="AQ156" s="328"/>
      <c r="AR156" s="328"/>
    </row>
    <row r="157" spans="1:51" s="273" customFormat="1" ht="26.25" customHeight="1" x14ac:dyDescent="0.2">
      <c r="A157" s="326"/>
      <c r="B157" s="568" t="s">
        <v>72</v>
      </c>
      <c r="C157" s="568"/>
      <c r="D157" s="117">
        <v>21325</v>
      </c>
      <c r="E157" s="425"/>
      <c r="F157" s="353">
        <v>21326</v>
      </c>
      <c r="G157" s="425"/>
      <c r="H157" s="563"/>
      <c r="I157" s="563"/>
      <c r="J157" s="563"/>
      <c r="K157" s="105">
        <v>0.15</v>
      </c>
      <c r="L157" s="271">
        <v>71325</v>
      </c>
      <c r="M157" s="272">
        <f t="shared" si="10"/>
        <v>0</v>
      </c>
      <c r="N157" s="266"/>
      <c r="O157" s="266"/>
      <c r="P157" s="267"/>
      <c r="Q157" s="328"/>
      <c r="R157" s="328"/>
      <c r="S157" s="328"/>
      <c r="T157" s="328"/>
      <c r="U157" s="328"/>
      <c r="V157" s="328"/>
      <c r="W157" s="328"/>
      <c r="X157" s="328"/>
      <c r="Y157" s="328"/>
      <c r="Z157" s="328"/>
      <c r="AA157" s="328"/>
      <c r="AB157" s="328"/>
      <c r="AC157" s="328"/>
      <c r="AD157" s="328"/>
      <c r="AE157" s="328"/>
      <c r="AF157" s="328"/>
      <c r="AG157" s="328"/>
      <c r="AH157" s="328"/>
      <c r="AI157" s="328"/>
      <c r="AJ157" s="328"/>
      <c r="AK157" s="328"/>
      <c r="AL157" s="328"/>
      <c r="AM157" s="328"/>
      <c r="AN157" s="328"/>
      <c r="AO157" s="328"/>
      <c r="AP157" s="328"/>
      <c r="AQ157" s="328"/>
      <c r="AR157" s="328"/>
    </row>
    <row r="158" spans="1:51" s="329" customFormat="1" ht="37.5" customHeight="1" x14ac:dyDescent="0.2">
      <c r="A158" s="633" t="s">
        <v>1636</v>
      </c>
      <c r="B158" s="681"/>
      <c r="C158" s="681"/>
      <c r="D158" s="682"/>
      <c r="E158" s="202"/>
      <c r="F158" s="202"/>
      <c r="G158" s="202"/>
      <c r="H158" s="563"/>
      <c r="I158" s="563"/>
      <c r="J158" s="563"/>
      <c r="K158" s="200"/>
      <c r="L158" s="200"/>
      <c r="M158" s="201"/>
      <c r="N158" s="266"/>
      <c r="O158" s="266"/>
      <c r="P158" s="267"/>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59"/>
    </row>
    <row r="159" spans="1:51" s="273" customFormat="1" ht="26.25" customHeight="1" x14ac:dyDescent="0.2">
      <c r="A159" s="326"/>
      <c r="B159" s="568" t="s">
        <v>71</v>
      </c>
      <c r="C159" s="568"/>
      <c r="D159" s="118">
        <v>21327</v>
      </c>
      <c r="E159" s="425"/>
      <c r="F159" s="280">
        <v>21328</v>
      </c>
      <c r="G159" s="425"/>
      <c r="H159" s="563"/>
      <c r="I159" s="563"/>
      <c r="J159" s="563"/>
      <c r="K159" s="105">
        <v>0.25</v>
      </c>
      <c r="L159" s="278">
        <v>71327</v>
      </c>
      <c r="M159" s="272">
        <f t="shared" si="10"/>
        <v>0</v>
      </c>
      <c r="N159" s="266"/>
      <c r="O159" s="266"/>
      <c r="P159" s="267"/>
      <c r="Q159" s="328"/>
      <c r="R159" s="328"/>
      <c r="S159" s="328"/>
      <c r="T159" s="328"/>
      <c r="U159" s="328"/>
      <c r="V159" s="328"/>
      <c r="W159" s="328"/>
      <c r="X159" s="328"/>
      <c r="Y159" s="328"/>
      <c r="Z159" s="328"/>
      <c r="AA159" s="328"/>
      <c r="AB159" s="328"/>
      <c r="AC159" s="328"/>
      <c r="AD159" s="328"/>
      <c r="AE159" s="328"/>
      <c r="AF159" s="328"/>
      <c r="AG159" s="328"/>
      <c r="AH159" s="328"/>
      <c r="AI159" s="328"/>
      <c r="AJ159" s="328"/>
      <c r="AK159" s="328"/>
      <c r="AL159" s="328"/>
      <c r="AM159" s="328"/>
      <c r="AN159" s="328"/>
      <c r="AO159" s="328"/>
      <c r="AP159" s="328"/>
      <c r="AQ159" s="328"/>
      <c r="AR159" s="328"/>
    </row>
    <row r="160" spans="1:51" s="273" customFormat="1" ht="26.25" customHeight="1" x14ac:dyDescent="0.2">
      <c r="A160" s="326"/>
      <c r="B160" s="568" t="s">
        <v>72</v>
      </c>
      <c r="C160" s="568"/>
      <c r="D160" s="117">
        <v>21329</v>
      </c>
      <c r="E160" s="425"/>
      <c r="F160" s="353">
        <v>21330</v>
      </c>
      <c r="G160" s="425"/>
      <c r="H160" s="563"/>
      <c r="I160" s="563"/>
      <c r="J160" s="563"/>
      <c r="K160" s="105">
        <v>0.25</v>
      </c>
      <c r="L160" s="271">
        <v>71329</v>
      </c>
      <c r="M160" s="272">
        <f t="shared" si="10"/>
        <v>0</v>
      </c>
      <c r="N160" s="266"/>
      <c r="O160" s="266"/>
      <c r="P160" s="267"/>
      <c r="Q160" s="328"/>
      <c r="R160" s="328"/>
      <c r="S160" s="328"/>
      <c r="T160" s="328"/>
      <c r="U160" s="328"/>
      <c r="V160" s="328"/>
      <c r="W160" s="328"/>
      <c r="X160" s="328"/>
      <c r="Y160" s="328"/>
      <c r="Z160" s="328"/>
      <c r="AA160" s="328"/>
      <c r="AB160" s="328"/>
      <c r="AC160" s="328"/>
      <c r="AD160" s="328"/>
      <c r="AE160" s="328"/>
      <c r="AF160" s="328"/>
      <c r="AG160" s="328"/>
      <c r="AH160" s="328"/>
      <c r="AI160" s="328"/>
      <c r="AJ160" s="328"/>
      <c r="AK160" s="328"/>
      <c r="AL160" s="328"/>
      <c r="AM160" s="328"/>
      <c r="AN160" s="328"/>
      <c r="AO160" s="328"/>
      <c r="AP160" s="328"/>
      <c r="AQ160" s="328"/>
      <c r="AR160" s="328"/>
    </row>
    <row r="161" spans="1:45" s="329" customFormat="1" ht="37.5" customHeight="1" x14ac:dyDescent="0.2">
      <c r="A161" s="633" t="s">
        <v>1637</v>
      </c>
      <c r="B161" s="681"/>
      <c r="C161" s="681"/>
      <c r="D161" s="682"/>
      <c r="E161" s="202"/>
      <c r="F161" s="202"/>
      <c r="G161" s="202"/>
      <c r="H161" s="563"/>
      <c r="I161" s="563"/>
      <c r="J161" s="563"/>
      <c r="K161" s="200"/>
      <c r="L161" s="200"/>
      <c r="M161" s="200"/>
      <c r="N161" s="266"/>
      <c r="O161" s="266"/>
      <c r="P161" s="267"/>
      <c r="Q161" s="328"/>
      <c r="R161" s="328"/>
      <c r="S161" s="328"/>
      <c r="T161" s="328"/>
      <c r="U161" s="328"/>
      <c r="V161" s="328"/>
      <c r="W161" s="328"/>
      <c r="X161" s="328"/>
      <c r="Y161" s="328"/>
      <c r="Z161" s="328"/>
      <c r="AA161" s="328"/>
      <c r="AB161" s="328"/>
      <c r="AC161" s="328"/>
      <c r="AD161" s="328"/>
      <c r="AE161" s="328"/>
      <c r="AF161" s="328"/>
      <c r="AG161" s="328"/>
      <c r="AH161" s="328"/>
      <c r="AI161" s="328"/>
      <c r="AJ161" s="328"/>
      <c r="AK161" s="328"/>
      <c r="AL161" s="328"/>
      <c r="AM161" s="328"/>
      <c r="AN161" s="328"/>
      <c r="AO161" s="328"/>
      <c r="AP161" s="328"/>
      <c r="AQ161" s="328"/>
      <c r="AR161" s="328"/>
      <c r="AS161" s="359"/>
    </row>
    <row r="162" spans="1:45" s="273" customFormat="1" ht="37.5" customHeight="1" x14ac:dyDescent="0.2">
      <c r="A162" s="683" t="s">
        <v>1708</v>
      </c>
      <c r="B162" s="684"/>
      <c r="C162" s="684"/>
      <c r="D162" s="684"/>
      <c r="E162" s="202"/>
      <c r="F162" s="202"/>
      <c r="G162" s="202"/>
      <c r="H162" s="563"/>
      <c r="I162" s="563"/>
      <c r="J162" s="563"/>
      <c r="K162" s="200"/>
      <c r="L162" s="200"/>
      <c r="M162" s="201"/>
      <c r="N162" s="266"/>
      <c r="O162" s="266"/>
      <c r="P162" s="267"/>
      <c r="Q162" s="328"/>
      <c r="R162" s="328"/>
      <c r="S162" s="328"/>
      <c r="T162" s="328"/>
      <c r="U162" s="328"/>
      <c r="V162" s="328"/>
      <c r="W162" s="328"/>
      <c r="X162" s="328"/>
      <c r="Y162" s="328"/>
      <c r="Z162" s="328"/>
      <c r="AA162" s="328"/>
      <c r="AB162" s="328"/>
      <c r="AC162" s="328"/>
      <c r="AD162" s="328"/>
      <c r="AE162" s="328"/>
      <c r="AF162" s="328"/>
      <c r="AG162" s="328"/>
      <c r="AH162" s="328"/>
      <c r="AI162" s="328"/>
      <c r="AJ162" s="328"/>
      <c r="AK162" s="328"/>
      <c r="AL162" s="328"/>
      <c r="AM162" s="328"/>
      <c r="AN162" s="328"/>
      <c r="AO162" s="328"/>
      <c r="AP162" s="328"/>
      <c r="AQ162" s="328"/>
      <c r="AR162" s="328"/>
    </row>
    <row r="163" spans="1:45" s="273" customFormat="1" ht="26.25" customHeight="1" x14ac:dyDescent="0.2">
      <c r="A163" s="326"/>
      <c r="B163" s="581" t="s">
        <v>71</v>
      </c>
      <c r="C163" s="581"/>
      <c r="D163" s="115">
        <v>21331</v>
      </c>
      <c r="E163" s="425"/>
      <c r="F163" s="281">
        <v>21332</v>
      </c>
      <c r="G163" s="425"/>
      <c r="H163" s="563"/>
      <c r="I163" s="563"/>
      <c r="J163" s="563"/>
      <c r="K163" s="105">
        <v>0.25</v>
      </c>
      <c r="L163" s="276">
        <v>71331</v>
      </c>
      <c r="M163" s="272">
        <f t="shared" ref="M163:M170" si="11">ROUND(E163*K163,5)</f>
        <v>0</v>
      </c>
      <c r="N163" s="266"/>
      <c r="O163" s="266"/>
      <c r="P163" s="267"/>
    </row>
    <row r="164" spans="1:45" s="273" customFormat="1" ht="26.25" customHeight="1" x14ac:dyDescent="0.2">
      <c r="A164" s="326"/>
      <c r="B164" s="625" t="s">
        <v>72</v>
      </c>
      <c r="C164" s="625"/>
      <c r="D164" s="115">
        <v>21333</v>
      </c>
      <c r="E164" s="425"/>
      <c r="F164" s="281">
        <v>21334</v>
      </c>
      <c r="G164" s="425"/>
      <c r="H164" s="563"/>
      <c r="I164" s="563"/>
      <c r="J164" s="563"/>
      <c r="K164" s="105">
        <v>0.25</v>
      </c>
      <c r="L164" s="276">
        <v>71333</v>
      </c>
      <c r="M164" s="272">
        <f t="shared" si="11"/>
        <v>0</v>
      </c>
      <c r="N164" s="266"/>
      <c r="O164" s="266"/>
      <c r="P164" s="267"/>
    </row>
    <row r="165" spans="1:45" s="273" customFormat="1" ht="37.5" customHeight="1" x14ac:dyDescent="0.2">
      <c r="A165" s="683" t="s">
        <v>1565</v>
      </c>
      <c r="B165" s="684"/>
      <c r="C165" s="684"/>
      <c r="D165" s="684"/>
      <c r="E165" s="202"/>
      <c r="F165" s="202"/>
      <c r="G165" s="202"/>
      <c r="H165" s="341"/>
      <c r="I165" s="337"/>
      <c r="J165" s="337"/>
      <c r="K165" s="202"/>
      <c r="L165" s="202"/>
      <c r="M165" s="202"/>
      <c r="N165" s="266"/>
      <c r="O165" s="266"/>
      <c r="P165" s="267"/>
    </row>
    <row r="166" spans="1:45" s="273" customFormat="1" ht="26.25" customHeight="1" x14ac:dyDescent="0.2">
      <c r="A166" s="326"/>
      <c r="B166" s="625" t="s">
        <v>71</v>
      </c>
      <c r="C166" s="625"/>
      <c r="D166" s="115">
        <v>21335</v>
      </c>
      <c r="E166" s="425"/>
      <c r="F166" s="281">
        <v>21336</v>
      </c>
      <c r="G166" s="425"/>
      <c r="H166" s="327"/>
      <c r="I166" s="337"/>
      <c r="J166" s="354"/>
      <c r="K166" s="99">
        <v>0.5</v>
      </c>
      <c r="L166" s="276">
        <v>71335</v>
      </c>
      <c r="M166" s="272">
        <f t="shared" si="11"/>
        <v>0</v>
      </c>
      <c r="N166" s="266"/>
      <c r="O166" s="266"/>
      <c r="P166" s="267"/>
    </row>
    <row r="167" spans="1:45" s="273" customFormat="1" ht="26.25" customHeight="1" x14ac:dyDescent="0.2">
      <c r="A167" s="326"/>
      <c r="B167" s="625" t="s">
        <v>72</v>
      </c>
      <c r="C167" s="625"/>
      <c r="D167" s="117">
        <v>21337</v>
      </c>
      <c r="E167" s="425"/>
      <c r="F167" s="353">
        <v>21338</v>
      </c>
      <c r="G167" s="425"/>
      <c r="H167" s="562"/>
      <c r="I167" s="563"/>
      <c r="J167" s="564"/>
      <c r="K167" s="100">
        <v>0.5</v>
      </c>
      <c r="L167" s="271">
        <v>71337</v>
      </c>
      <c r="M167" s="272">
        <f t="shared" si="11"/>
        <v>0</v>
      </c>
      <c r="N167" s="266"/>
      <c r="O167" s="266"/>
      <c r="P167" s="267"/>
    </row>
    <row r="168" spans="1:45" s="273" customFormat="1" ht="37.5" customHeight="1" x14ac:dyDescent="0.2">
      <c r="A168" s="685" t="s">
        <v>1638</v>
      </c>
      <c r="B168" s="686"/>
      <c r="C168" s="686"/>
      <c r="D168" s="686"/>
      <c r="E168" s="202"/>
      <c r="F168" s="202"/>
      <c r="G168" s="202"/>
      <c r="H168" s="562"/>
      <c r="I168" s="563"/>
      <c r="J168" s="564"/>
      <c r="K168" s="202"/>
      <c r="L168" s="202"/>
      <c r="M168" s="202"/>
      <c r="N168" s="266"/>
      <c r="O168" s="266"/>
      <c r="P168" s="267"/>
    </row>
    <row r="169" spans="1:45" s="273" customFormat="1" ht="51" customHeight="1" x14ac:dyDescent="0.2">
      <c r="A169" s="274"/>
      <c r="B169" s="679" t="s">
        <v>1712</v>
      </c>
      <c r="C169" s="680"/>
      <c r="D169" s="120">
        <v>21339</v>
      </c>
      <c r="E169" s="425"/>
      <c r="F169" s="280">
        <v>21340</v>
      </c>
      <c r="G169" s="425"/>
      <c r="H169" s="562"/>
      <c r="I169" s="563"/>
      <c r="J169" s="564"/>
      <c r="K169" s="101">
        <v>0.25</v>
      </c>
      <c r="L169" s="278">
        <v>71339</v>
      </c>
      <c r="M169" s="272">
        <f t="shared" si="11"/>
        <v>0</v>
      </c>
      <c r="N169" s="266"/>
      <c r="O169" s="266"/>
      <c r="P169" s="267"/>
    </row>
    <row r="170" spans="1:45" s="273" customFormat="1" ht="41.25" customHeight="1" x14ac:dyDescent="0.2">
      <c r="A170" s="274"/>
      <c r="B170" s="679" t="s">
        <v>1713</v>
      </c>
      <c r="C170" s="680"/>
      <c r="D170" s="119">
        <v>21341</v>
      </c>
      <c r="E170" s="425"/>
      <c r="F170" s="353">
        <v>21342</v>
      </c>
      <c r="G170" s="425"/>
      <c r="H170" s="565"/>
      <c r="I170" s="566"/>
      <c r="J170" s="567"/>
      <c r="K170" s="100">
        <v>1</v>
      </c>
      <c r="L170" s="276">
        <v>71341</v>
      </c>
      <c r="M170" s="272">
        <f t="shared" si="11"/>
        <v>0</v>
      </c>
      <c r="N170" s="266"/>
      <c r="O170" s="266"/>
      <c r="P170" s="267"/>
    </row>
    <row r="171" spans="1:45" ht="22.5" customHeight="1" x14ac:dyDescent="0.25">
      <c r="A171" s="548" t="s">
        <v>44</v>
      </c>
      <c r="B171" s="549"/>
      <c r="C171" s="549"/>
      <c r="D171" s="549"/>
      <c r="E171" s="549"/>
      <c r="F171" s="549"/>
      <c r="G171" s="549"/>
      <c r="H171" s="549"/>
      <c r="I171" s="549"/>
      <c r="J171" s="549"/>
      <c r="K171" s="550"/>
      <c r="L171" s="393">
        <v>99026</v>
      </c>
      <c r="M171" s="433">
        <f>ROUND(SUM(M140:M141,M143:M144,M146:M147,M149:M151,M153:M154,M156:M157,M159:M160,M163:M164,M166:M167,M169:M170),5)</f>
        <v>0</v>
      </c>
      <c r="N171" s="266"/>
      <c r="O171" s="266"/>
      <c r="P171" s="267"/>
    </row>
    <row r="172" spans="1:45" x14ac:dyDescent="0.25">
      <c r="A172" s="652" t="s">
        <v>1577</v>
      </c>
      <c r="B172" s="653"/>
      <c r="C172" s="653"/>
      <c r="D172" s="653"/>
      <c r="E172" s="603" t="s">
        <v>43</v>
      </c>
      <c r="F172" s="697"/>
      <c r="G172" s="697"/>
      <c r="H172" s="697"/>
      <c r="I172" s="697"/>
      <c r="J172" s="697"/>
      <c r="K172" s="603" t="s">
        <v>21</v>
      </c>
      <c r="L172" s="594"/>
      <c r="M172" s="603" t="s">
        <v>20</v>
      </c>
      <c r="N172" s="266"/>
      <c r="O172" s="266"/>
      <c r="P172" s="267"/>
    </row>
    <row r="173" spans="1:45" ht="30" customHeight="1" x14ac:dyDescent="0.25">
      <c r="A173" s="655"/>
      <c r="B173" s="656"/>
      <c r="C173" s="656"/>
      <c r="D173" s="656"/>
      <c r="E173" s="604"/>
      <c r="F173" s="597"/>
      <c r="G173" s="597"/>
      <c r="H173" s="597"/>
      <c r="I173" s="597"/>
      <c r="J173" s="597"/>
      <c r="K173" s="604"/>
      <c r="L173" s="595"/>
      <c r="M173" s="604"/>
      <c r="N173" s="266"/>
      <c r="O173" s="266"/>
      <c r="P173" s="267"/>
    </row>
    <row r="174" spans="1:45" s="273" customFormat="1" ht="25.5" customHeight="1" x14ac:dyDescent="0.2">
      <c r="A174" s="274"/>
      <c r="B174" s="744" t="s">
        <v>1709</v>
      </c>
      <c r="C174" s="746"/>
      <c r="D174" s="140">
        <v>21401</v>
      </c>
      <c r="E174" s="425"/>
      <c r="F174" s="597"/>
      <c r="G174" s="597"/>
      <c r="H174" s="597"/>
      <c r="I174" s="597"/>
      <c r="J174" s="597"/>
      <c r="K174" s="105">
        <v>1</v>
      </c>
      <c r="L174" s="281">
        <v>71401</v>
      </c>
      <c r="M174" s="272">
        <f t="shared" ref="M174:M199" si="12">ROUND(E174*K174,5)</f>
        <v>0</v>
      </c>
      <c r="N174" s="266"/>
      <c r="O174" s="266"/>
      <c r="P174" s="267"/>
    </row>
    <row r="175" spans="1:45" s="273" customFormat="1" ht="67.5" customHeight="1" x14ac:dyDescent="0.2">
      <c r="A175" s="274"/>
      <c r="B175" s="632" t="s">
        <v>45</v>
      </c>
      <c r="C175" s="632"/>
      <c r="D175" s="141">
        <v>21402</v>
      </c>
      <c r="E175" s="425"/>
      <c r="F175" s="337"/>
      <c r="G175" s="323"/>
      <c r="H175" s="323"/>
      <c r="I175" s="323"/>
      <c r="J175" s="323"/>
      <c r="K175" s="105">
        <v>1</v>
      </c>
      <c r="L175" s="281">
        <v>71402</v>
      </c>
      <c r="M175" s="272">
        <f t="shared" si="12"/>
        <v>0</v>
      </c>
      <c r="N175" s="266"/>
      <c r="O175" s="266"/>
      <c r="P175" s="267"/>
    </row>
    <row r="176" spans="1:45" s="273" customFormat="1" ht="37.5" customHeight="1" x14ac:dyDescent="0.2">
      <c r="A176" s="633" t="s">
        <v>1655</v>
      </c>
      <c r="B176" s="634"/>
      <c r="C176" s="634"/>
      <c r="D176" s="675"/>
      <c r="E176" s="360"/>
      <c r="F176" s="322"/>
      <c r="G176" s="323"/>
      <c r="H176" s="323"/>
      <c r="I176" s="323"/>
      <c r="J176" s="323"/>
      <c r="K176" s="361"/>
      <c r="L176" s="285"/>
      <c r="M176" s="362"/>
      <c r="N176" s="266"/>
      <c r="O176" s="266"/>
      <c r="P176" s="267"/>
    </row>
    <row r="177" spans="1:21" s="273" customFormat="1" ht="22.5" customHeight="1" x14ac:dyDescent="0.2">
      <c r="A177" s="274"/>
      <c r="B177" s="581" t="s">
        <v>46</v>
      </c>
      <c r="C177" s="581"/>
      <c r="D177" s="152">
        <v>21403</v>
      </c>
      <c r="E177" s="425"/>
      <c r="F177" s="337"/>
      <c r="G177" s="323"/>
      <c r="H177" s="323"/>
      <c r="I177" s="323"/>
      <c r="J177" s="323"/>
      <c r="K177" s="105">
        <v>0</v>
      </c>
      <c r="L177" s="281">
        <v>71403</v>
      </c>
      <c r="M177" s="272">
        <f t="shared" si="12"/>
        <v>0</v>
      </c>
      <c r="N177" s="266"/>
      <c r="O177" s="266"/>
      <c r="P177" s="267"/>
    </row>
    <row r="178" spans="1:21" s="273" customFormat="1" ht="26.25" customHeight="1" x14ac:dyDescent="0.2">
      <c r="A178" s="274"/>
      <c r="B178" s="568" t="s">
        <v>47</v>
      </c>
      <c r="C178" s="568"/>
      <c r="D178" s="140">
        <v>21404</v>
      </c>
      <c r="E178" s="425"/>
      <c r="F178" s="337"/>
      <c r="G178" s="323"/>
      <c r="H178" s="323"/>
      <c r="I178" s="323"/>
      <c r="J178" s="323"/>
      <c r="K178" s="105">
        <v>0.2</v>
      </c>
      <c r="L178" s="281">
        <v>71404</v>
      </c>
      <c r="M178" s="272">
        <f t="shared" si="12"/>
        <v>0</v>
      </c>
      <c r="N178" s="266"/>
      <c r="O178" s="266"/>
      <c r="P178" s="267"/>
    </row>
    <row r="179" spans="1:21" s="273" customFormat="1" ht="67.5" customHeight="1" x14ac:dyDescent="0.2">
      <c r="A179" s="274"/>
      <c r="B179" s="568" t="s">
        <v>48</v>
      </c>
      <c r="C179" s="568"/>
      <c r="D179" s="140">
        <v>21405</v>
      </c>
      <c r="E179" s="425"/>
      <c r="F179" s="337"/>
      <c r="G179" s="323"/>
      <c r="H179" s="323"/>
      <c r="I179" s="323"/>
      <c r="J179" s="323"/>
      <c r="K179" s="105">
        <v>1</v>
      </c>
      <c r="L179" s="281">
        <v>71405</v>
      </c>
      <c r="M179" s="272">
        <f t="shared" si="12"/>
        <v>0</v>
      </c>
      <c r="N179" s="266"/>
      <c r="O179" s="266"/>
      <c r="P179" s="267"/>
    </row>
    <row r="180" spans="1:21" s="273" customFormat="1" ht="63.75" customHeight="1" x14ac:dyDescent="0.2">
      <c r="A180" s="274"/>
      <c r="B180" s="631" t="s">
        <v>49</v>
      </c>
      <c r="C180" s="631"/>
      <c r="D180" s="140">
        <v>21406</v>
      </c>
      <c r="E180" s="425"/>
      <c r="F180" s="337"/>
      <c r="G180" s="323"/>
      <c r="H180" s="323"/>
      <c r="I180" s="323"/>
      <c r="J180" s="323"/>
      <c r="K180" s="105">
        <v>1</v>
      </c>
      <c r="L180" s="281">
        <v>71406</v>
      </c>
      <c r="M180" s="272">
        <f t="shared" si="12"/>
        <v>0</v>
      </c>
      <c r="N180" s="266"/>
      <c r="O180" s="266"/>
      <c r="P180" s="267"/>
    </row>
    <row r="181" spans="1:21" s="273" customFormat="1" ht="37.5" customHeight="1" x14ac:dyDescent="0.2">
      <c r="A181" s="274"/>
      <c r="B181" s="631" t="s">
        <v>1555</v>
      </c>
      <c r="C181" s="631"/>
      <c r="D181" s="140">
        <v>21407</v>
      </c>
      <c r="E181" s="425"/>
      <c r="F181" s="337"/>
      <c r="G181" s="323"/>
      <c r="H181" s="323"/>
      <c r="I181" s="323"/>
      <c r="J181" s="323"/>
      <c r="K181" s="105">
        <v>1</v>
      </c>
      <c r="L181" s="281">
        <v>71407</v>
      </c>
      <c r="M181" s="272">
        <f t="shared" si="12"/>
        <v>0</v>
      </c>
      <c r="N181" s="266"/>
      <c r="O181" s="266"/>
      <c r="P181" s="267"/>
    </row>
    <row r="182" spans="1:21" s="273" customFormat="1" ht="37.5" customHeight="1" x14ac:dyDescent="0.2">
      <c r="A182" s="274"/>
      <c r="B182" s="631" t="s">
        <v>1556</v>
      </c>
      <c r="C182" s="631"/>
      <c r="D182" s="140">
        <v>21408</v>
      </c>
      <c r="E182" s="425"/>
      <c r="F182" s="337"/>
      <c r="G182" s="323"/>
      <c r="H182" s="323"/>
      <c r="I182" s="323"/>
      <c r="J182" s="323"/>
      <c r="K182" s="105">
        <v>1</v>
      </c>
      <c r="L182" s="281">
        <v>71408</v>
      </c>
      <c r="M182" s="272">
        <f t="shared" si="12"/>
        <v>0</v>
      </c>
      <c r="N182" s="266"/>
      <c r="O182" s="266"/>
      <c r="P182" s="267"/>
    </row>
    <row r="183" spans="1:21" s="273" customFormat="1" ht="51" customHeight="1" x14ac:dyDescent="0.2">
      <c r="A183" s="274"/>
      <c r="B183" s="631" t="s">
        <v>50</v>
      </c>
      <c r="C183" s="631"/>
      <c r="D183" s="140">
        <v>21409</v>
      </c>
      <c r="E183" s="425"/>
      <c r="F183" s="337"/>
      <c r="G183" s="323"/>
      <c r="H183" s="323"/>
      <c r="I183" s="323"/>
      <c r="J183" s="323"/>
      <c r="K183" s="105">
        <v>1</v>
      </c>
      <c r="L183" s="281">
        <v>71409</v>
      </c>
      <c r="M183" s="272">
        <f t="shared" si="12"/>
        <v>0</v>
      </c>
      <c r="N183" s="266"/>
      <c r="O183" s="266"/>
      <c r="P183" s="267"/>
    </row>
    <row r="184" spans="1:21" s="273" customFormat="1" ht="37.5" customHeight="1" x14ac:dyDescent="0.2">
      <c r="A184" s="274"/>
      <c r="B184" s="631" t="s">
        <v>51</v>
      </c>
      <c r="C184" s="631"/>
      <c r="D184" s="140">
        <v>21410</v>
      </c>
      <c r="E184" s="425">
        <v>0</v>
      </c>
      <c r="F184" s="337"/>
      <c r="G184" s="323"/>
      <c r="H184" s="323"/>
      <c r="I184" s="323"/>
      <c r="J184" s="323"/>
      <c r="K184" s="105">
        <v>1</v>
      </c>
      <c r="L184" s="281">
        <v>71410</v>
      </c>
      <c r="M184" s="272">
        <f t="shared" si="12"/>
        <v>0</v>
      </c>
      <c r="N184" s="266"/>
      <c r="O184" s="266"/>
      <c r="P184" s="267"/>
    </row>
    <row r="185" spans="1:21" s="273" customFormat="1" ht="48.75" customHeight="1" x14ac:dyDescent="0.2">
      <c r="A185" s="633" t="s">
        <v>1557</v>
      </c>
      <c r="B185" s="634"/>
      <c r="C185" s="634"/>
      <c r="D185" s="675"/>
      <c r="E185" s="360"/>
      <c r="F185" s="322"/>
      <c r="G185" s="323"/>
      <c r="H185" s="323"/>
      <c r="I185" s="323"/>
      <c r="J185" s="323"/>
      <c r="K185" s="361"/>
      <c r="L185" s="285"/>
      <c r="M185" s="362"/>
      <c r="N185" s="266"/>
      <c r="O185" s="266"/>
      <c r="P185" s="267"/>
    </row>
    <row r="186" spans="1:21" s="273" customFormat="1" ht="22.5" customHeight="1" x14ac:dyDescent="0.2">
      <c r="A186" s="274"/>
      <c r="B186" s="786" t="s">
        <v>1558</v>
      </c>
      <c r="C186" s="786"/>
      <c r="D186" s="144">
        <v>21411</v>
      </c>
      <c r="E186" s="425"/>
      <c r="F186" s="337"/>
      <c r="G186" s="323"/>
      <c r="H186" s="323"/>
      <c r="I186" s="323"/>
      <c r="J186" s="323"/>
      <c r="K186" s="105">
        <v>1</v>
      </c>
      <c r="L186" s="281">
        <v>71411</v>
      </c>
      <c r="M186" s="272">
        <f t="shared" si="12"/>
        <v>0</v>
      </c>
      <c r="N186" s="266"/>
      <c r="O186" s="266"/>
      <c r="P186" s="267"/>
      <c r="R186" s="694" t="s">
        <v>1495</v>
      </c>
      <c r="S186" s="695"/>
      <c r="T186" s="695"/>
      <c r="U186" s="696"/>
    </row>
    <row r="187" spans="1:21" s="273" customFormat="1" ht="26.25" customHeight="1" x14ac:dyDescent="0.2">
      <c r="A187" s="274"/>
      <c r="B187" s="650" t="s">
        <v>1559</v>
      </c>
      <c r="C187" s="651"/>
      <c r="D187" s="140">
        <v>21412</v>
      </c>
      <c r="E187" s="425"/>
      <c r="F187" s="337"/>
      <c r="G187" s="323"/>
      <c r="H187" s="323"/>
      <c r="I187" s="323"/>
      <c r="J187" s="323"/>
      <c r="K187" s="105">
        <v>1</v>
      </c>
      <c r="L187" s="281">
        <v>71412</v>
      </c>
      <c r="M187" s="272">
        <f t="shared" si="12"/>
        <v>0</v>
      </c>
      <c r="N187" s="266"/>
      <c r="O187" s="266"/>
      <c r="P187" s="267"/>
      <c r="R187" s="363" t="s">
        <v>1497</v>
      </c>
      <c r="S187" s="364" t="s">
        <v>1496</v>
      </c>
      <c r="T187" s="365" t="s">
        <v>1498</v>
      </c>
      <c r="U187" s="366" t="s">
        <v>1629</v>
      </c>
    </row>
    <row r="188" spans="1:21" s="273" customFormat="1" ht="26.25" customHeight="1" x14ac:dyDescent="0.2">
      <c r="A188" s="274"/>
      <c r="B188" s="631" t="s">
        <v>1560</v>
      </c>
      <c r="C188" s="631"/>
      <c r="D188" s="140">
        <v>21413</v>
      </c>
      <c r="E188" s="425"/>
      <c r="F188" s="337"/>
      <c r="G188" s="323"/>
      <c r="H188" s="323"/>
      <c r="I188" s="323"/>
      <c r="J188" s="323"/>
      <c r="K188" s="105">
        <v>1</v>
      </c>
      <c r="L188" s="281">
        <v>71413</v>
      </c>
      <c r="M188" s="272">
        <f t="shared" si="12"/>
        <v>0</v>
      </c>
      <c r="N188" s="266"/>
      <c r="O188" s="266"/>
      <c r="P188" s="267"/>
    </row>
    <row r="189" spans="1:21" s="273" customFormat="1" ht="45" customHeight="1" x14ac:dyDescent="0.2">
      <c r="A189" s="274"/>
      <c r="B189" s="772" t="s">
        <v>1594</v>
      </c>
      <c r="C189" s="772"/>
      <c r="D189" s="467">
        <v>21414</v>
      </c>
      <c r="E189" s="463"/>
      <c r="F189" s="337"/>
      <c r="G189" s="323"/>
      <c r="H189" s="323"/>
      <c r="I189" s="323"/>
      <c r="J189" s="323"/>
      <c r="K189" s="114">
        <v>0.05</v>
      </c>
      <c r="L189" s="353">
        <v>71414</v>
      </c>
      <c r="M189" s="272">
        <f t="shared" si="12"/>
        <v>0</v>
      </c>
      <c r="N189" s="266"/>
      <c r="O189" s="266"/>
      <c r="P189" s="267"/>
    </row>
    <row r="190" spans="1:21" s="273" customFormat="1" ht="26.25" customHeight="1" x14ac:dyDescent="0.2">
      <c r="A190" s="633" t="s">
        <v>1563</v>
      </c>
      <c r="B190" s="634"/>
      <c r="C190" s="634"/>
      <c r="D190" s="634"/>
      <c r="E190" s="360"/>
      <c r="F190" s="454"/>
      <c r="G190" s="323"/>
      <c r="H190" s="323"/>
      <c r="I190" s="323"/>
      <c r="J190" s="323"/>
      <c r="K190" s="361"/>
      <c r="L190" s="285"/>
      <c r="M190" s="362"/>
      <c r="N190" s="266"/>
      <c r="O190" s="266"/>
      <c r="P190" s="267"/>
    </row>
    <row r="191" spans="1:21" s="273" customFormat="1" ht="22.5" customHeight="1" x14ac:dyDescent="0.2">
      <c r="A191" s="274"/>
      <c r="B191" s="581" t="s">
        <v>1561</v>
      </c>
      <c r="C191" s="581"/>
      <c r="D191" s="152">
        <v>21415</v>
      </c>
      <c r="E191" s="464"/>
      <c r="F191" s="337"/>
      <c r="G191" s="323"/>
      <c r="H191" s="323"/>
      <c r="I191" s="323"/>
      <c r="J191" s="323"/>
      <c r="K191" s="146">
        <v>0.1</v>
      </c>
      <c r="L191" s="280">
        <v>71415</v>
      </c>
      <c r="M191" s="465">
        <f t="shared" si="12"/>
        <v>0</v>
      </c>
      <c r="N191" s="266"/>
      <c r="O191" s="266"/>
      <c r="P191" s="267"/>
    </row>
    <row r="192" spans="1:21" s="273" customFormat="1" ht="25.5" customHeight="1" x14ac:dyDescent="0.2">
      <c r="A192" s="274"/>
      <c r="B192" s="625" t="s">
        <v>1562</v>
      </c>
      <c r="C192" s="625"/>
      <c r="D192" s="140">
        <v>21417</v>
      </c>
      <c r="E192" s="425"/>
      <c r="F192" s="337"/>
      <c r="G192" s="323"/>
      <c r="H192" s="323"/>
      <c r="I192" s="323"/>
      <c r="J192" s="323"/>
      <c r="K192" s="142">
        <v>0.1</v>
      </c>
      <c r="L192" s="281">
        <v>71417</v>
      </c>
      <c r="M192" s="272">
        <f t="shared" si="12"/>
        <v>0</v>
      </c>
      <c r="N192" s="266"/>
      <c r="O192" s="266"/>
      <c r="P192" s="267"/>
    </row>
    <row r="193" spans="1:16" s="273" customFormat="1" ht="25.5" customHeight="1" x14ac:dyDescent="0.2">
      <c r="A193" s="633" t="s">
        <v>1564</v>
      </c>
      <c r="B193" s="634"/>
      <c r="C193" s="634"/>
      <c r="D193" s="675"/>
      <c r="E193" s="360"/>
      <c r="F193" s="322"/>
      <c r="G193" s="323"/>
      <c r="H193" s="323"/>
      <c r="I193" s="323"/>
      <c r="J193" s="323"/>
      <c r="K193" s="367"/>
      <c r="L193" s="285"/>
      <c r="M193" s="368"/>
      <c r="N193" s="266"/>
      <c r="O193" s="266"/>
      <c r="P193" s="267"/>
    </row>
    <row r="194" spans="1:16" s="273" customFormat="1" ht="22.5" customHeight="1" x14ac:dyDescent="0.2">
      <c r="A194" s="274"/>
      <c r="B194" s="568" t="s">
        <v>1561</v>
      </c>
      <c r="C194" s="568"/>
      <c r="D194" s="140">
        <v>21416</v>
      </c>
      <c r="E194" s="425"/>
      <c r="F194" s="337"/>
      <c r="G194" s="323"/>
      <c r="H194" s="323"/>
      <c r="I194" s="323"/>
      <c r="J194" s="323"/>
      <c r="K194" s="142">
        <v>0.3</v>
      </c>
      <c r="L194" s="281">
        <v>71416</v>
      </c>
      <c r="M194" s="272">
        <f t="shared" si="12"/>
        <v>0</v>
      </c>
      <c r="N194" s="266"/>
      <c r="O194" s="266"/>
      <c r="P194" s="267"/>
    </row>
    <row r="195" spans="1:16" s="273" customFormat="1" ht="25.5" customHeight="1" x14ac:dyDescent="0.2">
      <c r="A195" s="274"/>
      <c r="B195" s="568" t="s">
        <v>1562</v>
      </c>
      <c r="C195" s="568"/>
      <c r="D195" s="140">
        <v>21418</v>
      </c>
      <c r="E195" s="425"/>
      <c r="F195" s="337"/>
      <c r="G195" s="323"/>
      <c r="H195" s="323"/>
      <c r="I195" s="323"/>
      <c r="J195" s="323"/>
      <c r="K195" s="142">
        <v>0.3</v>
      </c>
      <c r="L195" s="281">
        <v>71418</v>
      </c>
      <c r="M195" s="272">
        <f t="shared" si="12"/>
        <v>0</v>
      </c>
      <c r="N195" s="266"/>
      <c r="O195" s="266"/>
      <c r="P195" s="267"/>
    </row>
    <row r="196" spans="1:16" s="273" customFormat="1" ht="51" customHeight="1" x14ac:dyDescent="0.2">
      <c r="A196" s="274"/>
      <c r="B196" s="631" t="s">
        <v>73</v>
      </c>
      <c r="C196" s="631"/>
      <c r="D196" s="140">
        <v>21419</v>
      </c>
      <c r="E196" s="425"/>
      <c r="F196" s="337"/>
      <c r="G196" s="323"/>
      <c r="H196" s="323"/>
      <c r="I196" s="323"/>
      <c r="J196" s="323"/>
      <c r="K196" s="142">
        <v>0.4</v>
      </c>
      <c r="L196" s="281">
        <v>71419</v>
      </c>
      <c r="M196" s="272">
        <f t="shared" si="12"/>
        <v>0</v>
      </c>
      <c r="N196" s="266"/>
      <c r="O196" s="266"/>
      <c r="P196" s="267"/>
    </row>
    <row r="197" spans="1:16" s="273" customFormat="1" ht="38.25" customHeight="1" x14ac:dyDescent="0.2">
      <c r="A197" s="274"/>
      <c r="B197" s="631" t="s">
        <v>75</v>
      </c>
      <c r="C197" s="631"/>
      <c r="D197" s="140">
        <v>21420</v>
      </c>
      <c r="E197" s="425"/>
      <c r="F197" s="337"/>
      <c r="G197" s="323"/>
      <c r="H197" s="323"/>
      <c r="I197" s="323"/>
      <c r="J197" s="323"/>
      <c r="K197" s="142">
        <v>0.4</v>
      </c>
      <c r="L197" s="281">
        <v>71420</v>
      </c>
      <c r="M197" s="272">
        <f t="shared" si="12"/>
        <v>0</v>
      </c>
      <c r="N197" s="266"/>
      <c r="O197" s="266"/>
      <c r="P197" s="267"/>
    </row>
    <row r="198" spans="1:16" s="273" customFormat="1" ht="38.25" customHeight="1" x14ac:dyDescent="0.2">
      <c r="A198" s="274"/>
      <c r="B198" s="631" t="s">
        <v>74</v>
      </c>
      <c r="C198" s="631"/>
      <c r="D198" s="140">
        <v>21421</v>
      </c>
      <c r="E198" s="425"/>
      <c r="F198" s="337"/>
      <c r="G198" s="323"/>
      <c r="H198" s="323"/>
      <c r="I198" s="323"/>
      <c r="J198" s="323"/>
      <c r="K198" s="142">
        <v>1</v>
      </c>
      <c r="L198" s="281">
        <v>71421</v>
      </c>
      <c r="M198" s="272">
        <f t="shared" si="12"/>
        <v>0</v>
      </c>
      <c r="N198" s="266"/>
      <c r="O198" s="266"/>
      <c r="P198" s="267"/>
    </row>
    <row r="199" spans="1:16" s="273" customFormat="1" ht="38.25" customHeight="1" x14ac:dyDescent="0.2">
      <c r="A199" s="274"/>
      <c r="B199" s="635" t="s">
        <v>76</v>
      </c>
      <c r="C199" s="635"/>
      <c r="D199" s="151">
        <v>21422</v>
      </c>
      <c r="E199" s="425"/>
      <c r="F199" s="337"/>
      <c r="G199" s="323"/>
      <c r="H199" s="323"/>
      <c r="I199" s="323"/>
      <c r="J199" s="323"/>
      <c r="K199" s="142">
        <v>1</v>
      </c>
      <c r="L199" s="353">
        <v>71422</v>
      </c>
      <c r="M199" s="272">
        <f t="shared" si="12"/>
        <v>0</v>
      </c>
      <c r="N199" s="266"/>
      <c r="O199" s="266"/>
      <c r="P199" s="267"/>
    </row>
    <row r="200" spans="1:16" x14ac:dyDescent="0.25">
      <c r="A200" s="640" t="s">
        <v>1656</v>
      </c>
      <c r="B200" s="641"/>
      <c r="C200" s="641"/>
      <c r="D200" s="642"/>
      <c r="E200" s="646" t="s">
        <v>43</v>
      </c>
      <c r="F200" s="766"/>
      <c r="G200" s="646" t="s">
        <v>52</v>
      </c>
      <c r="H200" s="764"/>
      <c r="I200" s="646" t="s">
        <v>53</v>
      </c>
      <c r="J200" s="762"/>
      <c r="K200" s="639" t="s">
        <v>21</v>
      </c>
      <c r="L200" s="617"/>
      <c r="M200" s="616" t="s">
        <v>20</v>
      </c>
      <c r="N200" s="266"/>
      <c r="O200" s="266"/>
      <c r="P200" s="267"/>
    </row>
    <row r="201" spans="1:16" ht="30" customHeight="1" x14ac:dyDescent="0.25">
      <c r="A201" s="643"/>
      <c r="B201" s="644"/>
      <c r="C201" s="644"/>
      <c r="D201" s="645"/>
      <c r="E201" s="646"/>
      <c r="F201" s="767"/>
      <c r="G201" s="646"/>
      <c r="H201" s="765"/>
      <c r="I201" s="646"/>
      <c r="J201" s="763"/>
      <c r="K201" s="639"/>
      <c r="L201" s="617"/>
      <c r="M201" s="616"/>
      <c r="N201" s="266"/>
      <c r="O201" s="266"/>
      <c r="P201" s="267"/>
    </row>
    <row r="202" spans="1:16" s="273" customFormat="1" ht="22.5" customHeight="1" x14ac:dyDescent="0.2">
      <c r="A202" s="274"/>
      <c r="B202" s="568" t="s">
        <v>1568</v>
      </c>
      <c r="C202" s="568"/>
      <c r="D202" s="98">
        <v>21423</v>
      </c>
      <c r="E202" s="425"/>
      <c r="F202" s="369"/>
      <c r="G202" s="231"/>
      <c r="H202" s="221"/>
      <c r="I202" s="222"/>
      <c r="J202" s="223"/>
      <c r="K202" s="146">
        <v>1</v>
      </c>
      <c r="L202" s="280">
        <v>71423</v>
      </c>
      <c r="M202" s="272">
        <f t="shared" ref="M202" si="13">ROUND(E202*K202,5)</f>
        <v>0</v>
      </c>
      <c r="N202" s="266"/>
      <c r="O202" s="266"/>
      <c r="P202" s="267"/>
    </row>
    <row r="203" spans="1:16" s="273" customFormat="1" ht="22.5" customHeight="1" x14ac:dyDescent="0.2">
      <c r="A203" s="274"/>
      <c r="B203" s="568" t="s">
        <v>1567</v>
      </c>
      <c r="C203" s="568"/>
      <c r="D203" s="95">
        <v>21424</v>
      </c>
      <c r="E203" s="425"/>
      <c r="F203" s="446">
        <v>99028</v>
      </c>
      <c r="G203" s="432">
        <f>ROUND(E264-M264,5)</f>
        <v>0</v>
      </c>
      <c r="H203" s="337"/>
      <c r="I203" s="222"/>
      <c r="J203" s="223"/>
      <c r="K203" s="225"/>
      <c r="L203" s="318"/>
      <c r="M203" s="226"/>
      <c r="N203" s="266"/>
      <c r="O203" s="266"/>
      <c r="P203" s="267"/>
    </row>
    <row r="204" spans="1:16" s="273" customFormat="1" ht="22.5" customHeight="1" x14ac:dyDescent="0.2">
      <c r="A204" s="274"/>
      <c r="B204" s="568" t="s">
        <v>62</v>
      </c>
      <c r="C204" s="568"/>
      <c r="D204" s="95">
        <v>21425</v>
      </c>
      <c r="E204" s="425"/>
      <c r="F204" s="446">
        <v>99029</v>
      </c>
      <c r="G204" s="432">
        <f t="shared" ref="G204:G205" si="14">ROUND(E265-M265,5)</f>
        <v>0</v>
      </c>
      <c r="H204" s="337"/>
      <c r="I204" s="222"/>
      <c r="J204" s="223"/>
      <c r="K204" s="227"/>
      <c r="L204" s="308"/>
      <c r="M204" s="228"/>
      <c r="N204" s="266"/>
      <c r="O204" s="266"/>
      <c r="P204" s="267"/>
    </row>
    <row r="205" spans="1:16" s="273" customFormat="1" ht="22.5" customHeight="1" x14ac:dyDescent="0.2">
      <c r="A205" s="274"/>
      <c r="B205" s="568" t="s">
        <v>63</v>
      </c>
      <c r="C205" s="568"/>
      <c r="D205" s="95">
        <v>21426</v>
      </c>
      <c r="E205" s="425"/>
      <c r="F205" s="446">
        <v>99030</v>
      </c>
      <c r="G205" s="432">
        <f t="shared" si="14"/>
        <v>0</v>
      </c>
      <c r="H205" s="337"/>
      <c r="I205" s="222"/>
      <c r="J205" s="223"/>
      <c r="K205" s="227"/>
      <c r="L205" s="308"/>
      <c r="M205" s="228"/>
      <c r="N205" s="266"/>
      <c r="O205" s="266"/>
      <c r="P205" s="267"/>
    </row>
    <row r="206" spans="1:16" s="273" customFormat="1" ht="22.5" customHeight="1" x14ac:dyDescent="0.2">
      <c r="A206" s="274"/>
      <c r="B206" s="568" t="s">
        <v>1566</v>
      </c>
      <c r="C206" s="568"/>
      <c r="D206" s="95">
        <v>21427</v>
      </c>
      <c r="E206" s="425"/>
      <c r="F206" s="446">
        <v>99031</v>
      </c>
      <c r="G206" s="462">
        <f>ROUND((E273-M273)+(E267-M267),5)</f>
        <v>0</v>
      </c>
      <c r="H206" s="370"/>
      <c r="I206" s="224"/>
      <c r="J206" s="223"/>
      <c r="K206" s="229"/>
      <c r="L206" s="315"/>
      <c r="M206" s="230"/>
      <c r="N206" s="266"/>
      <c r="O206" s="266"/>
      <c r="P206" s="267"/>
    </row>
    <row r="207" spans="1:16" s="273" customFormat="1" ht="26.25" customHeight="1" x14ac:dyDescent="0.2">
      <c r="A207" s="274"/>
      <c r="B207" s="625" t="s">
        <v>1569</v>
      </c>
      <c r="C207" s="625"/>
      <c r="D207" s="444">
        <v>99027</v>
      </c>
      <c r="E207" s="432">
        <f>ROUND(SUM(E203:E206),5)</f>
        <v>0</v>
      </c>
      <c r="F207" s="447">
        <v>99032</v>
      </c>
      <c r="G207" s="432">
        <f>ROUND(SUM(G203:G206),5)</f>
        <v>0</v>
      </c>
      <c r="H207" s="434">
        <v>99033</v>
      </c>
      <c r="I207" s="432">
        <f>IF(AND(ISNUMBER(E207),ISNUMBER(G207)),MAX(E207-G207,0),"")</f>
        <v>0</v>
      </c>
      <c r="J207" s="371"/>
      <c r="K207" s="105">
        <v>1</v>
      </c>
      <c r="L207" s="434">
        <v>99034</v>
      </c>
      <c r="M207" s="462">
        <f>ROUND(I207*K207,5)</f>
        <v>0</v>
      </c>
      <c r="N207" s="266"/>
      <c r="O207" s="266"/>
      <c r="P207" s="267"/>
    </row>
    <row r="208" spans="1:16" ht="37.5" customHeight="1" x14ac:dyDescent="0.25">
      <c r="A208" s="636" t="s">
        <v>77</v>
      </c>
      <c r="B208" s="637"/>
      <c r="C208" s="637"/>
      <c r="D208" s="637"/>
      <c r="E208" s="637"/>
      <c r="F208" s="637"/>
      <c r="G208" s="637"/>
      <c r="H208" s="637"/>
      <c r="I208" s="637"/>
      <c r="J208" s="637"/>
      <c r="K208" s="638"/>
      <c r="L208" s="434">
        <v>99035</v>
      </c>
      <c r="M208" s="432">
        <f>ROUND(M202+M207,5)</f>
        <v>0</v>
      </c>
      <c r="N208" s="266"/>
      <c r="O208" s="266"/>
      <c r="P208" s="267"/>
    </row>
    <row r="209" spans="1:16" ht="15" hidden="1" customHeight="1" x14ac:dyDescent="0.25">
      <c r="A209" s="302"/>
      <c r="B209" s="53"/>
      <c r="C209" s="58"/>
      <c r="D209" s="56"/>
      <c r="E209" s="58"/>
      <c r="F209" s="58"/>
      <c r="G209" s="52"/>
      <c r="H209" s="52"/>
      <c r="I209" s="52"/>
      <c r="J209" s="52"/>
      <c r="K209" s="106"/>
      <c r="L209" s="293"/>
      <c r="M209" s="59"/>
      <c r="N209" s="266"/>
      <c r="O209" s="266"/>
      <c r="P209" s="267"/>
    </row>
    <row r="210" spans="1:16" ht="22.5" customHeight="1" x14ac:dyDescent="0.25">
      <c r="A210" s="608" t="s">
        <v>78</v>
      </c>
      <c r="B210" s="609"/>
      <c r="C210" s="609"/>
      <c r="D210" s="609"/>
      <c r="E210" s="609"/>
      <c r="F210" s="609"/>
      <c r="G210" s="609"/>
      <c r="H210" s="609"/>
      <c r="I210" s="609"/>
      <c r="J210" s="609"/>
      <c r="K210" s="610"/>
      <c r="L210" s="614" t="s">
        <v>20</v>
      </c>
      <c r="M210" s="614"/>
      <c r="N210" s="266"/>
      <c r="O210" s="266"/>
      <c r="P210" s="267"/>
    </row>
    <row r="211" spans="1:16" ht="18.75" customHeight="1" x14ac:dyDescent="0.25">
      <c r="A211" s="611"/>
      <c r="B211" s="612"/>
      <c r="C211" s="612"/>
      <c r="D211" s="612"/>
      <c r="E211" s="612"/>
      <c r="F211" s="612"/>
      <c r="G211" s="612"/>
      <c r="H211" s="612"/>
      <c r="I211" s="612"/>
      <c r="J211" s="612"/>
      <c r="K211" s="613"/>
      <c r="L211" s="434">
        <v>99036</v>
      </c>
      <c r="M211" s="433">
        <f>ROUND(M174+M175+SUM(M177:M184)+SUM(M186:M189)+SUM(M191:M192)+SUM(M194:M199)+M208,5)</f>
        <v>0</v>
      </c>
      <c r="N211" s="266"/>
      <c r="O211" s="266"/>
      <c r="P211" s="267"/>
    </row>
    <row r="212" spans="1:16" x14ac:dyDescent="0.25">
      <c r="A212" s="618" t="s">
        <v>1578</v>
      </c>
      <c r="B212" s="619"/>
      <c r="C212" s="619"/>
      <c r="D212" s="619"/>
      <c r="E212" s="603" t="s">
        <v>43</v>
      </c>
      <c r="F212" s="606"/>
      <c r="G212" s="606"/>
      <c r="H212" s="606"/>
      <c r="I212" s="606"/>
      <c r="J212" s="606"/>
      <c r="K212" s="599" t="s">
        <v>21</v>
      </c>
      <c r="L212" s="594"/>
      <c r="M212" s="601" t="s">
        <v>20</v>
      </c>
      <c r="N212" s="266"/>
      <c r="O212" s="266"/>
      <c r="P212" s="267"/>
    </row>
    <row r="213" spans="1:16" ht="30" customHeight="1" x14ac:dyDescent="0.25">
      <c r="A213" s="619"/>
      <c r="B213" s="619"/>
      <c r="C213" s="619"/>
      <c r="D213" s="619"/>
      <c r="E213" s="604"/>
      <c r="F213" s="607"/>
      <c r="G213" s="607"/>
      <c r="H213" s="607"/>
      <c r="I213" s="607"/>
      <c r="J213" s="607"/>
      <c r="K213" s="600"/>
      <c r="L213" s="595"/>
      <c r="M213" s="602"/>
      <c r="N213" s="266"/>
      <c r="O213" s="266"/>
      <c r="P213" s="267"/>
    </row>
    <row r="214" spans="1:16" s="273" customFormat="1" ht="76.5" customHeight="1" x14ac:dyDescent="0.2">
      <c r="A214" s="274"/>
      <c r="B214" s="615" t="s">
        <v>54</v>
      </c>
      <c r="C214" s="615"/>
      <c r="D214" s="122">
        <v>21428</v>
      </c>
      <c r="E214" s="425"/>
      <c r="F214" s="327"/>
      <c r="G214" s="323"/>
      <c r="H214" s="323"/>
      <c r="I214" s="323"/>
      <c r="J214" s="323"/>
      <c r="K214" s="142">
        <v>1</v>
      </c>
      <c r="L214" s="276">
        <v>71428</v>
      </c>
      <c r="M214" s="272">
        <f t="shared" ref="M214:M227" si="15">ROUND(E214*K214,5)</f>
        <v>0</v>
      </c>
      <c r="N214" s="443"/>
      <c r="O214" s="266"/>
      <c r="P214" s="267"/>
    </row>
    <row r="215" spans="1:16" s="273" customFormat="1" ht="38.25" customHeight="1" x14ac:dyDescent="0.2">
      <c r="A215" s="274"/>
      <c r="B215" s="615" t="s">
        <v>1570</v>
      </c>
      <c r="C215" s="615"/>
      <c r="D215" s="95">
        <v>21429</v>
      </c>
      <c r="E215" s="425"/>
      <c r="F215" s="327"/>
      <c r="G215" s="323"/>
      <c r="H215" s="323"/>
      <c r="I215" s="323"/>
      <c r="J215" s="323"/>
      <c r="K215" s="142">
        <v>0.02</v>
      </c>
      <c r="L215" s="276">
        <v>71429</v>
      </c>
      <c r="M215" s="272">
        <f t="shared" si="15"/>
        <v>0</v>
      </c>
      <c r="N215" s="266"/>
      <c r="O215" s="266"/>
      <c r="P215" s="267"/>
    </row>
    <row r="216" spans="1:16" s="273" customFormat="1" ht="51" customHeight="1" x14ac:dyDescent="0.2">
      <c r="A216" s="274"/>
      <c r="B216" s="615" t="s">
        <v>1595</v>
      </c>
      <c r="C216" s="615"/>
      <c r="D216" s="95">
        <v>21430</v>
      </c>
      <c r="E216" s="425"/>
      <c r="F216" s="327"/>
      <c r="G216" s="323"/>
      <c r="H216" s="323"/>
      <c r="I216" s="323"/>
      <c r="J216" s="323"/>
      <c r="K216" s="142">
        <v>0.05</v>
      </c>
      <c r="L216" s="276">
        <v>71430</v>
      </c>
      <c r="M216" s="272">
        <f t="shared" si="15"/>
        <v>0</v>
      </c>
      <c r="N216" s="266"/>
      <c r="O216" s="266"/>
      <c r="P216" s="267"/>
    </row>
    <row r="217" spans="1:16" s="273" customFormat="1" ht="38.25" customHeight="1" x14ac:dyDescent="0.2">
      <c r="A217" s="274"/>
      <c r="B217" s="631" t="s">
        <v>79</v>
      </c>
      <c r="C217" s="631"/>
      <c r="D217" s="95">
        <v>21431</v>
      </c>
      <c r="E217" s="425"/>
      <c r="F217" s="327"/>
      <c r="G217" s="323"/>
      <c r="H217" s="323"/>
      <c r="I217" s="323"/>
      <c r="J217" s="323"/>
      <c r="K217" s="142">
        <v>0.03</v>
      </c>
      <c r="L217" s="276">
        <v>71431</v>
      </c>
      <c r="M217" s="272">
        <f t="shared" si="15"/>
        <v>0</v>
      </c>
      <c r="N217" s="266"/>
      <c r="O217" s="266"/>
      <c r="P217" s="267"/>
    </row>
    <row r="218" spans="1:16" s="273" customFormat="1" ht="25.5" customHeight="1" x14ac:dyDescent="0.2">
      <c r="A218" s="274"/>
      <c r="B218" s="632" t="s">
        <v>55</v>
      </c>
      <c r="C218" s="632"/>
      <c r="D218" s="97">
        <v>21432</v>
      </c>
      <c r="E218" s="463"/>
      <c r="F218" s="327"/>
      <c r="G218" s="323"/>
      <c r="H218" s="323"/>
      <c r="I218" s="323"/>
      <c r="J218" s="323"/>
      <c r="K218" s="143">
        <v>0.05</v>
      </c>
      <c r="L218" s="271">
        <v>71432</v>
      </c>
      <c r="M218" s="272">
        <f t="shared" si="15"/>
        <v>0</v>
      </c>
      <c r="N218" s="266"/>
      <c r="O218" s="266"/>
      <c r="P218" s="267"/>
    </row>
    <row r="219" spans="1:16" s="273" customFormat="1" ht="22.5" customHeight="1" x14ac:dyDescent="0.2">
      <c r="A219" s="633" t="s">
        <v>1571</v>
      </c>
      <c r="B219" s="634"/>
      <c r="C219" s="634"/>
      <c r="D219" s="634"/>
      <c r="E219" s="360"/>
      <c r="F219" s="454"/>
      <c r="G219" s="323"/>
      <c r="H219" s="323"/>
      <c r="I219" s="323"/>
      <c r="J219" s="323"/>
      <c r="K219" s="367"/>
      <c r="L219" s="285"/>
      <c r="M219" s="368"/>
      <c r="N219" s="266"/>
      <c r="O219" s="266"/>
      <c r="P219" s="267"/>
    </row>
    <row r="220" spans="1:16" s="273" customFormat="1" ht="37.5" customHeight="1" x14ac:dyDescent="0.2">
      <c r="A220" s="274"/>
      <c r="B220" s="581" t="s">
        <v>80</v>
      </c>
      <c r="C220" s="581"/>
      <c r="D220" s="98">
        <v>21433</v>
      </c>
      <c r="E220" s="464"/>
      <c r="F220" s="327"/>
      <c r="G220" s="323"/>
      <c r="H220" s="323"/>
      <c r="I220" s="323"/>
      <c r="J220" s="323"/>
      <c r="K220" s="146">
        <v>0</v>
      </c>
      <c r="L220" s="278">
        <v>71433</v>
      </c>
      <c r="M220" s="465">
        <f t="shared" si="15"/>
        <v>0</v>
      </c>
      <c r="N220" s="266"/>
      <c r="O220" s="266"/>
      <c r="P220" s="267"/>
    </row>
    <row r="221" spans="1:16" s="273" customFormat="1" ht="22.5" customHeight="1" x14ac:dyDescent="0.2">
      <c r="A221" s="274"/>
      <c r="B221" s="568" t="s">
        <v>56</v>
      </c>
      <c r="C221" s="568"/>
      <c r="D221" s="95">
        <v>21434</v>
      </c>
      <c r="E221" s="425"/>
      <c r="F221" s="327"/>
      <c r="G221" s="323"/>
      <c r="H221" s="323"/>
      <c r="I221" s="323"/>
      <c r="J221" s="323"/>
      <c r="K221" s="142">
        <v>0.05</v>
      </c>
      <c r="L221" s="276">
        <v>71434</v>
      </c>
      <c r="M221" s="272">
        <f t="shared" si="15"/>
        <v>0</v>
      </c>
      <c r="N221" s="266"/>
      <c r="O221" s="266"/>
      <c r="P221" s="267"/>
    </row>
    <row r="222" spans="1:16" s="273" customFormat="1" ht="22.5" customHeight="1" x14ac:dyDescent="0.2">
      <c r="A222" s="274"/>
      <c r="B222" s="568" t="s">
        <v>57</v>
      </c>
      <c r="C222" s="568"/>
      <c r="D222" s="95">
        <v>21435</v>
      </c>
      <c r="E222" s="425"/>
      <c r="F222" s="327"/>
      <c r="G222" s="323"/>
      <c r="H222" s="323"/>
      <c r="I222" s="323"/>
      <c r="J222" s="323"/>
      <c r="K222" s="469">
        <v>0</v>
      </c>
      <c r="L222" s="276">
        <v>71435</v>
      </c>
      <c r="M222" s="272">
        <f t="shared" si="15"/>
        <v>0</v>
      </c>
      <c r="N222" s="266"/>
      <c r="O222" s="266"/>
      <c r="P222" s="267"/>
    </row>
    <row r="223" spans="1:16" s="273" customFormat="1" ht="22.5" customHeight="1" x14ac:dyDescent="0.2">
      <c r="A223" s="274"/>
      <c r="B223" s="568" t="s">
        <v>58</v>
      </c>
      <c r="C223" s="568"/>
      <c r="D223" s="95">
        <v>21436</v>
      </c>
      <c r="E223" s="425"/>
      <c r="F223" s="327"/>
      <c r="G223" s="323"/>
      <c r="H223" s="323"/>
      <c r="I223" s="323"/>
      <c r="J223" s="323"/>
      <c r="K223" s="142">
        <v>0.05</v>
      </c>
      <c r="L223" s="276">
        <v>71436</v>
      </c>
      <c r="M223" s="272">
        <f t="shared" si="15"/>
        <v>0</v>
      </c>
      <c r="N223" s="266"/>
      <c r="O223" s="266"/>
      <c r="P223" s="267"/>
    </row>
    <row r="224" spans="1:16" s="273" customFormat="1" ht="26.25" customHeight="1" x14ac:dyDescent="0.2">
      <c r="A224" s="274"/>
      <c r="B224" s="568" t="s">
        <v>59</v>
      </c>
      <c r="C224" s="568"/>
      <c r="D224" s="95">
        <v>21437</v>
      </c>
      <c r="E224" s="425"/>
      <c r="F224" s="327"/>
      <c r="G224" s="323"/>
      <c r="H224" s="323"/>
      <c r="I224" s="323"/>
      <c r="J224" s="323"/>
      <c r="K224" s="142">
        <v>0</v>
      </c>
      <c r="L224" s="276">
        <v>71437</v>
      </c>
      <c r="M224" s="272">
        <f t="shared" si="15"/>
        <v>0</v>
      </c>
      <c r="N224" s="266"/>
      <c r="O224" s="266"/>
      <c r="P224" s="267"/>
    </row>
    <row r="225" spans="1:16" s="273" customFormat="1" ht="51" customHeight="1" x14ac:dyDescent="0.2">
      <c r="A225" s="274"/>
      <c r="B225" s="568" t="s">
        <v>81</v>
      </c>
      <c r="C225" s="568"/>
      <c r="D225" s="95">
        <v>21438</v>
      </c>
      <c r="E225" s="425"/>
      <c r="F225" s="327"/>
      <c r="G225" s="323"/>
      <c r="H225" s="323"/>
      <c r="I225" s="323"/>
      <c r="J225" s="323"/>
      <c r="K225" s="142">
        <v>0.5</v>
      </c>
      <c r="L225" s="276">
        <v>71438</v>
      </c>
      <c r="M225" s="272">
        <f t="shared" si="15"/>
        <v>0</v>
      </c>
      <c r="N225" s="266"/>
      <c r="O225" s="266"/>
      <c r="P225" s="267"/>
    </row>
    <row r="226" spans="1:16" s="273" customFormat="1" ht="37.5" customHeight="1" x14ac:dyDescent="0.2">
      <c r="A226" s="274"/>
      <c r="B226" s="568" t="s">
        <v>82</v>
      </c>
      <c r="C226" s="568"/>
      <c r="D226" s="95">
        <v>21439</v>
      </c>
      <c r="E226" s="425"/>
      <c r="F226" s="327"/>
      <c r="G226" s="323"/>
      <c r="H226" s="323"/>
      <c r="I226" s="323"/>
      <c r="J226" s="323"/>
      <c r="K226" s="142">
        <v>0</v>
      </c>
      <c r="L226" s="276">
        <v>71439</v>
      </c>
      <c r="M226" s="272">
        <f t="shared" si="15"/>
        <v>0</v>
      </c>
      <c r="N226" s="266"/>
      <c r="O226" s="266"/>
      <c r="P226" s="267"/>
    </row>
    <row r="227" spans="1:16" s="273" customFormat="1" ht="54" customHeight="1" x14ac:dyDescent="0.2">
      <c r="A227" s="274"/>
      <c r="B227" s="625" t="s">
        <v>1580</v>
      </c>
      <c r="C227" s="625"/>
      <c r="D227" s="97">
        <v>21440</v>
      </c>
      <c r="E227" s="425"/>
      <c r="F227" s="372"/>
      <c r="G227" s="373"/>
      <c r="H227" s="373"/>
      <c r="I227" s="373"/>
      <c r="J227" s="373"/>
      <c r="K227" s="142">
        <v>1</v>
      </c>
      <c r="L227" s="276">
        <v>71440</v>
      </c>
      <c r="M227" s="272">
        <f t="shared" si="15"/>
        <v>0</v>
      </c>
      <c r="N227" s="266"/>
      <c r="O227" s="266"/>
      <c r="P227" s="267"/>
    </row>
    <row r="228" spans="1:16" ht="22.5" customHeight="1" x14ac:dyDescent="0.25">
      <c r="A228" s="626" t="s">
        <v>1573</v>
      </c>
      <c r="B228" s="627"/>
      <c r="C228" s="627"/>
      <c r="D228" s="627"/>
      <c r="E228" s="627"/>
      <c r="F228" s="627"/>
      <c r="G228" s="627"/>
      <c r="H228" s="627"/>
      <c r="I228" s="627"/>
      <c r="J228" s="627"/>
      <c r="K228" s="628"/>
      <c r="L228" s="393">
        <v>99037</v>
      </c>
      <c r="M228" s="433">
        <f>ROUND(SUM(M214:M218,M220:M227),5)</f>
        <v>0</v>
      </c>
      <c r="N228" s="266"/>
      <c r="O228" s="266"/>
      <c r="P228" s="267"/>
    </row>
    <row r="229" spans="1:16" ht="20.25" hidden="1" customHeight="1" x14ac:dyDescent="0.3">
      <c r="A229" s="629" t="s">
        <v>60</v>
      </c>
      <c r="B229" s="630"/>
      <c r="C229" s="630"/>
      <c r="D229" s="630"/>
      <c r="E229" s="630"/>
      <c r="F229" s="630"/>
      <c r="G229" s="630"/>
      <c r="H229" s="630"/>
      <c r="I229" s="630"/>
      <c r="J229" s="630"/>
      <c r="K229" s="630"/>
      <c r="L229" s="630"/>
      <c r="M229" s="630"/>
      <c r="N229" s="266"/>
      <c r="O229" s="266"/>
      <c r="P229" s="267"/>
    </row>
    <row r="230" spans="1:16" ht="0.75" hidden="1" customHeight="1" thickBot="1" x14ac:dyDescent="0.3">
      <c r="A230" s="302"/>
      <c r="B230" s="48"/>
      <c r="C230" s="48"/>
      <c r="D230" s="49"/>
      <c r="E230" s="50"/>
      <c r="F230" s="50"/>
      <c r="G230" s="51"/>
      <c r="H230" s="51"/>
      <c r="I230" s="52"/>
      <c r="J230" s="52"/>
      <c r="K230" s="102"/>
      <c r="L230" s="374"/>
      <c r="M230" s="52"/>
      <c r="N230" s="266"/>
      <c r="O230" s="266"/>
      <c r="P230" s="267"/>
    </row>
    <row r="231" spans="1:16" s="273" customFormat="1" ht="37.5" customHeight="1" x14ac:dyDescent="0.2">
      <c r="A231" s="551" t="s">
        <v>1522</v>
      </c>
      <c r="B231" s="552"/>
      <c r="C231" s="552"/>
      <c r="D231" s="552"/>
      <c r="E231" s="552"/>
      <c r="F231" s="552"/>
      <c r="G231" s="552"/>
      <c r="H231" s="552"/>
      <c r="I231" s="552"/>
      <c r="J231" s="552"/>
      <c r="K231" s="553"/>
      <c r="L231" s="375">
        <v>99038</v>
      </c>
      <c r="M231" s="433">
        <f>ROUND(M86+M135+M171+M211+M228+M393,5)</f>
        <v>0</v>
      </c>
      <c r="N231" s="266"/>
      <c r="O231" s="266"/>
      <c r="P231" s="267"/>
    </row>
    <row r="232" spans="1:16" s="273" customFormat="1" ht="15" hidden="1" customHeight="1" x14ac:dyDescent="0.2">
      <c r="A232" s="781"/>
      <c r="B232" s="782"/>
      <c r="C232" s="782"/>
      <c r="D232" s="782"/>
      <c r="E232" s="782"/>
      <c r="F232" s="782"/>
      <c r="G232" s="782"/>
      <c r="H232" s="782"/>
      <c r="I232" s="782"/>
      <c r="J232" s="782"/>
      <c r="K232" s="782"/>
      <c r="L232" s="782"/>
      <c r="M232" s="782"/>
      <c r="N232" s="782"/>
      <c r="O232" s="782"/>
      <c r="P232" s="783"/>
    </row>
    <row r="233" spans="1:16" ht="37.5" customHeight="1" x14ac:dyDescent="0.25">
      <c r="A233" s="658" t="s">
        <v>1658</v>
      </c>
      <c r="B233" s="659"/>
      <c r="C233" s="659"/>
      <c r="D233" s="659"/>
      <c r="E233" s="659"/>
      <c r="F233" s="659"/>
      <c r="G233" s="659"/>
      <c r="H233" s="659"/>
      <c r="I233" s="659"/>
      <c r="J233" s="659"/>
      <c r="K233" s="659"/>
      <c r="L233" s="659"/>
      <c r="M233" s="659"/>
      <c r="N233" s="659"/>
      <c r="O233" s="659"/>
      <c r="P233" s="660"/>
    </row>
    <row r="234" spans="1:16" ht="18.75" customHeight="1" x14ac:dyDescent="0.25">
      <c r="A234" s="376"/>
      <c r="B234" s="377"/>
      <c r="C234" s="377"/>
      <c r="D234" s="377"/>
      <c r="E234" s="377"/>
      <c r="F234" s="377"/>
      <c r="G234" s="377"/>
      <c r="H234" s="377"/>
      <c r="I234" s="377"/>
      <c r="J234" s="377"/>
      <c r="K234" s="377"/>
      <c r="L234" s="374"/>
      <c r="M234" s="378"/>
      <c r="N234" s="378"/>
      <c r="O234" s="378"/>
      <c r="P234" s="379"/>
    </row>
    <row r="235" spans="1:16" s="380" customFormat="1" ht="30" customHeight="1" x14ac:dyDescent="0.2">
      <c r="A235" s="768" t="s">
        <v>1733</v>
      </c>
      <c r="B235" s="769"/>
      <c r="C235" s="769"/>
      <c r="D235" s="769"/>
      <c r="E235" s="769"/>
      <c r="F235" s="769"/>
      <c r="G235" s="769"/>
      <c r="H235" s="769"/>
      <c r="I235" s="769"/>
      <c r="J235" s="769"/>
      <c r="K235" s="770"/>
      <c r="L235" s="393">
        <v>99039</v>
      </c>
      <c r="M235" s="448"/>
      <c r="N235" s="294"/>
      <c r="O235" s="295"/>
      <c r="P235" s="296"/>
    </row>
    <row r="236" spans="1:16" x14ac:dyDescent="0.25">
      <c r="A236" s="669" t="s">
        <v>1579</v>
      </c>
      <c r="B236" s="670"/>
      <c r="C236" s="670"/>
      <c r="D236" s="670"/>
      <c r="E236" s="603" t="s">
        <v>1696</v>
      </c>
      <c r="F236" s="256"/>
      <c r="G236" s="603" t="s">
        <v>160</v>
      </c>
      <c r="H236" s="208"/>
      <c r="I236" s="179"/>
      <c r="J236" s="180"/>
      <c r="K236" s="603" t="s">
        <v>21</v>
      </c>
      <c r="L236" s="256"/>
      <c r="M236" s="603" t="s">
        <v>20</v>
      </c>
      <c r="N236" s="269"/>
      <c r="O236" s="269"/>
      <c r="P236" s="288"/>
    </row>
    <row r="237" spans="1:16" ht="30" customHeight="1" x14ac:dyDescent="0.25">
      <c r="A237" s="672"/>
      <c r="B237" s="673"/>
      <c r="C237" s="673"/>
      <c r="D237" s="673"/>
      <c r="E237" s="604"/>
      <c r="F237" s="207"/>
      <c r="G237" s="604"/>
      <c r="H237" s="381"/>
      <c r="I237" s="382"/>
      <c r="J237" s="383"/>
      <c r="K237" s="604"/>
      <c r="L237" s="207"/>
      <c r="M237" s="604"/>
      <c r="N237" s="269"/>
      <c r="O237" s="269"/>
      <c r="P237" s="288"/>
    </row>
    <row r="238" spans="1:16" s="273" customFormat="1" ht="45" customHeight="1" x14ac:dyDescent="0.2">
      <c r="A238" s="685" t="s">
        <v>1730</v>
      </c>
      <c r="B238" s="685"/>
      <c r="C238" s="685"/>
      <c r="D238" s="633"/>
      <c r="E238" s="204"/>
      <c r="F238" s="205"/>
      <c r="G238" s="204"/>
      <c r="H238" s="322"/>
      <c r="I238" s="384"/>
      <c r="J238" s="384"/>
      <c r="K238" s="215"/>
      <c r="L238" s="308"/>
      <c r="M238" s="212"/>
      <c r="N238" s="269"/>
      <c r="O238" s="269"/>
      <c r="P238" s="288"/>
    </row>
    <row r="239" spans="1:16" s="273" customFormat="1" ht="45" customHeight="1" x14ac:dyDescent="0.2">
      <c r="A239" s="685"/>
      <c r="B239" s="685"/>
      <c r="C239" s="685"/>
      <c r="D239" s="633"/>
      <c r="E239" s="182"/>
      <c r="F239" s="205"/>
      <c r="G239" s="182"/>
      <c r="H239" s="322"/>
      <c r="I239" s="384"/>
      <c r="J239" s="384"/>
      <c r="K239" s="216"/>
      <c r="L239" s="308"/>
      <c r="M239" s="213"/>
      <c r="N239" s="269"/>
      <c r="O239" s="269"/>
      <c r="P239" s="288"/>
    </row>
    <row r="240" spans="1:16" s="273" customFormat="1" ht="26.25" customHeight="1" x14ac:dyDescent="0.2">
      <c r="A240" s="274"/>
      <c r="B240" s="568" t="s">
        <v>84</v>
      </c>
      <c r="C240" s="568"/>
      <c r="D240" s="140">
        <v>22101</v>
      </c>
      <c r="E240" s="425"/>
      <c r="F240" s="385">
        <v>22102</v>
      </c>
      <c r="G240" s="425"/>
      <c r="H240" s="337"/>
      <c r="I240" s="384"/>
      <c r="J240" s="384"/>
      <c r="K240" s="142">
        <v>0</v>
      </c>
      <c r="L240" s="276">
        <v>72101</v>
      </c>
      <c r="M240" s="272">
        <f t="shared" ref="M240:M259" si="16">ROUND(E240*K240,5)</f>
        <v>0</v>
      </c>
      <c r="N240" s="269"/>
      <c r="O240" s="269"/>
      <c r="P240" s="288"/>
    </row>
    <row r="241" spans="1:16" s="273" customFormat="1" ht="26.25" customHeight="1" x14ac:dyDescent="0.2">
      <c r="A241" s="274"/>
      <c r="B241" s="568" t="s">
        <v>83</v>
      </c>
      <c r="C241" s="568"/>
      <c r="D241" s="140">
        <v>22103</v>
      </c>
      <c r="E241" s="425"/>
      <c r="F241" s="385">
        <v>22104</v>
      </c>
      <c r="G241" s="425"/>
      <c r="H241" s="337"/>
      <c r="I241" s="384"/>
      <c r="J241" s="384"/>
      <c r="K241" s="142">
        <v>0</v>
      </c>
      <c r="L241" s="276">
        <v>72103</v>
      </c>
      <c r="M241" s="272">
        <f t="shared" si="16"/>
        <v>0</v>
      </c>
      <c r="N241" s="269"/>
      <c r="O241" s="269"/>
      <c r="P241" s="288"/>
    </row>
    <row r="242" spans="1:16" s="273" customFormat="1" ht="26.25" customHeight="1" x14ac:dyDescent="0.2">
      <c r="A242" s="586" t="s">
        <v>1581</v>
      </c>
      <c r="B242" s="587"/>
      <c r="C242" s="587"/>
      <c r="D242" s="588"/>
      <c r="E242" s="203"/>
      <c r="F242" s="209"/>
      <c r="G242" s="203"/>
      <c r="H242" s="322"/>
      <c r="I242" s="384"/>
      <c r="J242" s="384"/>
      <c r="K242" s="210"/>
      <c r="L242" s="285"/>
      <c r="M242" s="211"/>
      <c r="N242" s="269"/>
      <c r="O242" s="269"/>
      <c r="P242" s="288"/>
    </row>
    <row r="243" spans="1:16" s="273" customFormat="1" ht="26.25" customHeight="1" x14ac:dyDescent="0.2">
      <c r="A243" s="331"/>
      <c r="B243" s="568" t="s">
        <v>84</v>
      </c>
      <c r="C243" s="568"/>
      <c r="D243" s="140">
        <v>22105</v>
      </c>
      <c r="E243" s="425"/>
      <c r="F243" s="385">
        <v>22106</v>
      </c>
      <c r="G243" s="425"/>
      <c r="H243" s="337"/>
      <c r="I243" s="384"/>
      <c r="J243" s="384"/>
      <c r="K243" s="142">
        <v>0.15</v>
      </c>
      <c r="L243" s="276">
        <v>72105</v>
      </c>
      <c r="M243" s="272">
        <f t="shared" si="16"/>
        <v>0</v>
      </c>
      <c r="N243" s="269"/>
      <c r="O243" s="269"/>
      <c r="P243" s="288"/>
    </row>
    <row r="244" spans="1:16" s="273" customFormat="1" ht="26.25" customHeight="1" x14ac:dyDescent="0.2">
      <c r="A244" s="331"/>
      <c r="B244" s="625" t="s">
        <v>84</v>
      </c>
      <c r="C244" s="625"/>
      <c r="D244" s="141">
        <v>22107</v>
      </c>
      <c r="E244" s="425"/>
      <c r="F244" s="385">
        <v>22108</v>
      </c>
      <c r="G244" s="425"/>
      <c r="H244" s="337"/>
      <c r="I244" s="384"/>
      <c r="J244" s="384"/>
      <c r="K244" s="142">
        <v>0.15</v>
      </c>
      <c r="L244" s="276">
        <v>72107</v>
      </c>
      <c r="M244" s="272">
        <f t="shared" si="16"/>
        <v>0</v>
      </c>
      <c r="N244" s="269"/>
      <c r="O244" s="269"/>
      <c r="P244" s="288"/>
    </row>
    <row r="245" spans="1:16" s="273" customFormat="1" ht="26.25" customHeight="1" x14ac:dyDescent="0.2">
      <c r="A245" s="586" t="s">
        <v>1585</v>
      </c>
      <c r="B245" s="587"/>
      <c r="C245" s="587"/>
      <c r="D245" s="588"/>
      <c r="E245" s="203"/>
      <c r="F245" s="209"/>
      <c r="G245" s="203"/>
      <c r="H245" s="322"/>
      <c r="I245" s="384"/>
      <c r="J245" s="384"/>
      <c r="K245" s="210"/>
      <c r="L245" s="285"/>
      <c r="M245" s="211"/>
      <c r="N245" s="269"/>
      <c r="O245" s="269"/>
      <c r="P245" s="288"/>
    </row>
    <row r="246" spans="1:16" s="273" customFormat="1" ht="26.25" customHeight="1" x14ac:dyDescent="0.2">
      <c r="A246" s="331"/>
      <c r="B246" s="581" t="s">
        <v>83</v>
      </c>
      <c r="C246" s="581"/>
      <c r="D246" s="152">
        <v>22109</v>
      </c>
      <c r="E246" s="425"/>
      <c r="F246" s="385">
        <v>22110</v>
      </c>
      <c r="G246" s="425"/>
      <c r="H246" s="337"/>
      <c r="I246" s="384"/>
      <c r="J246" s="384"/>
      <c r="K246" s="142">
        <v>0.25</v>
      </c>
      <c r="L246" s="276">
        <v>72109</v>
      </c>
      <c r="M246" s="272">
        <f t="shared" si="16"/>
        <v>0</v>
      </c>
      <c r="N246" s="269"/>
      <c r="O246" s="269"/>
      <c r="P246" s="288"/>
    </row>
    <row r="247" spans="1:16" s="273" customFormat="1" ht="26.25" customHeight="1" x14ac:dyDescent="0.2">
      <c r="A247" s="331"/>
      <c r="B247" s="625" t="s">
        <v>84</v>
      </c>
      <c r="C247" s="625"/>
      <c r="D247" s="141">
        <v>22111</v>
      </c>
      <c r="E247" s="425"/>
      <c r="F247" s="385">
        <v>22112</v>
      </c>
      <c r="G247" s="425"/>
      <c r="H247" s="337"/>
      <c r="I247" s="384"/>
      <c r="J247" s="384"/>
      <c r="K247" s="142">
        <v>0.25</v>
      </c>
      <c r="L247" s="276">
        <v>72111</v>
      </c>
      <c r="M247" s="272">
        <f t="shared" si="16"/>
        <v>0</v>
      </c>
      <c r="N247" s="269"/>
      <c r="O247" s="269"/>
      <c r="P247" s="288"/>
    </row>
    <row r="248" spans="1:16" s="273" customFormat="1" ht="26.25" customHeight="1" x14ac:dyDescent="0.2">
      <c r="A248" s="586" t="s">
        <v>1586</v>
      </c>
      <c r="B248" s="587"/>
      <c r="C248" s="587"/>
      <c r="D248" s="588"/>
      <c r="E248" s="209"/>
      <c r="F248" s="203"/>
      <c r="G248" s="203"/>
      <c r="H248" s="322"/>
      <c r="I248" s="384"/>
      <c r="J248" s="384"/>
      <c r="K248" s="210"/>
      <c r="L248" s="285"/>
      <c r="M248" s="211"/>
      <c r="N248" s="269"/>
      <c r="O248" s="269"/>
      <c r="P248" s="288"/>
    </row>
    <row r="249" spans="1:16" s="273" customFormat="1" ht="26.25" customHeight="1" x14ac:dyDescent="0.2">
      <c r="A249" s="331"/>
      <c r="B249" s="581" t="s">
        <v>83</v>
      </c>
      <c r="C249" s="581"/>
      <c r="D249" s="98">
        <v>22113</v>
      </c>
      <c r="E249" s="425"/>
      <c r="F249" s="281">
        <v>22114</v>
      </c>
      <c r="G249" s="425"/>
      <c r="H249" s="327"/>
      <c r="I249" s="384"/>
      <c r="J249" s="384"/>
      <c r="K249" s="142">
        <v>0.5</v>
      </c>
      <c r="L249" s="276">
        <v>72113</v>
      </c>
      <c r="M249" s="272">
        <f t="shared" si="16"/>
        <v>0</v>
      </c>
      <c r="N249" s="269"/>
      <c r="O249" s="269"/>
      <c r="P249" s="288"/>
    </row>
    <row r="250" spans="1:16" s="273" customFormat="1" ht="26.25" customHeight="1" x14ac:dyDescent="0.2">
      <c r="A250" s="331"/>
      <c r="B250" s="568" t="s">
        <v>84</v>
      </c>
      <c r="C250" s="568"/>
      <c r="D250" s="95">
        <v>22115</v>
      </c>
      <c r="E250" s="425"/>
      <c r="F250" s="281">
        <v>22116</v>
      </c>
      <c r="G250" s="425"/>
      <c r="H250" s="327"/>
      <c r="I250" s="384"/>
      <c r="J250" s="384"/>
      <c r="K250" s="142">
        <v>0.5</v>
      </c>
      <c r="L250" s="276">
        <v>72115</v>
      </c>
      <c r="M250" s="272">
        <f t="shared" si="16"/>
        <v>0</v>
      </c>
      <c r="N250" s="269"/>
      <c r="O250" s="269"/>
      <c r="P250" s="288"/>
    </row>
    <row r="251" spans="1:16" s="273" customFormat="1" ht="26.25" customHeight="1" x14ac:dyDescent="0.2">
      <c r="A251" s="331"/>
      <c r="B251" s="625" t="s">
        <v>88</v>
      </c>
      <c r="C251" s="625"/>
      <c r="D251" s="95">
        <v>22117</v>
      </c>
      <c r="E251" s="425"/>
      <c r="F251" s="281">
        <v>22118</v>
      </c>
      <c r="G251" s="425"/>
      <c r="H251" s="327"/>
      <c r="I251" s="384"/>
      <c r="J251" s="384"/>
      <c r="K251" s="142">
        <v>0.5</v>
      </c>
      <c r="L251" s="276">
        <v>72117</v>
      </c>
      <c r="M251" s="272">
        <f t="shared" si="16"/>
        <v>0</v>
      </c>
      <c r="N251" s="269"/>
      <c r="O251" s="269"/>
      <c r="P251" s="288"/>
    </row>
    <row r="252" spans="1:16" s="273" customFormat="1" ht="60" customHeight="1" x14ac:dyDescent="0.2">
      <c r="A252" s="633" t="s">
        <v>1731</v>
      </c>
      <c r="B252" s="634"/>
      <c r="C252" s="675"/>
      <c r="D252" s="95">
        <v>22119</v>
      </c>
      <c r="E252" s="425"/>
      <c r="F252" s="281">
        <v>22120</v>
      </c>
      <c r="G252" s="425"/>
      <c r="H252" s="327"/>
      <c r="I252" s="384"/>
      <c r="J252" s="384"/>
      <c r="K252" s="142">
        <v>1</v>
      </c>
      <c r="L252" s="276">
        <v>72119</v>
      </c>
      <c r="M252" s="272">
        <f t="shared" si="16"/>
        <v>0</v>
      </c>
      <c r="N252" s="269"/>
      <c r="O252" s="269"/>
      <c r="P252" s="288"/>
    </row>
    <row r="253" spans="1:16" s="273" customFormat="1" ht="0.75" hidden="1" customHeight="1" x14ac:dyDescent="0.2">
      <c r="A253" s="274"/>
      <c r="B253" s="11"/>
      <c r="C253" s="125"/>
      <c r="D253" s="386"/>
      <c r="E253" s="426"/>
      <c r="F253" s="112"/>
      <c r="G253" s="426"/>
      <c r="H253" s="335"/>
      <c r="I253" s="384"/>
      <c r="J253" s="384"/>
      <c r="K253" s="134"/>
      <c r="L253" s="387"/>
      <c r="M253" s="272">
        <f t="shared" si="16"/>
        <v>0</v>
      </c>
      <c r="N253" s="269"/>
      <c r="O253" s="269"/>
      <c r="P253" s="288"/>
    </row>
    <row r="254" spans="1:16" s="273" customFormat="1" ht="26.25" customHeight="1" x14ac:dyDescent="0.2">
      <c r="A254" s="274"/>
      <c r="B254" s="568" t="s">
        <v>1582</v>
      </c>
      <c r="C254" s="568"/>
      <c r="D254" s="95">
        <v>22121</v>
      </c>
      <c r="E254" s="425"/>
      <c r="F254" s="281">
        <v>22122</v>
      </c>
      <c r="G254" s="425"/>
      <c r="H254" s="327"/>
      <c r="I254" s="384"/>
      <c r="J254" s="384"/>
      <c r="K254" s="142">
        <v>0</v>
      </c>
      <c r="L254" s="276">
        <v>72121</v>
      </c>
      <c r="M254" s="272">
        <f t="shared" si="16"/>
        <v>0</v>
      </c>
      <c r="N254" s="269"/>
      <c r="O254" s="269"/>
      <c r="P254" s="288"/>
    </row>
    <row r="255" spans="1:16" s="273" customFormat="1" ht="26.25" customHeight="1" x14ac:dyDescent="0.2">
      <c r="A255" s="274"/>
      <c r="B255" s="568" t="s">
        <v>1583</v>
      </c>
      <c r="C255" s="568"/>
      <c r="D255" s="95">
        <v>22123</v>
      </c>
      <c r="E255" s="425"/>
      <c r="F255" s="281">
        <v>22124</v>
      </c>
      <c r="G255" s="425"/>
      <c r="H255" s="327"/>
      <c r="I255" s="384"/>
      <c r="J255" s="384"/>
      <c r="K255" s="142">
        <v>0</v>
      </c>
      <c r="L255" s="276">
        <v>72123</v>
      </c>
      <c r="M255" s="272">
        <f t="shared" si="16"/>
        <v>0</v>
      </c>
      <c r="N255" s="269"/>
      <c r="O255" s="269"/>
      <c r="P255" s="288"/>
    </row>
    <row r="256" spans="1:16" s="273" customFormat="1" ht="26.25" customHeight="1" x14ac:dyDescent="0.2">
      <c r="A256" s="274"/>
      <c r="B256" s="663" t="s">
        <v>85</v>
      </c>
      <c r="C256" s="663"/>
      <c r="D256" s="95">
        <v>22125</v>
      </c>
      <c r="E256" s="425"/>
      <c r="F256" s="281">
        <v>22126</v>
      </c>
      <c r="G256" s="425"/>
      <c r="H256" s="327"/>
      <c r="I256" s="384"/>
      <c r="J256" s="384"/>
      <c r="K256" s="142">
        <v>0</v>
      </c>
      <c r="L256" s="276">
        <v>72125</v>
      </c>
      <c r="M256" s="272">
        <f t="shared" si="16"/>
        <v>0</v>
      </c>
      <c r="N256" s="269"/>
      <c r="O256" s="269"/>
      <c r="P256" s="288"/>
    </row>
    <row r="257" spans="1:16" s="273" customFormat="1" ht="26.25" customHeight="1" x14ac:dyDescent="0.2">
      <c r="A257" s="274"/>
      <c r="B257" s="663" t="s">
        <v>86</v>
      </c>
      <c r="C257" s="663"/>
      <c r="D257" s="95">
        <v>22127</v>
      </c>
      <c r="E257" s="425"/>
      <c r="F257" s="281">
        <v>22128</v>
      </c>
      <c r="G257" s="425"/>
      <c r="H257" s="327"/>
      <c r="I257" s="384"/>
      <c r="J257" s="384"/>
      <c r="K257" s="142">
        <v>0</v>
      </c>
      <c r="L257" s="276">
        <v>72127</v>
      </c>
      <c r="M257" s="272">
        <f t="shared" si="16"/>
        <v>0</v>
      </c>
      <c r="N257" s="269"/>
      <c r="O257" s="269"/>
      <c r="P257" s="288"/>
    </row>
    <row r="258" spans="1:16" s="273" customFormat="1" ht="26.25" customHeight="1" x14ac:dyDescent="0.2">
      <c r="A258" s="274"/>
      <c r="B258" s="568" t="s">
        <v>88</v>
      </c>
      <c r="C258" s="568"/>
      <c r="D258" s="95">
        <v>22129</v>
      </c>
      <c r="E258" s="425"/>
      <c r="F258" s="281">
        <v>22130</v>
      </c>
      <c r="G258" s="425"/>
      <c r="H258" s="327"/>
      <c r="I258" s="384"/>
      <c r="J258" s="384"/>
      <c r="K258" s="142">
        <v>0</v>
      </c>
      <c r="L258" s="276">
        <v>72129</v>
      </c>
      <c r="M258" s="272">
        <f t="shared" si="16"/>
        <v>0</v>
      </c>
      <c r="N258" s="269"/>
      <c r="O258" s="269"/>
      <c r="P258" s="288"/>
    </row>
    <row r="259" spans="1:16" s="273" customFormat="1" ht="26.25" customHeight="1" x14ac:dyDescent="0.2">
      <c r="A259" s="274"/>
      <c r="B259" s="625" t="s">
        <v>87</v>
      </c>
      <c r="C259" s="625"/>
      <c r="D259" s="97">
        <v>22131</v>
      </c>
      <c r="E259" s="425"/>
      <c r="F259" s="353">
        <v>22132</v>
      </c>
      <c r="G259" s="425"/>
      <c r="H259" s="372"/>
      <c r="I259" s="371"/>
      <c r="J259" s="371"/>
      <c r="K259" s="142">
        <v>0</v>
      </c>
      <c r="L259" s="276">
        <v>72131</v>
      </c>
      <c r="M259" s="272">
        <f t="shared" si="16"/>
        <v>0</v>
      </c>
      <c r="N259" s="269"/>
      <c r="O259" s="269"/>
      <c r="P259" s="288"/>
    </row>
    <row r="260" spans="1:16" ht="22.5" customHeight="1" x14ac:dyDescent="0.25">
      <c r="A260" s="548" t="s">
        <v>61</v>
      </c>
      <c r="B260" s="549"/>
      <c r="C260" s="549"/>
      <c r="D260" s="549"/>
      <c r="E260" s="549"/>
      <c r="F260" s="549"/>
      <c r="G260" s="549"/>
      <c r="H260" s="549"/>
      <c r="I260" s="549"/>
      <c r="J260" s="549"/>
      <c r="K260" s="549"/>
      <c r="L260" s="393">
        <v>99040</v>
      </c>
      <c r="M260" s="431">
        <f>ROUND(SUM(M240:M241,M243:M244,M246:M247,M249:M252,M254:M259),5)</f>
        <v>0</v>
      </c>
      <c r="N260" s="269"/>
      <c r="O260" s="269"/>
      <c r="P260" s="288"/>
    </row>
    <row r="261" spans="1:16" x14ac:dyDescent="0.25">
      <c r="A261" s="669" t="s">
        <v>1584</v>
      </c>
      <c r="B261" s="670"/>
      <c r="C261" s="670"/>
      <c r="D261" s="671"/>
      <c r="E261" s="603" t="s">
        <v>43</v>
      </c>
      <c r="F261" s="249"/>
      <c r="G261" s="253"/>
      <c r="H261" s="253"/>
      <c r="I261" s="179"/>
      <c r="J261" s="179"/>
      <c r="K261" s="599" t="s">
        <v>21</v>
      </c>
      <c r="L261" s="321"/>
      <c r="M261" s="601" t="s">
        <v>20</v>
      </c>
      <c r="N261" s="269"/>
      <c r="O261" s="269"/>
      <c r="P261" s="288"/>
    </row>
    <row r="262" spans="1:16" ht="30" customHeight="1" x14ac:dyDescent="0.25">
      <c r="A262" s="672"/>
      <c r="B262" s="673"/>
      <c r="C262" s="673"/>
      <c r="D262" s="674"/>
      <c r="E262" s="604"/>
      <c r="F262" s="268"/>
      <c r="G262" s="269"/>
      <c r="H262" s="269"/>
      <c r="I262" s="269"/>
      <c r="J262" s="269"/>
      <c r="K262" s="600"/>
      <c r="L262" s="336"/>
      <c r="M262" s="602"/>
      <c r="N262" s="269"/>
      <c r="O262" s="269"/>
      <c r="P262" s="288"/>
    </row>
    <row r="263" spans="1:16" s="273" customFormat="1" ht="45" customHeight="1" x14ac:dyDescent="0.2">
      <c r="A263" s="647" t="s">
        <v>1587</v>
      </c>
      <c r="B263" s="648"/>
      <c r="C263" s="648"/>
      <c r="D263" s="649"/>
      <c r="E263" s="206"/>
      <c r="F263" s="322"/>
      <c r="G263" s="323"/>
      <c r="H263" s="323"/>
      <c r="I263" s="323"/>
      <c r="J263" s="323"/>
      <c r="K263" s="217"/>
      <c r="L263" s="315"/>
      <c r="M263" s="214"/>
      <c r="N263" s="269"/>
      <c r="O263" s="269"/>
      <c r="P263" s="288"/>
    </row>
    <row r="264" spans="1:16" s="273" customFormat="1" ht="22.5" customHeight="1" x14ac:dyDescent="0.2">
      <c r="A264" s="274"/>
      <c r="B264" s="568" t="s">
        <v>1698</v>
      </c>
      <c r="C264" s="568"/>
      <c r="D264" s="140">
        <v>22201</v>
      </c>
      <c r="E264" s="425"/>
      <c r="F264" s="337"/>
      <c r="G264" s="323"/>
      <c r="H264" s="323"/>
      <c r="I264" s="323"/>
      <c r="J264" s="323"/>
      <c r="K264" s="142">
        <v>0.5</v>
      </c>
      <c r="L264" s="276">
        <v>72201</v>
      </c>
      <c r="M264" s="272">
        <f t="shared" ref="M264:M274" si="17">ROUND(E264*K264,5)</f>
        <v>0</v>
      </c>
      <c r="N264" s="269"/>
      <c r="O264" s="269"/>
      <c r="P264" s="288"/>
    </row>
    <row r="265" spans="1:16" s="273" customFormat="1" ht="22.5" customHeight="1" x14ac:dyDescent="0.2">
      <c r="A265" s="274"/>
      <c r="B265" s="568" t="s">
        <v>1697</v>
      </c>
      <c r="C265" s="568"/>
      <c r="D265" s="140">
        <v>22202</v>
      </c>
      <c r="E265" s="425"/>
      <c r="F265" s="337"/>
      <c r="G265" s="323"/>
      <c r="H265" s="323"/>
      <c r="I265" s="323"/>
      <c r="J265" s="323"/>
      <c r="K265" s="142">
        <v>0.5</v>
      </c>
      <c r="L265" s="276">
        <v>72202</v>
      </c>
      <c r="M265" s="272">
        <f t="shared" si="17"/>
        <v>0</v>
      </c>
      <c r="N265" s="269"/>
      <c r="O265" s="269"/>
      <c r="P265" s="288"/>
    </row>
    <row r="266" spans="1:16" s="273" customFormat="1" ht="22.5" customHeight="1" x14ac:dyDescent="0.2">
      <c r="A266" s="274"/>
      <c r="B266" s="568" t="s">
        <v>63</v>
      </c>
      <c r="C266" s="568"/>
      <c r="D266" s="140">
        <v>22203</v>
      </c>
      <c r="E266" s="425"/>
      <c r="F266" s="337"/>
      <c r="G266" s="323"/>
      <c r="H266" s="323"/>
      <c r="I266" s="323"/>
      <c r="J266" s="323"/>
      <c r="K266" s="142">
        <v>0.5</v>
      </c>
      <c r="L266" s="276">
        <v>72203</v>
      </c>
      <c r="M266" s="272">
        <f t="shared" si="17"/>
        <v>0</v>
      </c>
      <c r="N266" s="269"/>
      <c r="O266" s="269"/>
      <c r="P266" s="288"/>
    </row>
    <row r="267" spans="1:16" s="273" customFormat="1" ht="22.5" customHeight="1" x14ac:dyDescent="0.2">
      <c r="A267" s="274"/>
      <c r="B267" s="625" t="s">
        <v>64</v>
      </c>
      <c r="C267" s="625"/>
      <c r="D267" s="140">
        <v>22204</v>
      </c>
      <c r="E267" s="425"/>
      <c r="F267" s="337"/>
      <c r="G267" s="323"/>
      <c r="H267" s="323"/>
      <c r="I267" s="323"/>
      <c r="J267" s="323"/>
      <c r="K267" s="142">
        <v>1</v>
      </c>
      <c r="L267" s="276">
        <v>72204</v>
      </c>
      <c r="M267" s="272">
        <f t="shared" si="17"/>
        <v>0</v>
      </c>
      <c r="N267" s="269"/>
      <c r="O267" s="269"/>
      <c r="P267" s="288"/>
    </row>
    <row r="268" spans="1:16" s="390" customFormat="1" ht="22.5" customHeight="1" x14ac:dyDescent="0.2">
      <c r="A268" s="586" t="s">
        <v>1588</v>
      </c>
      <c r="B268" s="587"/>
      <c r="C268" s="587"/>
      <c r="D268" s="588"/>
      <c r="E268" s="220"/>
      <c r="F268" s="388"/>
      <c r="G268" s="389"/>
      <c r="H268" s="389"/>
      <c r="I268" s="389"/>
      <c r="J268" s="389"/>
      <c r="K268" s="218"/>
      <c r="L268" s="349"/>
      <c r="M268" s="219"/>
      <c r="N268" s="269"/>
      <c r="O268" s="269"/>
      <c r="P268" s="288"/>
    </row>
    <row r="269" spans="1:16" s="273" customFormat="1" ht="52.5" customHeight="1" x14ac:dyDescent="0.2">
      <c r="A269" s="274"/>
      <c r="B269" s="663" t="s">
        <v>1738</v>
      </c>
      <c r="C269" s="663"/>
      <c r="D269" s="95">
        <v>22205</v>
      </c>
      <c r="E269" s="425"/>
      <c r="F269" s="327"/>
      <c r="G269" s="323"/>
      <c r="H269" s="323"/>
      <c r="I269" s="323"/>
      <c r="J269" s="323"/>
      <c r="K269" s="142">
        <v>0.25</v>
      </c>
      <c r="L269" s="276">
        <v>72205</v>
      </c>
      <c r="M269" s="272">
        <f t="shared" si="17"/>
        <v>0</v>
      </c>
      <c r="N269" s="269"/>
      <c r="O269" s="269"/>
      <c r="P269" s="288"/>
    </row>
    <row r="270" spans="1:16" s="273" customFormat="1" ht="22.5" customHeight="1" x14ac:dyDescent="0.2">
      <c r="A270" s="274"/>
      <c r="B270" s="568" t="s">
        <v>1589</v>
      </c>
      <c r="C270" s="568"/>
      <c r="D270" s="95">
        <v>22206</v>
      </c>
      <c r="E270" s="425"/>
      <c r="F270" s="327"/>
      <c r="G270" s="323"/>
      <c r="H270" s="323"/>
      <c r="I270" s="323"/>
      <c r="J270" s="323"/>
      <c r="K270" s="142">
        <v>0</v>
      </c>
      <c r="L270" s="276">
        <v>72206</v>
      </c>
      <c r="M270" s="272">
        <f t="shared" si="17"/>
        <v>0</v>
      </c>
      <c r="N270" s="269"/>
      <c r="O270" s="269"/>
      <c r="P270" s="288"/>
    </row>
    <row r="271" spans="1:16" s="273" customFormat="1" ht="22.5" hidden="1" customHeight="1" x14ac:dyDescent="0.2">
      <c r="A271" s="274"/>
      <c r="B271" s="246"/>
      <c r="C271" s="246"/>
      <c r="D271" s="95"/>
      <c r="E271" s="425"/>
      <c r="F271" s="327"/>
      <c r="G271" s="323"/>
      <c r="H271" s="323"/>
      <c r="I271" s="323"/>
      <c r="J271" s="323"/>
      <c r="K271" s="142"/>
      <c r="L271" s="276"/>
      <c r="M271" s="272"/>
      <c r="N271" s="269"/>
      <c r="O271" s="269"/>
      <c r="P271" s="288"/>
    </row>
    <row r="272" spans="1:16" s="273" customFormat="1" ht="37.5" customHeight="1" x14ac:dyDescent="0.2">
      <c r="A272" s="274"/>
      <c r="B272" s="568" t="s">
        <v>1590</v>
      </c>
      <c r="C272" s="568"/>
      <c r="D272" s="95">
        <v>22207</v>
      </c>
      <c r="E272" s="425"/>
      <c r="F272" s="327"/>
      <c r="G272" s="323"/>
      <c r="H272" s="323"/>
      <c r="I272" s="323"/>
      <c r="J272" s="323"/>
      <c r="K272" s="142">
        <v>1</v>
      </c>
      <c r="L272" s="276">
        <v>72207</v>
      </c>
      <c r="M272" s="272">
        <f t="shared" si="17"/>
        <v>0</v>
      </c>
      <c r="N272" s="269"/>
      <c r="O272" s="269"/>
      <c r="P272" s="288"/>
    </row>
    <row r="273" spans="1:16" s="273" customFormat="1" ht="37.5" customHeight="1" x14ac:dyDescent="0.2">
      <c r="A273" s="274"/>
      <c r="B273" s="664" t="s">
        <v>1739</v>
      </c>
      <c r="C273" s="665"/>
      <c r="D273" s="468">
        <v>22209</v>
      </c>
      <c r="E273" s="425"/>
      <c r="F273" s="451"/>
      <c r="G273" s="323"/>
      <c r="H273" s="323"/>
      <c r="I273" s="323"/>
      <c r="J273" s="323"/>
      <c r="K273" s="469">
        <v>1</v>
      </c>
      <c r="L273" s="470">
        <v>72209</v>
      </c>
      <c r="M273" s="272">
        <f t="shared" si="17"/>
        <v>0</v>
      </c>
      <c r="N273" s="269"/>
      <c r="O273" s="269"/>
      <c r="P273" s="288"/>
    </row>
    <row r="274" spans="1:16" s="273" customFormat="1" ht="21.75" customHeight="1" x14ac:dyDescent="0.2">
      <c r="A274" s="274"/>
      <c r="B274" s="650" t="s">
        <v>65</v>
      </c>
      <c r="C274" s="651"/>
      <c r="D274" s="97">
        <v>22208</v>
      </c>
      <c r="E274" s="425"/>
      <c r="F274" s="372"/>
      <c r="G274" s="373"/>
      <c r="H274" s="373"/>
      <c r="I274" s="373"/>
      <c r="J274" s="373"/>
      <c r="K274" s="142">
        <v>0.5</v>
      </c>
      <c r="L274" s="276">
        <v>72208</v>
      </c>
      <c r="M274" s="272">
        <f t="shared" si="17"/>
        <v>0</v>
      </c>
      <c r="N274" s="269"/>
      <c r="O274" s="269"/>
      <c r="P274" s="288"/>
    </row>
    <row r="275" spans="1:16" ht="22.5" customHeight="1" x14ac:dyDescent="0.25">
      <c r="A275" s="548" t="s">
        <v>66</v>
      </c>
      <c r="B275" s="549"/>
      <c r="C275" s="549"/>
      <c r="D275" s="549"/>
      <c r="E275" s="549"/>
      <c r="F275" s="549"/>
      <c r="G275" s="549"/>
      <c r="H275" s="549"/>
      <c r="I275" s="549"/>
      <c r="J275" s="549"/>
      <c r="K275" s="550"/>
      <c r="L275" s="393">
        <v>99041</v>
      </c>
      <c r="M275" s="471">
        <f>IF(M234=1,ROUND(SUM(M264:M267,M269:M274),5),ROUND(SUM(M264:M267,M270,M272:M274),5))</f>
        <v>0</v>
      </c>
      <c r="N275" s="269"/>
      <c r="O275" s="269"/>
      <c r="P275" s="288"/>
    </row>
    <row r="276" spans="1:16" x14ac:dyDescent="0.25">
      <c r="A276" s="652" t="s">
        <v>1591</v>
      </c>
      <c r="B276" s="653"/>
      <c r="C276" s="653"/>
      <c r="D276" s="654"/>
      <c r="E276" s="603" t="s">
        <v>43</v>
      </c>
      <c r="F276" s="255"/>
      <c r="G276" s="253"/>
      <c r="H276" s="253"/>
      <c r="I276" s="179"/>
      <c r="J276" s="180"/>
      <c r="K276" s="603" t="s">
        <v>21</v>
      </c>
      <c r="L276" s="594"/>
      <c r="M276" s="603" t="s">
        <v>20</v>
      </c>
      <c r="N276" s="269"/>
      <c r="O276" s="269"/>
      <c r="P276" s="288"/>
    </row>
    <row r="277" spans="1:16" ht="30" customHeight="1" x14ac:dyDescent="0.25">
      <c r="A277" s="655"/>
      <c r="B277" s="656"/>
      <c r="C277" s="656"/>
      <c r="D277" s="657"/>
      <c r="E277" s="604"/>
      <c r="F277" s="381"/>
      <c r="G277" s="269"/>
      <c r="H277" s="269"/>
      <c r="I277" s="269"/>
      <c r="J277" s="288"/>
      <c r="K277" s="604"/>
      <c r="L277" s="605"/>
      <c r="M277" s="604"/>
      <c r="N277" s="269"/>
      <c r="O277" s="269"/>
      <c r="P277" s="288"/>
    </row>
    <row r="278" spans="1:16" s="273" customFormat="1" ht="22.5" customHeight="1" x14ac:dyDescent="0.2">
      <c r="A278" s="586" t="s">
        <v>1686</v>
      </c>
      <c r="B278" s="587"/>
      <c r="C278" s="587"/>
      <c r="D278" s="588"/>
      <c r="E278" s="203"/>
      <c r="F278" s="322"/>
      <c r="G278" s="323"/>
      <c r="H278" s="323"/>
      <c r="I278" s="323"/>
      <c r="J278" s="334"/>
      <c r="K278" s="210"/>
      <c r="L278" s="315"/>
      <c r="M278" s="211"/>
      <c r="N278" s="269"/>
      <c r="O278" s="269"/>
      <c r="P278" s="288"/>
    </row>
    <row r="279" spans="1:16" s="273" customFormat="1" ht="27" customHeight="1" x14ac:dyDescent="0.2">
      <c r="A279" s="274"/>
      <c r="B279" s="581" t="s">
        <v>89</v>
      </c>
      <c r="C279" s="581"/>
      <c r="D279" s="152">
        <v>22301</v>
      </c>
      <c r="E279" s="425"/>
      <c r="F279" s="337"/>
      <c r="G279" s="323"/>
      <c r="H279" s="323"/>
      <c r="I279" s="323"/>
      <c r="J279" s="334"/>
      <c r="K279" s="142">
        <v>1</v>
      </c>
      <c r="L279" s="276">
        <v>72301</v>
      </c>
      <c r="M279" s="391">
        <f>ROUND(E279*K279,5)</f>
        <v>0</v>
      </c>
      <c r="N279" s="269"/>
      <c r="O279" s="269"/>
      <c r="P279" s="288"/>
    </row>
    <row r="280" spans="1:16" s="273" customFormat="1" ht="37.5" customHeight="1" x14ac:dyDescent="0.2">
      <c r="A280" s="274"/>
      <c r="B280" s="568" t="s">
        <v>92</v>
      </c>
      <c r="C280" s="568"/>
      <c r="D280" s="140">
        <v>22302</v>
      </c>
      <c r="E280" s="425"/>
      <c r="F280" s="337"/>
      <c r="G280" s="323"/>
      <c r="H280" s="323"/>
      <c r="I280" s="323"/>
      <c r="J280" s="334"/>
      <c r="K280" s="142">
        <v>1</v>
      </c>
      <c r="L280" s="276">
        <v>72302</v>
      </c>
      <c r="M280" s="429">
        <f>ROUND(E280*K280,5)</f>
        <v>0</v>
      </c>
      <c r="N280" s="269"/>
      <c r="O280" s="269"/>
      <c r="P280" s="288"/>
    </row>
    <row r="281" spans="1:16" s="273" customFormat="1" ht="22.5" customHeight="1" x14ac:dyDescent="0.2">
      <c r="A281" s="274"/>
      <c r="B281" s="625" t="s">
        <v>90</v>
      </c>
      <c r="C281" s="625"/>
      <c r="D281" s="141">
        <v>22303</v>
      </c>
      <c r="E281" s="425"/>
      <c r="F281" s="370"/>
      <c r="G281" s="373"/>
      <c r="H281" s="373"/>
      <c r="I281" s="373"/>
      <c r="J281" s="392"/>
      <c r="K281" s="143">
        <v>1</v>
      </c>
      <c r="L281" s="276">
        <v>72303</v>
      </c>
      <c r="M281" s="391">
        <f>ROUND(E281*K281,5)</f>
        <v>0</v>
      </c>
      <c r="N281" s="269"/>
      <c r="O281" s="269"/>
      <c r="P281" s="288"/>
    </row>
    <row r="282" spans="1:16" ht="22.5" customHeight="1" x14ac:dyDescent="0.25">
      <c r="A282" s="548" t="s">
        <v>91</v>
      </c>
      <c r="B282" s="549"/>
      <c r="C282" s="549"/>
      <c r="D282" s="549"/>
      <c r="E282" s="549"/>
      <c r="F282" s="549"/>
      <c r="G282" s="549"/>
      <c r="H282" s="549"/>
      <c r="I282" s="549"/>
      <c r="J282" s="549"/>
      <c r="K282" s="550"/>
      <c r="L282" s="393">
        <v>99042</v>
      </c>
      <c r="M282" s="432">
        <f>ROUND(M279+M280+M281,5)</f>
        <v>0</v>
      </c>
      <c r="N282" s="269"/>
      <c r="O282" s="269"/>
      <c r="P282" s="288"/>
    </row>
    <row r="283" spans="1:16" x14ac:dyDescent="0.25">
      <c r="A283" s="652" t="s">
        <v>1592</v>
      </c>
      <c r="B283" s="653"/>
      <c r="C283" s="653"/>
      <c r="D283" s="654"/>
      <c r="E283" s="603" t="s">
        <v>43</v>
      </c>
      <c r="F283" s="784"/>
      <c r="G283" s="697"/>
      <c r="H283" s="697"/>
      <c r="I283" s="697"/>
      <c r="J283" s="785"/>
      <c r="K283" s="603" t="s">
        <v>21</v>
      </c>
      <c r="L283" s="594"/>
      <c r="M283" s="603" t="s">
        <v>20</v>
      </c>
      <c r="N283" s="269"/>
      <c r="O283" s="269"/>
      <c r="P283" s="288"/>
    </row>
    <row r="284" spans="1:16" ht="30" customHeight="1" x14ac:dyDescent="0.25">
      <c r="A284" s="655"/>
      <c r="B284" s="656"/>
      <c r="C284" s="656"/>
      <c r="D284" s="657"/>
      <c r="E284" s="604"/>
      <c r="F284" s="596"/>
      <c r="G284" s="597"/>
      <c r="H284" s="597"/>
      <c r="I284" s="597"/>
      <c r="J284" s="598"/>
      <c r="K284" s="604"/>
      <c r="L284" s="595"/>
      <c r="M284" s="604"/>
      <c r="N284" s="269"/>
      <c r="O284" s="269"/>
      <c r="P284" s="288"/>
    </row>
    <row r="285" spans="1:16" s="273" customFormat="1" ht="26.25" customHeight="1" x14ac:dyDescent="0.2">
      <c r="A285" s="548" t="s">
        <v>94</v>
      </c>
      <c r="B285" s="549"/>
      <c r="C285" s="549"/>
      <c r="D285" s="549"/>
      <c r="E285" s="549"/>
      <c r="F285" s="549"/>
      <c r="G285" s="549"/>
      <c r="H285" s="549"/>
      <c r="I285" s="549"/>
      <c r="J285" s="549"/>
      <c r="K285" s="550"/>
      <c r="L285" s="393">
        <v>99044</v>
      </c>
      <c r="M285" s="472">
        <f>IF(M235=1,ROUND(M260+(M275-M269-M273)+M282+P393,5),ROUND(M260+M275+M282+P393,5))</f>
        <v>0</v>
      </c>
      <c r="N285" s="269"/>
      <c r="O285" s="269"/>
      <c r="P285" s="288"/>
    </row>
    <row r="286" spans="1:16" s="273" customFormat="1" ht="22.5" customHeight="1" x14ac:dyDescent="0.2">
      <c r="A286" s="586" t="s">
        <v>93</v>
      </c>
      <c r="B286" s="587"/>
      <c r="C286" s="588"/>
      <c r="D286" s="444">
        <v>99043</v>
      </c>
      <c r="E286" s="457">
        <f>ROUND(M231,5)</f>
        <v>0</v>
      </c>
      <c r="F286" s="799"/>
      <c r="G286" s="800"/>
      <c r="H286" s="800"/>
      <c r="I286" s="800"/>
      <c r="J286" s="801"/>
      <c r="K286" s="114">
        <v>0.75</v>
      </c>
      <c r="L286" s="393">
        <v>99045</v>
      </c>
      <c r="M286" s="433">
        <f>ROUND(E286*K286,5)</f>
        <v>0</v>
      </c>
      <c r="N286" s="269"/>
      <c r="O286" s="269"/>
      <c r="P286" s="288"/>
    </row>
    <row r="287" spans="1:16" s="273" customFormat="1" ht="37.5" customHeight="1" x14ac:dyDescent="0.2">
      <c r="A287" s="545" t="s">
        <v>1661</v>
      </c>
      <c r="B287" s="661"/>
      <c r="C287" s="661"/>
      <c r="D287" s="661"/>
      <c r="E287" s="661"/>
      <c r="F287" s="661"/>
      <c r="G287" s="661"/>
      <c r="H287" s="661"/>
      <c r="I287" s="661"/>
      <c r="J287" s="661"/>
      <c r="K287" s="662"/>
      <c r="L287" s="393">
        <v>99046</v>
      </c>
      <c r="M287" s="471">
        <f>IF(M235=1,ROUND(MIN(M285,M286)+M269+M273,5),ROUND(MIN(M285,M286),5))</f>
        <v>0</v>
      </c>
      <c r="N287" s="298"/>
      <c r="O287" s="299"/>
      <c r="P287" s="300"/>
    </row>
    <row r="288" spans="1:16" x14ac:dyDescent="0.25">
      <c r="A288" s="302"/>
      <c r="B288" s="53"/>
      <c r="C288" s="60"/>
      <c r="D288" s="61"/>
      <c r="E288" s="62"/>
      <c r="F288" s="62"/>
      <c r="G288" s="63"/>
      <c r="H288" s="63"/>
      <c r="I288" s="54"/>
      <c r="J288" s="54"/>
      <c r="K288" s="103"/>
      <c r="L288" s="293"/>
      <c r="M288" s="54"/>
      <c r="N288" s="52"/>
      <c r="O288" s="52"/>
      <c r="P288" s="130"/>
    </row>
    <row r="289" spans="1:16" ht="26.25" hidden="1" customHeight="1" x14ac:dyDescent="0.25">
      <c r="A289" s="302"/>
      <c r="B289" s="378"/>
      <c r="C289" s="378"/>
      <c r="D289" s="57"/>
      <c r="E289" s="47"/>
      <c r="F289" s="47"/>
      <c r="G289" s="47"/>
      <c r="H289" s="47"/>
      <c r="I289" s="47"/>
      <c r="J289" s="47"/>
      <c r="K289" s="104"/>
      <c r="L289" s="394"/>
      <c r="M289" s="47"/>
      <c r="N289" s="47"/>
      <c r="O289" s="47"/>
      <c r="P289" s="259"/>
    </row>
    <row r="290" spans="1:16" ht="37.5" customHeight="1" x14ac:dyDescent="0.25">
      <c r="A290" s="658" t="s">
        <v>1659</v>
      </c>
      <c r="B290" s="659"/>
      <c r="C290" s="659"/>
      <c r="D290" s="659"/>
      <c r="E290" s="659"/>
      <c r="F290" s="659"/>
      <c r="G290" s="659"/>
      <c r="H290" s="659"/>
      <c r="I290" s="659"/>
      <c r="J290" s="659"/>
      <c r="K290" s="659"/>
      <c r="L290" s="659"/>
      <c r="M290" s="659"/>
      <c r="N290" s="659"/>
      <c r="O290" s="659"/>
      <c r="P290" s="660"/>
    </row>
    <row r="291" spans="1:16" ht="67.5" customHeight="1" x14ac:dyDescent="0.25">
      <c r="A291" s="260" t="s">
        <v>1660</v>
      </c>
      <c r="B291" s="243"/>
      <c r="C291" s="243"/>
      <c r="D291" s="243"/>
      <c r="E291" s="248" t="s">
        <v>1724</v>
      </c>
      <c r="F291" s="242"/>
      <c r="G291" s="248" t="s">
        <v>157</v>
      </c>
      <c r="H291" s="802"/>
      <c r="I291" s="803"/>
      <c r="J291" s="804"/>
      <c r="K291" s="248" t="s">
        <v>1725</v>
      </c>
      <c r="L291" s="241"/>
      <c r="M291" s="248" t="s">
        <v>158</v>
      </c>
      <c r="N291" s="250" t="s">
        <v>159</v>
      </c>
      <c r="O291" s="240"/>
      <c r="P291" s="251" t="s">
        <v>1726</v>
      </c>
    </row>
    <row r="292" spans="1:16" s="395" customFormat="1" ht="26.25" customHeight="1" x14ac:dyDescent="0.2">
      <c r="A292" s="586" t="s">
        <v>104</v>
      </c>
      <c r="B292" s="587"/>
      <c r="C292" s="587"/>
      <c r="D292" s="588"/>
      <c r="E292" s="622"/>
      <c r="F292" s="622"/>
      <c r="G292" s="622"/>
      <c r="H292" s="805"/>
      <c r="I292" s="806"/>
      <c r="J292" s="807"/>
      <c r="K292" s="793"/>
      <c r="L292" s="575"/>
      <c r="M292" s="622"/>
      <c r="N292" s="622"/>
      <c r="O292" s="666"/>
      <c r="P292" s="622"/>
    </row>
    <row r="293" spans="1:16" s="395" customFormat="1" ht="26.25" customHeight="1" x14ac:dyDescent="0.2">
      <c r="A293" s="586" t="s">
        <v>1667</v>
      </c>
      <c r="B293" s="587"/>
      <c r="C293" s="587"/>
      <c r="D293" s="588"/>
      <c r="E293" s="623"/>
      <c r="F293" s="623"/>
      <c r="G293" s="623"/>
      <c r="H293" s="805"/>
      <c r="I293" s="806"/>
      <c r="J293" s="807"/>
      <c r="K293" s="794"/>
      <c r="L293" s="576"/>
      <c r="M293" s="623"/>
      <c r="N293" s="623"/>
      <c r="O293" s="667"/>
      <c r="P293" s="623"/>
    </row>
    <row r="294" spans="1:16" s="395" customFormat="1" ht="27" customHeight="1" x14ac:dyDescent="0.2">
      <c r="A294" s="586" t="s">
        <v>95</v>
      </c>
      <c r="B294" s="587"/>
      <c r="C294" s="587"/>
      <c r="D294" s="588"/>
      <c r="E294" s="624"/>
      <c r="F294" s="624"/>
      <c r="G294" s="624"/>
      <c r="H294" s="805"/>
      <c r="I294" s="806"/>
      <c r="J294" s="807"/>
      <c r="K294" s="795"/>
      <c r="L294" s="577"/>
      <c r="M294" s="624"/>
      <c r="N294" s="624"/>
      <c r="O294" s="668"/>
      <c r="P294" s="624"/>
    </row>
    <row r="295" spans="1:16" s="395" customFormat="1" ht="26.25" customHeight="1" x14ac:dyDescent="0.2">
      <c r="A295" s="326"/>
      <c r="B295" s="568" t="s">
        <v>107</v>
      </c>
      <c r="C295" s="568"/>
      <c r="D295" s="95">
        <v>30001</v>
      </c>
      <c r="E295" s="425"/>
      <c r="F295" s="396">
        <v>30002</v>
      </c>
      <c r="G295" s="427"/>
      <c r="H295" s="805"/>
      <c r="I295" s="806"/>
      <c r="J295" s="807"/>
      <c r="K295" s="430">
        <v>0</v>
      </c>
      <c r="L295" s="396">
        <v>80002</v>
      </c>
      <c r="M295" s="430">
        <f>ROUND(K295*G295,5)</f>
        <v>0</v>
      </c>
      <c r="N295" s="135">
        <v>0</v>
      </c>
      <c r="O295" s="276">
        <v>80001</v>
      </c>
      <c r="P295" s="430">
        <f>ROUND(N295*E295,5)</f>
        <v>0</v>
      </c>
    </row>
    <row r="296" spans="1:16" s="395" customFormat="1" ht="26.25" customHeight="1" x14ac:dyDescent="0.2">
      <c r="A296" s="326"/>
      <c r="B296" s="568" t="s">
        <v>106</v>
      </c>
      <c r="C296" s="568"/>
      <c r="D296" s="95">
        <v>30003</v>
      </c>
      <c r="E296" s="425"/>
      <c r="F296" s="396">
        <v>30004</v>
      </c>
      <c r="G296" s="427"/>
      <c r="H296" s="805"/>
      <c r="I296" s="806"/>
      <c r="J296" s="807"/>
      <c r="K296" s="430">
        <v>0</v>
      </c>
      <c r="L296" s="396">
        <v>80004</v>
      </c>
      <c r="M296" s="430">
        <f>ROUND(K296*G296,5)</f>
        <v>0</v>
      </c>
      <c r="N296" s="135">
        <v>0</v>
      </c>
      <c r="O296" s="276">
        <v>80003</v>
      </c>
      <c r="P296" s="430">
        <f>ROUND(N296*E296,5)</f>
        <v>0</v>
      </c>
    </row>
    <row r="297" spans="1:16" s="395" customFormat="1" ht="26.25" customHeight="1" x14ac:dyDescent="0.2">
      <c r="A297" s="586" t="s">
        <v>116</v>
      </c>
      <c r="B297" s="587"/>
      <c r="C297" s="587"/>
      <c r="D297" s="587"/>
      <c r="E297" s="360"/>
      <c r="F297" s="397"/>
      <c r="G297" s="360"/>
      <c r="H297" s="805"/>
      <c r="I297" s="806"/>
      <c r="J297" s="807"/>
      <c r="K297" s="793"/>
      <c r="L297" s="575"/>
      <c r="M297" s="796"/>
      <c r="N297" s="398"/>
      <c r="O297" s="399"/>
      <c r="P297" s="435"/>
    </row>
    <row r="298" spans="1:16" s="402" customFormat="1" ht="26.25" customHeight="1" x14ac:dyDescent="0.2">
      <c r="A298" s="400"/>
      <c r="B298" s="568" t="s">
        <v>105</v>
      </c>
      <c r="C298" s="568"/>
      <c r="D298" s="246">
        <v>30005</v>
      </c>
      <c r="E298" s="425"/>
      <c r="F298" s="401">
        <v>30006</v>
      </c>
      <c r="G298" s="427"/>
      <c r="H298" s="805"/>
      <c r="I298" s="806"/>
      <c r="J298" s="807"/>
      <c r="K298" s="794"/>
      <c r="L298" s="576"/>
      <c r="M298" s="797"/>
      <c r="N298" s="135">
        <v>0.15</v>
      </c>
      <c r="O298" s="358">
        <v>80005</v>
      </c>
      <c r="P298" s="430">
        <f>ROUND(N298*E298,5)</f>
        <v>0</v>
      </c>
    </row>
    <row r="299" spans="1:16" s="402" customFormat="1" ht="26.25" customHeight="1" x14ac:dyDescent="0.2">
      <c r="A299" s="400"/>
      <c r="B299" s="568" t="s">
        <v>106</v>
      </c>
      <c r="C299" s="568"/>
      <c r="D299" s="252">
        <v>30007</v>
      </c>
      <c r="E299" s="425"/>
      <c r="F299" s="401">
        <v>30008</v>
      </c>
      <c r="G299" s="427"/>
      <c r="H299" s="805"/>
      <c r="I299" s="806"/>
      <c r="J299" s="807"/>
      <c r="K299" s="794"/>
      <c r="L299" s="576"/>
      <c r="M299" s="797"/>
      <c r="N299" s="135">
        <v>0.15</v>
      </c>
      <c r="O299" s="358">
        <v>80007</v>
      </c>
      <c r="P299" s="430">
        <f>ROUND(N299*E299,5)</f>
        <v>0</v>
      </c>
    </row>
    <row r="300" spans="1:16" s="395" customFormat="1" ht="26.25" customHeight="1" x14ac:dyDescent="0.2">
      <c r="A300" s="586" t="s">
        <v>118</v>
      </c>
      <c r="B300" s="587"/>
      <c r="C300" s="587"/>
      <c r="D300" s="587"/>
      <c r="E300" s="360"/>
      <c r="F300" s="397"/>
      <c r="G300" s="360"/>
      <c r="H300" s="805"/>
      <c r="I300" s="806"/>
      <c r="J300" s="807"/>
      <c r="K300" s="794"/>
      <c r="L300" s="576"/>
      <c r="M300" s="797"/>
      <c r="N300" s="398"/>
      <c r="O300" s="399"/>
      <c r="P300" s="435"/>
    </row>
    <row r="301" spans="1:16" s="395" customFormat="1" ht="26.25" customHeight="1" x14ac:dyDescent="0.2">
      <c r="A301" s="326"/>
      <c r="B301" s="568" t="s">
        <v>107</v>
      </c>
      <c r="C301" s="568"/>
      <c r="D301" s="95">
        <v>30009</v>
      </c>
      <c r="E301" s="425"/>
      <c r="F301" s="403">
        <v>30010</v>
      </c>
      <c r="G301" s="427"/>
      <c r="H301" s="805"/>
      <c r="I301" s="806"/>
      <c r="J301" s="807"/>
      <c r="K301" s="794"/>
      <c r="L301" s="576"/>
      <c r="M301" s="797"/>
      <c r="N301" s="135">
        <v>0.25</v>
      </c>
      <c r="O301" s="276">
        <v>80009</v>
      </c>
      <c r="P301" s="430">
        <f>ROUND(N301*E301,5)</f>
        <v>0</v>
      </c>
    </row>
    <row r="302" spans="1:16" s="395" customFormat="1" ht="26.25" customHeight="1" x14ac:dyDescent="0.2">
      <c r="A302" s="326"/>
      <c r="B302" s="568" t="s">
        <v>106</v>
      </c>
      <c r="C302" s="568"/>
      <c r="D302" s="95">
        <v>30011</v>
      </c>
      <c r="E302" s="425"/>
      <c r="F302" s="403">
        <v>30012</v>
      </c>
      <c r="G302" s="427"/>
      <c r="H302" s="805"/>
      <c r="I302" s="806"/>
      <c r="J302" s="807"/>
      <c r="K302" s="794"/>
      <c r="L302" s="576"/>
      <c r="M302" s="797"/>
      <c r="N302" s="135">
        <v>0.25</v>
      </c>
      <c r="O302" s="276">
        <v>80011</v>
      </c>
      <c r="P302" s="430">
        <f>ROUND(N302*E302,5)</f>
        <v>0</v>
      </c>
    </row>
    <row r="303" spans="1:16" s="395" customFormat="1" ht="26.25" customHeight="1" x14ac:dyDescent="0.2">
      <c r="A303" s="586" t="s">
        <v>119</v>
      </c>
      <c r="B303" s="587"/>
      <c r="C303" s="587"/>
      <c r="D303" s="587"/>
      <c r="E303" s="360"/>
      <c r="F303" s="397"/>
      <c r="G303" s="360"/>
      <c r="H303" s="805"/>
      <c r="I303" s="806"/>
      <c r="J303" s="807"/>
      <c r="K303" s="794"/>
      <c r="L303" s="576"/>
      <c r="M303" s="797"/>
      <c r="N303" s="398"/>
      <c r="O303" s="399"/>
      <c r="P303" s="435"/>
    </row>
    <row r="304" spans="1:16" s="395" customFormat="1" ht="26.25" customHeight="1" x14ac:dyDescent="0.2">
      <c r="A304" s="326"/>
      <c r="B304" s="568" t="s">
        <v>107</v>
      </c>
      <c r="C304" s="568"/>
      <c r="D304" s="95">
        <v>30013</v>
      </c>
      <c r="E304" s="425"/>
      <c r="F304" s="396">
        <v>30014</v>
      </c>
      <c r="G304" s="427"/>
      <c r="H304" s="805"/>
      <c r="I304" s="806"/>
      <c r="J304" s="807"/>
      <c r="K304" s="794"/>
      <c r="L304" s="576"/>
      <c r="M304" s="797"/>
      <c r="N304" s="135">
        <v>0.5</v>
      </c>
      <c r="O304" s="276">
        <v>80013</v>
      </c>
      <c r="P304" s="430">
        <f>ROUND(N304*E304,5)</f>
        <v>0</v>
      </c>
    </row>
    <row r="305" spans="1:16" s="395" customFormat="1" ht="26.25" customHeight="1" x14ac:dyDescent="0.2">
      <c r="A305" s="326"/>
      <c r="B305" s="568" t="s">
        <v>106</v>
      </c>
      <c r="C305" s="568"/>
      <c r="D305" s="95">
        <v>30015</v>
      </c>
      <c r="E305" s="425"/>
      <c r="F305" s="396">
        <v>30016</v>
      </c>
      <c r="G305" s="427"/>
      <c r="H305" s="805"/>
      <c r="I305" s="806"/>
      <c r="J305" s="807"/>
      <c r="K305" s="794"/>
      <c r="L305" s="576"/>
      <c r="M305" s="797"/>
      <c r="N305" s="135">
        <v>0.5</v>
      </c>
      <c r="O305" s="276">
        <v>80015</v>
      </c>
      <c r="P305" s="430">
        <f>ROUND(N305*E305,5)</f>
        <v>0</v>
      </c>
    </row>
    <row r="306" spans="1:16" s="395" customFormat="1" ht="26.25" customHeight="1" x14ac:dyDescent="0.2">
      <c r="A306" s="586" t="s">
        <v>96</v>
      </c>
      <c r="B306" s="587"/>
      <c r="C306" s="587"/>
      <c r="D306" s="587"/>
      <c r="E306" s="360"/>
      <c r="F306" s="397"/>
      <c r="G306" s="360"/>
      <c r="H306" s="805"/>
      <c r="I306" s="806"/>
      <c r="J306" s="807"/>
      <c r="K306" s="794"/>
      <c r="L306" s="576"/>
      <c r="M306" s="797"/>
      <c r="N306" s="398"/>
      <c r="O306" s="399"/>
      <c r="P306" s="435"/>
    </row>
    <row r="307" spans="1:16" s="395" customFormat="1" ht="26.25" customHeight="1" x14ac:dyDescent="0.2">
      <c r="A307" s="326"/>
      <c r="B307" s="568" t="s">
        <v>107</v>
      </c>
      <c r="C307" s="568"/>
      <c r="D307" s="95">
        <v>30017</v>
      </c>
      <c r="E307" s="425"/>
      <c r="F307" s="396">
        <v>30018</v>
      </c>
      <c r="G307" s="427"/>
      <c r="H307" s="805"/>
      <c r="I307" s="806"/>
      <c r="J307" s="807"/>
      <c r="K307" s="794"/>
      <c r="L307" s="576"/>
      <c r="M307" s="797"/>
      <c r="N307" s="136">
        <v>1</v>
      </c>
      <c r="O307" s="271">
        <v>80017</v>
      </c>
      <c r="P307" s="430">
        <f>ROUND(N307*E307,5)</f>
        <v>0</v>
      </c>
    </row>
    <row r="308" spans="1:16" s="395" customFormat="1" ht="26.25" customHeight="1" x14ac:dyDescent="0.2">
      <c r="A308" s="326"/>
      <c r="B308" s="568" t="s">
        <v>106</v>
      </c>
      <c r="C308" s="568"/>
      <c r="D308" s="95">
        <v>30019</v>
      </c>
      <c r="E308" s="425"/>
      <c r="F308" s="396">
        <v>30020</v>
      </c>
      <c r="G308" s="427"/>
      <c r="H308" s="805"/>
      <c r="I308" s="806"/>
      <c r="J308" s="807"/>
      <c r="K308" s="794"/>
      <c r="L308" s="576"/>
      <c r="M308" s="797"/>
      <c r="N308" s="135">
        <v>1</v>
      </c>
      <c r="O308" s="276">
        <v>80019</v>
      </c>
      <c r="P308" s="430">
        <f>ROUND(N308*E308,5)</f>
        <v>0</v>
      </c>
    </row>
    <row r="309" spans="1:16" s="395" customFormat="1" ht="26.25" customHeight="1" x14ac:dyDescent="0.2">
      <c r="A309" s="586" t="s">
        <v>115</v>
      </c>
      <c r="B309" s="587"/>
      <c r="C309" s="587"/>
      <c r="D309" s="587"/>
      <c r="E309" s="360"/>
      <c r="F309" s="397"/>
      <c r="G309" s="360"/>
      <c r="H309" s="805"/>
      <c r="I309" s="806"/>
      <c r="J309" s="807"/>
      <c r="K309" s="795"/>
      <c r="L309" s="577"/>
      <c r="M309" s="798"/>
      <c r="N309" s="404"/>
      <c r="O309" s="405"/>
      <c r="P309" s="354"/>
    </row>
    <row r="310" spans="1:16" s="395" customFormat="1" ht="26.25" customHeight="1" x14ac:dyDescent="0.2">
      <c r="A310" s="326"/>
      <c r="B310" s="568" t="s">
        <v>107</v>
      </c>
      <c r="C310" s="568"/>
      <c r="D310" s="95">
        <v>30021</v>
      </c>
      <c r="E310" s="425"/>
      <c r="F310" s="396">
        <v>30022</v>
      </c>
      <c r="G310" s="427"/>
      <c r="H310" s="805"/>
      <c r="I310" s="806"/>
      <c r="J310" s="807"/>
      <c r="K310" s="105">
        <v>0.15</v>
      </c>
      <c r="L310" s="396">
        <v>80022</v>
      </c>
      <c r="M310" s="430">
        <f>ROUND(K310*G310,5)</f>
        <v>0</v>
      </c>
      <c r="N310" s="404"/>
      <c r="O310" s="405"/>
      <c r="P310" s="406"/>
    </row>
    <row r="311" spans="1:16" s="395" customFormat="1" ht="26.25" customHeight="1" x14ac:dyDescent="0.2">
      <c r="A311" s="326"/>
      <c r="B311" s="568" t="s">
        <v>106</v>
      </c>
      <c r="C311" s="568"/>
      <c r="D311" s="95">
        <v>30023</v>
      </c>
      <c r="E311" s="425"/>
      <c r="F311" s="396">
        <v>30024</v>
      </c>
      <c r="G311" s="427"/>
      <c r="H311" s="805"/>
      <c r="I311" s="806"/>
      <c r="J311" s="807"/>
      <c r="K311" s="105">
        <v>0.15</v>
      </c>
      <c r="L311" s="396">
        <v>80024</v>
      </c>
      <c r="M311" s="430">
        <f>ROUND(K311*G311,5)</f>
        <v>0</v>
      </c>
      <c r="N311" s="404"/>
      <c r="O311" s="405"/>
      <c r="P311" s="406"/>
    </row>
    <row r="312" spans="1:16" s="395" customFormat="1" ht="26.25" customHeight="1" x14ac:dyDescent="0.2">
      <c r="A312" s="586" t="s">
        <v>114</v>
      </c>
      <c r="B312" s="587"/>
      <c r="C312" s="587"/>
      <c r="D312" s="588"/>
      <c r="E312" s="360"/>
      <c r="F312" s="397"/>
      <c r="G312" s="360"/>
      <c r="H312" s="805"/>
      <c r="I312" s="806"/>
      <c r="J312" s="807"/>
      <c r="K312" s="195"/>
      <c r="L312" s="407"/>
      <c r="M312" s="439"/>
      <c r="N312" s="404"/>
      <c r="O312" s="405"/>
      <c r="P312" s="354"/>
    </row>
    <row r="313" spans="1:16" s="395" customFormat="1" ht="26.25" customHeight="1" x14ac:dyDescent="0.2">
      <c r="A313" s="326"/>
      <c r="B313" s="568" t="s">
        <v>107</v>
      </c>
      <c r="C313" s="568"/>
      <c r="D313" s="95">
        <v>30025</v>
      </c>
      <c r="E313" s="425"/>
      <c r="F313" s="396">
        <v>30026</v>
      </c>
      <c r="G313" s="427"/>
      <c r="H313" s="805"/>
      <c r="I313" s="806"/>
      <c r="J313" s="807"/>
      <c r="K313" s="105">
        <v>0</v>
      </c>
      <c r="L313" s="396">
        <v>80026</v>
      </c>
      <c r="M313" s="430">
        <f>ROUND(K313*G313,5)</f>
        <v>0</v>
      </c>
      <c r="N313" s="135">
        <v>0</v>
      </c>
      <c r="O313" s="276">
        <v>80025</v>
      </c>
      <c r="P313" s="430">
        <f>ROUND(N313*E313,5)</f>
        <v>0</v>
      </c>
    </row>
    <row r="314" spans="1:16" s="395" customFormat="1" ht="26.25" customHeight="1" x14ac:dyDescent="0.2">
      <c r="A314" s="326"/>
      <c r="B314" s="568" t="s">
        <v>106</v>
      </c>
      <c r="C314" s="568"/>
      <c r="D314" s="95">
        <v>30027</v>
      </c>
      <c r="E314" s="425"/>
      <c r="F314" s="396">
        <v>30028</v>
      </c>
      <c r="G314" s="427"/>
      <c r="H314" s="805"/>
      <c r="I314" s="806"/>
      <c r="J314" s="807"/>
      <c r="K314" s="105">
        <v>0</v>
      </c>
      <c r="L314" s="396">
        <v>80028</v>
      </c>
      <c r="M314" s="430">
        <f>ROUND(K314*G314,5)</f>
        <v>0</v>
      </c>
      <c r="N314" s="137">
        <v>0</v>
      </c>
      <c r="O314" s="278">
        <v>80027</v>
      </c>
      <c r="P314" s="430">
        <f>ROUND(N314*E314,5)</f>
        <v>0</v>
      </c>
    </row>
    <row r="315" spans="1:16" s="395" customFormat="1" ht="26.25" customHeight="1" x14ac:dyDescent="0.2">
      <c r="A315" s="586" t="s">
        <v>117</v>
      </c>
      <c r="B315" s="587"/>
      <c r="C315" s="587"/>
      <c r="D315" s="588"/>
      <c r="E315" s="360"/>
      <c r="F315" s="397"/>
      <c r="G315" s="360"/>
      <c r="H315" s="805"/>
      <c r="I315" s="806"/>
      <c r="J315" s="807"/>
      <c r="K315" s="793"/>
      <c r="L315" s="575"/>
      <c r="M315" s="796"/>
      <c r="N315" s="398"/>
      <c r="O315" s="399"/>
      <c r="P315" s="435"/>
    </row>
    <row r="316" spans="1:16" s="395" customFormat="1" ht="26.25" customHeight="1" x14ac:dyDescent="0.2">
      <c r="A316" s="326"/>
      <c r="B316" s="568" t="s">
        <v>107</v>
      </c>
      <c r="C316" s="568"/>
      <c r="D316" s="95">
        <v>30029</v>
      </c>
      <c r="E316" s="425"/>
      <c r="F316" s="396">
        <v>30030</v>
      </c>
      <c r="G316" s="427"/>
      <c r="H316" s="805"/>
      <c r="I316" s="806"/>
      <c r="J316" s="807"/>
      <c r="K316" s="794"/>
      <c r="L316" s="576"/>
      <c r="M316" s="797"/>
      <c r="N316" s="138">
        <v>0.1</v>
      </c>
      <c r="O316" s="276">
        <v>80029</v>
      </c>
      <c r="P316" s="430">
        <f>ROUND(N316*E316,5)</f>
        <v>0</v>
      </c>
    </row>
    <row r="317" spans="1:16" s="395" customFormat="1" ht="26.25" customHeight="1" x14ac:dyDescent="0.2">
      <c r="A317" s="326"/>
      <c r="B317" s="568" t="s">
        <v>106</v>
      </c>
      <c r="C317" s="568"/>
      <c r="D317" s="95">
        <v>30031</v>
      </c>
      <c r="E317" s="425"/>
      <c r="F317" s="396">
        <v>30032</v>
      </c>
      <c r="G317" s="427"/>
      <c r="H317" s="805"/>
      <c r="I317" s="806"/>
      <c r="J317" s="807"/>
      <c r="K317" s="794"/>
      <c r="L317" s="576"/>
      <c r="M317" s="797"/>
      <c r="N317" s="138">
        <v>0.1</v>
      </c>
      <c r="O317" s="276">
        <v>80031</v>
      </c>
      <c r="P317" s="430">
        <f>ROUND(N317*E317,5)</f>
        <v>0</v>
      </c>
    </row>
    <row r="318" spans="1:16" s="395" customFormat="1" ht="26.25" customHeight="1" x14ac:dyDescent="0.2">
      <c r="A318" s="586" t="s">
        <v>120</v>
      </c>
      <c r="B318" s="587"/>
      <c r="C318" s="587"/>
      <c r="D318" s="588"/>
      <c r="E318" s="360"/>
      <c r="F318" s="397"/>
      <c r="G318" s="360"/>
      <c r="H318" s="805"/>
      <c r="I318" s="806"/>
      <c r="J318" s="807"/>
      <c r="K318" s="794"/>
      <c r="L318" s="576"/>
      <c r="M318" s="797"/>
      <c r="N318" s="398"/>
      <c r="O318" s="399"/>
      <c r="P318" s="435"/>
    </row>
    <row r="319" spans="1:16" s="395" customFormat="1" ht="26.25" customHeight="1" x14ac:dyDescent="0.2">
      <c r="A319" s="326"/>
      <c r="B319" s="568" t="s">
        <v>107</v>
      </c>
      <c r="C319" s="568"/>
      <c r="D319" s="95">
        <v>30033</v>
      </c>
      <c r="E319" s="425"/>
      <c r="F319" s="396">
        <v>30034</v>
      </c>
      <c r="G319" s="427"/>
      <c r="H319" s="805"/>
      <c r="I319" s="806"/>
      <c r="J319" s="807"/>
      <c r="K319" s="794"/>
      <c r="L319" s="576"/>
      <c r="M319" s="797"/>
      <c r="N319" s="138">
        <v>0.35</v>
      </c>
      <c r="O319" s="276">
        <v>80033</v>
      </c>
      <c r="P319" s="430">
        <f>ROUND(N319*E319,5)</f>
        <v>0</v>
      </c>
    </row>
    <row r="320" spans="1:16" s="395" customFormat="1" ht="26.25" customHeight="1" x14ac:dyDescent="0.2">
      <c r="A320" s="326"/>
      <c r="B320" s="568" t="s">
        <v>106</v>
      </c>
      <c r="C320" s="568"/>
      <c r="D320" s="95">
        <v>30035</v>
      </c>
      <c r="E320" s="425"/>
      <c r="F320" s="396">
        <v>30036</v>
      </c>
      <c r="G320" s="427"/>
      <c r="H320" s="805"/>
      <c r="I320" s="806"/>
      <c r="J320" s="807"/>
      <c r="K320" s="794"/>
      <c r="L320" s="576"/>
      <c r="M320" s="797"/>
      <c r="N320" s="138">
        <v>0.35</v>
      </c>
      <c r="O320" s="276">
        <v>80035</v>
      </c>
      <c r="P320" s="430">
        <f>ROUND(N320*E320,5)</f>
        <v>0</v>
      </c>
    </row>
    <row r="321" spans="1:59" s="395" customFormat="1" ht="26.25" customHeight="1" x14ac:dyDescent="0.2">
      <c r="A321" s="586" t="s">
        <v>113</v>
      </c>
      <c r="B321" s="587"/>
      <c r="C321" s="587"/>
      <c r="D321" s="588"/>
      <c r="E321" s="360"/>
      <c r="F321" s="397"/>
      <c r="G321" s="360"/>
      <c r="H321" s="805"/>
      <c r="I321" s="806"/>
      <c r="J321" s="807"/>
      <c r="K321" s="794"/>
      <c r="L321" s="576"/>
      <c r="M321" s="797"/>
      <c r="N321" s="398"/>
      <c r="O321" s="399"/>
      <c r="P321" s="435"/>
    </row>
    <row r="322" spans="1:59" s="395" customFormat="1" ht="26.25" customHeight="1" x14ac:dyDescent="0.2">
      <c r="A322" s="326"/>
      <c r="B322" s="568" t="s">
        <v>107</v>
      </c>
      <c r="C322" s="568"/>
      <c r="D322" s="95">
        <v>30037</v>
      </c>
      <c r="E322" s="425"/>
      <c r="F322" s="396">
        <v>30038</v>
      </c>
      <c r="G322" s="427"/>
      <c r="H322" s="805"/>
      <c r="I322" s="806"/>
      <c r="J322" s="807"/>
      <c r="K322" s="794"/>
      <c r="L322" s="576"/>
      <c r="M322" s="797"/>
      <c r="N322" s="135">
        <v>0.85</v>
      </c>
      <c r="O322" s="276">
        <v>80037</v>
      </c>
      <c r="P322" s="430">
        <f>ROUND(N322*E322,5)</f>
        <v>0</v>
      </c>
    </row>
    <row r="323" spans="1:59" s="395" customFormat="1" ht="26.25" customHeight="1" x14ac:dyDescent="0.2">
      <c r="A323" s="326"/>
      <c r="B323" s="568" t="s">
        <v>106</v>
      </c>
      <c r="C323" s="568"/>
      <c r="D323" s="95">
        <v>30039</v>
      </c>
      <c r="E323" s="425"/>
      <c r="F323" s="396">
        <v>30040</v>
      </c>
      <c r="G323" s="427"/>
      <c r="H323" s="805"/>
      <c r="I323" s="806"/>
      <c r="J323" s="807"/>
      <c r="K323" s="794"/>
      <c r="L323" s="576"/>
      <c r="M323" s="797"/>
      <c r="N323" s="135">
        <v>0.85</v>
      </c>
      <c r="O323" s="276">
        <v>80039</v>
      </c>
      <c r="P323" s="430">
        <f>ROUND(N323*E323,5)</f>
        <v>0</v>
      </c>
    </row>
    <row r="324" spans="1:59" s="395" customFormat="1" ht="26.25" customHeight="1" x14ac:dyDescent="0.2">
      <c r="A324" s="586" t="s">
        <v>121</v>
      </c>
      <c r="B324" s="587"/>
      <c r="C324" s="587"/>
      <c r="D324" s="588"/>
      <c r="E324" s="408"/>
      <c r="F324" s="409"/>
      <c r="G324" s="408"/>
      <c r="H324" s="805"/>
      <c r="I324" s="806"/>
      <c r="J324" s="807"/>
      <c r="K324" s="795"/>
      <c r="L324" s="577"/>
      <c r="M324" s="798"/>
      <c r="N324" s="524"/>
      <c r="O324" s="666"/>
      <c r="P324" s="622"/>
      <c r="Q324" s="410"/>
      <c r="R324" s="410"/>
      <c r="S324" s="410"/>
      <c r="T324" s="410"/>
      <c r="U324" s="410"/>
      <c r="V324" s="410"/>
      <c r="W324" s="410"/>
      <c r="X324" s="410"/>
      <c r="Y324" s="410"/>
      <c r="Z324" s="410"/>
      <c r="AA324" s="410"/>
      <c r="AB324" s="410"/>
      <c r="AC324" s="410"/>
      <c r="AD324" s="410"/>
      <c r="AE324" s="410"/>
      <c r="AF324" s="410"/>
      <c r="AG324" s="410"/>
      <c r="AH324" s="410"/>
      <c r="AI324" s="410"/>
      <c r="AJ324" s="410"/>
      <c r="AK324" s="410"/>
      <c r="AL324" s="410"/>
      <c r="AM324" s="410"/>
      <c r="AN324" s="410"/>
      <c r="AO324" s="410"/>
      <c r="AP324" s="410"/>
      <c r="AQ324" s="410"/>
      <c r="AR324" s="410"/>
      <c r="AS324" s="410"/>
      <c r="AT324" s="410"/>
      <c r="AU324" s="410"/>
      <c r="AV324" s="410"/>
      <c r="AW324" s="410"/>
      <c r="AX324" s="410"/>
      <c r="AY324" s="410"/>
      <c r="AZ324" s="410"/>
      <c r="BA324" s="410"/>
      <c r="BB324" s="410"/>
      <c r="BC324" s="410"/>
      <c r="BD324" s="410"/>
      <c r="BE324" s="410"/>
      <c r="BF324" s="410"/>
    </row>
    <row r="325" spans="1:59" s="324" customFormat="1" ht="26.25" customHeight="1" x14ac:dyDescent="0.2">
      <c r="B325" s="568" t="s">
        <v>107</v>
      </c>
      <c r="C325" s="568"/>
      <c r="D325" s="95">
        <v>30041</v>
      </c>
      <c r="E325" s="425"/>
      <c r="F325" s="396">
        <v>30042</v>
      </c>
      <c r="G325" s="427"/>
      <c r="H325" s="805"/>
      <c r="I325" s="806"/>
      <c r="J325" s="807"/>
      <c r="K325" s="107">
        <v>0.25</v>
      </c>
      <c r="L325" s="396">
        <v>80042</v>
      </c>
      <c r="M325" s="430">
        <f>ROUND(K325*G325,5)</f>
        <v>0</v>
      </c>
      <c r="N325" s="526"/>
      <c r="O325" s="667"/>
      <c r="P325" s="623"/>
      <c r="Q325" s="410"/>
      <c r="R325" s="410"/>
      <c r="S325" s="410"/>
      <c r="T325" s="410"/>
      <c r="U325" s="410"/>
      <c r="V325" s="410"/>
      <c r="W325" s="410"/>
      <c r="X325" s="410"/>
      <c r="Y325" s="410"/>
      <c r="Z325" s="410"/>
      <c r="AA325" s="410"/>
      <c r="AB325" s="410"/>
      <c r="AC325" s="410"/>
      <c r="AD325" s="410"/>
      <c r="AE325" s="410"/>
      <c r="AF325" s="410"/>
      <c r="AG325" s="410"/>
      <c r="AH325" s="410"/>
      <c r="AI325" s="410"/>
      <c r="AJ325" s="410"/>
      <c r="AK325" s="410"/>
      <c r="AL325" s="410"/>
      <c r="AM325" s="410"/>
      <c r="AN325" s="410"/>
      <c r="AO325" s="410"/>
      <c r="AP325" s="410"/>
      <c r="AQ325" s="410"/>
      <c r="AR325" s="410"/>
      <c r="AS325" s="410"/>
      <c r="AT325" s="410"/>
      <c r="AU325" s="410"/>
      <c r="AV325" s="410"/>
      <c r="AW325" s="410"/>
      <c r="AX325" s="410"/>
      <c r="AY325" s="410"/>
      <c r="AZ325" s="410"/>
      <c r="BA325" s="410"/>
      <c r="BB325" s="410"/>
      <c r="BC325" s="410"/>
      <c r="BD325" s="410"/>
      <c r="BE325" s="410"/>
      <c r="BF325" s="410"/>
      <c r="BG325" s="411"/>
    </row>
    <row r="326" spans="1:59" s="324" customFormat="1" ht="26.25" customHeight="1" x14ac:dyDescent="0.2">
      <c r="B326" s="568" t="s">
        <v>106</v>
      </c>
      <c r="C326" s="568"/>
      <c r="D326" s="95">
        <v>30043</v>
      </c>
      <c r="E326" s="425"/>
      <c r="F326" s="396">
        <v>30044</v>
      </c>
      <c r="G326" s="427"/>
      <c r="H326" s="805"/>
      <c r="I326" s="806"/>
      <c r="J326" s="807"/>
      <c r="K326" s="107">
        <v>0.25</v>
      </c>
      <c r="L326" s="396">
        <v>80044</v>
      </c>
      <c r="M326" s="430">
        <f>ROUND(K326*G326,5)</f>
        <v>0</v>
      </c>
      <c r="N326" s="526"/>
      <c r="O326" s="667"/>
      <c r="P326" s="623"/>
      <c r="Q326" s="410"/>
      <c r="R326" s="410"/>
      <c r="S326" s="410"/>
      <c r="T326" s="410"/>
      <c r="U326" s="410"/>
      <c r="V326" s="410"/>
      <c r="W326" s="410"/>
      <c r="X326" s="410"/>
      <c r="Y326" s="410"/>
      <c r="Z326" s="410"/>
      <c r="AA326" s="410"/>
      <c r="AB326" s="410"/>
      <c r="AC326" s="410"/>
      <c r="AD326" s="410"/>
      <c r="AE326" s="410"/>
      <c r="AF326" s="410"/>
      <c r="AG326" s="410"/>
      <c r="AH326" s="410"/>
      <c r="AI326" s="410"/>
      <c r="AJ326" s="410"/>
      <c r="AK326" s="410"/>
      <c r="AL326" s="410"/>
      <c r="AM326" s="410"/>
      <c r="AN326" s="410"/>
      <c r="AO326" s="410"/>
      <c r="AP326" s="410"/>
      <c r="AQ326" s="410"/>
      <c r="AR326" s="410"/>
      <c r="AS326" s="410"/>
      <c r="AT326" s="410"/>
      <c r="AU326" s="410"/>
      <c r="AV326" s="410"/>
      <c r="AW326" s="410"/>
      <c r="AX326" s="410"/>
      <c r="AY326" s="410"/>
      <c r="AZ326" s="410"/>
      <c r="BA326" s="410"/>
      <c r="BB326" s="410"/>
      <c r="BC326" s="410"/>
      <c r="BD326" s="410"/>
      <c r="BE326" s="410"/>
      <c r="BF326" s="410"/>
      <c r="BG326" s="411"/>
    </row>
    <row r="327" spans="1:59" s="395" customFormat="1" ht="26.25" customHeight="1" x14ac:dyDescent="0.2">
      <c r="A327" s="586" t="s">
        <v>122</v>
      </c>
      <c r="B327" s="587"/>
      <c r="C327" s="587"/>
      <c r="D327" s="588"/>
      <c r="E327" s="412"/>
      <c r="F327" s="322"/>
      <c r="G327" s="412"/>
      <c r="H327" s="805"/>
      <c r="I327" s="806"/>
      <c r="J327" s="807"/>
      <c r="K327" s="413"/>
      <c r="L327" s="323"/>
      <c r="M327" s="440"/>
      <c r="N327" s="526"/>
      <c r="O327" s="667"/>
      <c r="P327" s="623"/>
      <c r="Q327" s="410"/>
      <c r="R327" s="410"/>
      <c r="S327" s="410"/>
      <c r="T327" s="410"/>
      <c r="U327" s="410"/>
      <c r="V327" s="410"/>
      <c r="W327" s="410"/>
      <c r="X327" s="410"/>
      <c r="Y327" s="410"/>
      <c r="Z327" s="410"/>
      <c r="AA327" s="410"/>
      <c r="AB327" s="410"/>
      <c r="AC327" s="410"/>
      <c r="AD327" s="410"/>
      <c r="AE327" s="410"/>
      <c r="AF327" s="410"/>
      <c r="AG327" s="410"/>
      <c r="AH327" s="410"/>
      <c r="AI327" s="410"/>
      <c r="AJ327" s="410"/>
      <c r="AK327" s="410"/>
      <c r="AL327" s="410"/>
      <c r="AM327" s="410"/>
      <c r="AN327" s="410"/>
      <c r="AO327" s="410"/>
      <c r="AP327" s="410"/>
      <c r="AQ327" s="410"/>
      <c r="AR327" s="410"/>
      <c r="AS327" s="410"/>
      <c r="AT327" s="410"/>
      <c r="AU327" s="410"/>
      <c r="AV327" s="410"/>
      <c r="AW327" s="410"/>
      <c r="AX327" s="410"/>
      <c r="AY327" s="410"/>
      <c r="AZ327" s="410"/>
      <c r="BA327" s="410"/>
      <c r="BB327" s="410"/>
      <c r="BC327" s="410"/>
      <c r="BD327" s="410"/>
      <c r="BE327" s="410"/>
      <c r="BF327" s="410"/>
    </row>
    <row r="328" spans="1:59" s="324" customFormat="1" ht="26.25" customHeight="1" x14ac:dyDescent="0.2">
      <c r="B328" s="568" t="s">
        <v>107</v>
      </c>
      <c r="C328" s="568"/>
      <c r="D328" s="95">
        <v>30045</v>
      </c>
      <c r="E328" s="425"/>
      <c r="F328" s="396">
        <v>30046</v>
      </c>
      <c r="G328" s="427"/>
      <c r="H328" s="805"/>
      <c r="I328" s="806"/>
      <c r="J328" s="807"/>
      <c r="K328" s="107">
        <v>0.1</v>
      </c>
      <c r="L328" s="396">
        <v>80046</v>
      </c>
      <c r="M328" s="430">
        <f>ROUND(K328*G328,5)</f>
        <v>0</v>
      </c>
      <c r="N328" s="526"/>
      <c r="O328" s="667"/>
      <c r="P328" s="623"/>
      <c r="Q328" s="410"/>
      <c r="R328" s="410"/>
      <c r="S328" s="410"/>
      <c r="T328" s="410"/>
      <c r="U328" s="410"/>
      <c r="V328" s="410"/>
      <c r="W328" s="410"/>
      <c r="X328" s="410"/>
      <c r="Y328" s="410"/>
      <c r="Z328" s="410"/>
      <c r="AA328" s="410"/>
      <c r="AB328" s="410"/>
      <c r="AC328" s="410"/>
      <c r="AD328" s="410"/>
      <c r="AE328" s="410"/>
      <c r="AF328" s="410"/>
      <c r="AG328" s="410"/>
      <c r="AH328" s="410"/>
      <c r="AI328" s="410"/>
      <c r="AJ328" s="410"/>
      <c r="AK328" s="410"/>
      <c r="AL328" s="410"/>
      <c r="AM328" s="410"/>
      <c r="AN328" s="410"/>
      <c r="AO328" s="410"/>
      <c r="AP328" s="410"/>
      <c r="AQ328" s="410"/>
      <c r="AR328" s="410"/>
      <c r="AS328" s="410"/>
      <c r="AT328" s="410"/>
      <c r="AU328" s="410"/>
      <c r="AV328" s="410"/>
      <c r="AW328" s="410"/>
      <c r="AX328" s="410"/>
      <c r="AY328" s="410"/>
      <c r="AZ328" s="410"/>
      <c r="BA328" s="410"/>
      <c r="BB328" s="410"/>
      <c r="BC328" s="410"/>
      <c r="BD328" s="410"/>
      <c r="BE328" s="410"/>
      <c r="BF328" s="410"/>
      <c r="BG328" s="411"/>
    </row>
    <row r="329" spans="1:59" s="324" customFormat="1" ht="26.25" customHeight="1" x14ac:dyDescent="0.2">
      <c r="B329" s="568" t="s">
        <v>106</v>
      </c>
      <c r="C329" s="568"/>
      <c r="D329" s="95">
        <v>30047</v>
      </c>
      <c r="E329" s="425"/>
      <c r="F329" s="396">
        <v>30048</v>
      </c>
      <c r="G329" s="427"/>
      <c r="H329" s="805"/>
      <c r="I329" s="806"/>
      <c r="J329" s="807"/>
      <c r="K329" s="107">
        <v>0.1</v>
      </c>
      <c r="L329" s="396">
        <v>80048</v>
      </c>
      <c r="M329" s="430">
        <f>ROUND(K329*G329,5)</f>
        <v>0</v>
      </c>
      <c r="N329" s="526"/>
      <c r="O329" s="667"/>
      <c r="P329" s="623"/>
      <c r="Q329" s="410"/>
      <c r="R329" s="410"/>
      <c r="S329" s="410"/>
      <c r="T329" s="410"/>
      <c r="U329" s="410"/>
      <c r="V329" s="410"/>
      <c r="W329" s="410"/>
      <c r="X329" s="410"/>
      <c r="Y329" s="410"/>
      <c r="Z329" s="410"/>
      <c r="AA329" s="410"/>
      <c r="AB329" s="410"/>
      <c r="AC329" s="410"/>
      <c r="AD329" s="410"/>
      <c r="AE329" s="410"/>
      <c r="AF329" s="410"/>
      <c r="AG329" s="410"/>
      <c r="AH329" s="410"/>
      <c r="AI329" s="410"/>
      <c r="AJ329" s="410"/>
      <c r="AK329" s="410"/>
      <c r="AL329" s="410"/>
      <c r="AM329" s="410"/>
      <c r="AN329" s="410"/>
      <c r="AO329" s="410"/>
      <c r="AP329" s="410"/>
      <c r="AQ329" s="410"/>
      <c r="AR329" s="410"/>
      <c r="AS329" s="410"/>
      <c r="AT329" s="410"/>
      <c r="AU329" s="410"/>
      <c r="AV329" s="410"/>
      <c r="AW329" s="410"/>
      <c r="AX329" s="410"/>
      <c r="AY329" s="410"/>
      <c r="AZ329" s="410"/>
      <c r="BA329" s="410"/>
      <c r="BB329" s="410"/>
      <c r="BC329" s="410"/>
      <c r="BD329" s="410"/>
      <c r="BE329" s="410"/>
      <c r="BF329" s="410"/>
      <c r="BG329" s="411"/>
    </row>
    <row r="330" spans="1:59" s="395" customFormat="1" ht="26.25" customHeight="1" x14ac:dyDescent="0.2">
      <c r="A330" s="586" t="s">
        <v>123</v>
      </c>
      <c r="B330" s="587"/>
      <c r="C330" s="587"/>
      <c r="D330" s="588"/>
      <c r="E330" s="412"/>
      <c r="F330" s="322"/>
      <c r="G330" s="412"/>
      <c r="H330" s="805"/>
      <c r="I330" s="806"/>
      <c r="J330" s="807"/>
      <c r="K330" s="413"/>
      <c r="L330" s="323"/>
      <c r="M330" s="440"/>
      <c r="N330" s="525"/>
      <c r="O330" s="668"/>
      <c r="P330" s="624"/>
      <c r="Q330" s="410"/>
      <c r="R330" s="410"/>
      <c r="S330" s="410"/>
      <c r="T330" s="410"/>
      <c r="U330" s="410"/>
      <c r="V330" s="410"/>
      <c r="W330" s="410"/>
      <c r="X330" s="410"/>
      <c r="Y330" s="410"/>
      <c r="Z330" s="410"/>
      <c r="AA330" s="410"/>
      <c r="AB330" s="410"/>
      <c r="AC330" s="410"/>
      <c r="AD330" s="410"/>
      <c r="AE330" s="410"/>
      <c r="AF330" s="410"/>
      <c r="AG330" s="410"/>
      <c r="AH330" s="410"/>
      <c r="AI330" s="410"/>
      <c r="AJ330" s="410"/>
      <c r="AK330" s="410"/>
      <c r="AL330" s="410"/>
      <c r="AM330" s="410"/>
      <c r="AN330" s="410"/>
      <c r="AO330" s="410"/>
      <c r="AP330" s="410"/>
      <c r="AQ330" s="410"/>
      <c r="AR330" s="410"/>
      <c r="AS330" s="410"/>
      <c r="AT330" s="410"/>
      <c r="AU330" s="410"/>
      <c r="AV330" s="410"/>
      <c r="AW330" s="410"/>
      <c r="AX330" s="410"/>
      <c r="AY330" s="410"/>
      <c r="AZ330" s="410"/>
      <c r="BA330" s="410"/>
      <c r="BB330" s="410"/>
      <c r="BC330" s="410"/>
      <c r="BD330" s="410"/>
      <c r="BE330" s="410"/>
      <c r="BF330" s="410"/>
    </row>
    <row r="331" spans="1:59" s="324" customFormat="1" ht="26.25" customHeight="1" x14ac:dyDescent="0.2">
      <c r="B331" s="568" t="s">
        <v>107</v>
      </c>
      <c r="C331" s="568"/>
      <c r="D331" s="95">
        <v>30049</v>
      </c>
      <c r="E331" s="425"/>
      <c r="F331" s="396">
        <v>30050</v>
      </c>
      <c r="G331" s="427"/>
      <c r="H331" s="805"/>
      <c r="I331" s="806"/>
      <c r="J331" s="807"/>
      <c r="K331" s="105">
        <v>0</v>
      </c>
      <c r="L331" s="396">
        <v>80050</v>
      </c>
      <c r="M331" s="430">
        <f>ROUND(K331*G331,5)</f>
        <v>0</v>
      </c>
      <c r="N331" s="135">
        <v>0</v>
      </c>
      <c r="O331" s="276">
        <v>80049</v>
      </c>
      <c r="P331" s="430">
        <f t="shared" ref="P331:P332" si="18">ROUND(N331*E331,5)</f>
        <v>0</v>
      </c>
      <c r="Q331" s="410"/>
      <c r="R331" s="410"/>
      <c r="S331" s="410"/>
      <c r="T331" s="410"/>
      <c r="U331" s="410"/>
      <c r="V331" s="410"/>
      <c r="W331" s="410"/>
      <c r="X331" s="410"/>
      <c r="Y331" s="410"/>
      <c r="Z331" s="410"/>
      <c r="AA331" s="410"/>
      <c r="AB331" s="410"/>
      <c r="AC331" s="410"/>
      <c r="AD331" s="410"/>
      <c r="AE331" s="410"/>
      <c r="AF331" s="410"/>
      <c r="AG331" s="410"/>
      <c r="AH331" s="410"/>
      <c r="AI331" s="410"/>
      <c r="AJ331" s="410"/>
      <c r="AK331" s="410"/>
      <c r="AL331" s="410"/>
      <c r="AM331" s="410"/>
      <c r="AN331" s="410"/>
      <c r="AO331" s="410"/>
      <c r="AP331" s="410"/>
      <c r="AQ331" s="410"/>
      <c r="AR331" s="410"/>
      <c r="AS331" s="410"/>
      <c r="AT331" s="410"/>
      <c r="AU331" s="410"/>
      <c r="AV331" s="410"/>
      <c r="AW331" s="410"/>
      <c r="AX331" s="410"/>
      <c r="AY331" s="410"/>
      <c r="AZ331" s="410"/>
      <c r="BA331" s="410"/>
      <c r="BB331" s="410"/>
      <c r="BC331" s="410"/>
      <c r="BD331" s="410"/>
      <c r="BE331" s="410"/>
      <c r="BF331" s="410"/>
      <c r="BG331" s="411"/>
    </row>
    <row r="332" spans="1:59" s="324" customFormat="1" ht="26.25" customHeight="1" x14ac:dyDescent="0.2">
      <c r="B332" s="568" t="s">
        <v>106</v>
      </c>
      <c r="C332" s="568"/>
      <c r="D332" s="95">
        <v>30051</v>
      </c>
      <c r="E332" s="425"/>
      <c r="F332" s="396">
        <v>30052</v>
      </c>
      <c r="G332" s="427"/>
      <c r="H332" s="805"/>
      <c r="I332" s="806"/>
      <c r="J332" s="807"/>
      <c r="K332" s="105">
        <v>0</v>
      </c>
      <c r="L332" s="396">
        <v>80052</v>
      </c>
      <c r="M332" s="430">
        <f>ROUND(K332*G332,5)</f>
        <v>0</v>
      </c>
      <c r="N332" s="135">
        <v>0</v>
      </c>
      <c r="O332" s="276">
        <v>80051</v>
      </c>
      <c r="P332" s="430">
        <f t="shared" si="18"/>
        <v>0</v>
      </c>
      <c r="Q332" s="410"/>
      <c r="R332" s="410"/>
      <c r="S332" s="410"/>
      <c r="T332" s="410"/>
      <c r="U332" s="410"/>
      <c r="V332" s="410"/>
      <c r="W332" s="410"/>
      <c r="X332" s="410"/>
      <c r="Y332" s="410"/>
      <c r="Z332" s="410"/>
      <c r="AA332" s="410"/>
      <c r="AB332" s="410"/>
      <c r="AC332" s="410"/>
      <c r="AD332" s="410"/>
      <c r="AE332" s="410"/>
      <c r="AF332" s="410"/>
      <c r="AG332" s="410"/>
      <c r="AH332" s="410"/>
      <c r="AI332" s="410"/>
      <c r="AJ332" s="410"/>
      <c r="AK332" s="410"/>
      <c r="AL332" s="410"/>
      <c r="AM332" s="410"/>
      <c r="AN332" s="410"/>
      <c r="AO332" s="410"/>
      <c r="AP332" s="410"/>
      <c r="AQ332" s="410"/>
      <c r="AR332" s="410"/>
      <c r="AS332" s="410"/>
      <c r="AT332" s="410"/>
      <c r="AU332" s="410"/>
      <c r="AV332" s="410"/>
      <c r="AW332" s="410"/>
      <c r="AX332" s="410"/>
      <c r="AY332" s="410"/>
      <c r="AZ332" s="410"/>
      <c r="BA332" s="410"/>
      <c r="BB332" s="410"/>
      <c r="BC332" s="410"/>
      <c r="BD332" s="410"/>
      <c r="BE332" s="410"/>
      <c r="BF332" s="410"/>
      <c r="BG332" s="411"/>
    </row>
    <row r="333" spans="1:59" s="395" customFormat="1" ht="26.25" customHeight="1" x14ac:dyDescent="0.2">
      <c r="A333" s="586" t="s">
        <v>124</v>
      </c>
      <c r="B333" s="587"/>
      <c r="C333" s="587"/>
      <c r="D333" s="588"/>
      <c r="E333" s="412"/>
      <c r="F333" s="322"/>
      <c r="G333" s="412"/>
      <c r="H333" s="676"/>
      <c r="I333" s="677"/>
      <c r="J333" s="678"/>
      <c r="K333" s="793"/>
      <c r="L333" s="575"/>
      <c r="M333" s="796"/>
      <c r="N333" s="360"/>
      <c r="O333" s="397"/>
      <c r="P333" s="436"/>
      <c r="Q333" s="410"/>
      <c r="R333" s="410"/>
      <c r="S333" s="410"/>
      <c r="T333" s="410"/>
      <c r="U333" s="410"/>
      <c r="V333" s="410"/>
      <c r="W333" s="410"/>
      <c r="X333" s="410"/>
      <c r="Y333" s="410"/>
      <c r="Z333" s="410"/>
      <c r="AA333" s="410"/>
      <c r="AB333" s="410"/>
      <c r="AC333" s="410"/>
      <c r="AD333" s="410"/>
      <c r="AE333" s="410"/>
      <c r="AF333" s="410"/>
      <c r="AG333" s="410"/>
      <c r="AH333" s="410"/>
      <c r="AI333" s="410"/>
      <c r="AJ333" s="410"/>
      <c r="AK333" s="410"/>
      <c r="AL333" s="410"/>
      <c r="AM333" s="410"/>
      <c r="AN333" s="410"/>
      <c r="AO333" s="410"/>
      <c r="AP333" s="410"/>
      <c r="AQ333" s="410"/>
      <c r="AR333" s="410"/>
      <c r="AS333" s="410"/>
      <c r="AT333" s="410"/>
      <c r="AU333" s="410"/>
      <c r="AV333" s="410"/>
      <c r="AW333" s="410"/>
      <c r="AX333" s="410"/>
      <c r="AY333" s="410"/>
      <c r="AZ333" s="410"/>
      <c r="BA333" s="410"/>
      <c r="BB333" s="410"/>
      <c r="BC333" s="410"/>
      <c r="BD333" s="410"/>
      <c r="BE333" s="410"/>
      <c r="BF333" s="410"/>
    </row>
    <row r="334" spans="1:59" s="324" customFormat="1" ht="26.25" customHeight="1" x14ac:dyDescent="0.2">
      <c r="B334" s="568" t="s">
        <v>107</v>
      </c>
      <c r="C334" s="568"/>
      <c r="D334" s="95">
        <v>30053</v>
      </c>
      <c r="E334" s="425"/>
      <c r="F334" s="396">
        <v>30054</v>
      </c>
      <c r="G334" s="427"/>
      <c r="H334" s="676"/>
      <c r="I334" s="677"/>
      <c r="J334" s="678"/>
      <c r="K334" s="794"/>
      <c r="L334" s="576"/>
      <c r="M334" s="797"/>
      <c r="N334" s="139">
        <v>0.25</v>
      </c>
      <c r="O334" s="276">
        <v>80053</v>
      </c>
      <c r="P334" s="430">
        <f t="shared" ref="P334:P335" si="19">ROUND(N334*E334,5)</f>
        <v>0</v>
      </c>
      <c r="Q334" s="410"/>
      <c r="R334" s="410"/>
      <c r="S334" s="410"/>
      <c r="T334" s="410"/>
      <c r="U334" s="410"/>
      <c r="V334" s="410"/>
      <c r="W334" s="410"/>
      <c r="X334" s="410"/>
      <c r="Y334" s="410"/>
      <c r="Z334" s="410"/>
      <c r="AA334" s="410"/>
      <c r="AB334" s="410"/>
      <c r="AC334" s="410"/>
      <c r="AD334" s="410"/>
      <c r="AE334" s="410"/>
      <c r="AF334" s="410"/>
      <c r="AG334" s="410"/>
      <c r="AH334" s="410"/>
      <c r="AI334" s="410"/>
      <c r="AJ334" s="410"/>
      <c r="AK334" s="410"/>
      <c r="AL334" s="410"/>
      <c r="AM334" s="410"/>
      <c r="AN334" s="410"/>
      <c r="AO334" s="410"/>
      <c r="AP334" s="410"/>
      <c r="AQ334" s="410"/>
      <c r="AR334" s="410"/>
      <c r="AS334" s="410"/>
      <c r="AT334" s="410"/>
      <c r="AU334" s="410"/>
      <c r="AV334" s="410"/>
      <c r="AW334" s="410"/>
      <c r="AX334" s="410"/>
      <c r="AY334" s="410"/>
      <c r="AZ334" s="410"/>
      <c r="BA334" s="410"/>
      <c r="BB334" s="410"/>
      <c r="BC334" s="410"/>
      <c r="BD334" s="410"/>
      <c r="BE334" s="410"/>
      <c r="BF334" s="410"/>
      <c r="BG334" s="411"/>
    </row>
    <row r="335" spans="1:59" s="324" customFormat="1" ht="26.25" customHeight="1" x14ac:dyDescent="0.2">
      <c r="B335" s="568" t="s">
        <v>106</v>
      </c>
      <c r="C335" s="568"/>
      <c r="D335" s="95">
        <v>30055</v>
      </c>
      <c r="E335" s="425"/>
      <c r="F335" s="396">
        <v>30056</v>
      </c>
      <c r="G335" s="427"/>
      <c r="H335" s="676"/>
      <c r="I335" s="677"/>
      <c r="J335" s="678"/>
      <c r="K335" s="794"/>
      <c r="L335" s="576"/>
      <c r="M335" s="797"/>
      <c r="N335" s="139">
        <v>0.25</v>
      </c>
      <c r="O335" s="276">
        <v>80055</v>
      </c>
      <c r="P335" s="430">
        <f t="shared" si="19"/>
        <v>0</v>
      </c>
      <c r="Q335" s="410"/>
      <c r="R335" s="410"/>
      <c r="S335" s="410"/>
      <c r="T335" s="410"/>
      <c r="U335" s="410"/>
      <c r="V335" s="410"/>
      <c r="W335" s="410"/>
      <c r="X335" s="410"/>
      <c r="Y335" s="410"/>
      <c r="Z335" s="410"/>
      <c r="AA335" s="410"/>
      <c r="AB335" s="410"/>
      <c r="AC335" s="410"/>
      <c r="AD335" s="410"/>
      <c r="AE335" s="410"/>
      <c r="AF335" s="410"/>
      <c r="AG335" s="410"/>
      <c r="AH335" s="410"/>
      <c r="AI335" s="410"/>
      <c r="AJ335" s="410"/>
      <c r="AK335" s="410"/>
      <c r="AL335" s="410"/>
      <c r="AM335" s="410"/>
      <c r="AN335" s="410"/>
      <c r="AO335" s="410"/>
      <c r="AP335" s="410"/>
      <c r="AQ335" s="410"/>
      <c r="AR335" s="410"/>
      <c r="AS335" s="410"/>
      <c r="AT335" s="410"/>
      <c r="AU335" s="410"/>
      <c r="AV335" s="410"/>
      <c r="AW335" s="410"/>
      <c r="AX335" s="410"/>
      <c r="AY335" s="410"/>
      <c r="AZ335" s="410"/>
      <c r="BA335" s="410"/>
      <c r="BB335" s="410"/>
      <c r="BC335" s="410"/>
      <c r="BD335" s="410"/>
      <c r="BE335" s="410"/>
      <c r="BF335" s="410"/>
      <c r="BG335" s="411"/>
    </row>
    <row r="336" spans="1:59" s="395" customFormat="1" ht="26.25" customHeight="1" x14ac:dyDescent="0.2">
      <c r="A336" s="586" t="s">
        <v>125</v>
      </c>
      <c r="B336" s="587"/>
      <c r="C336" s="587"/>
      <c r="D336" s="588"/>
      <c r="E336" s="414"/>
      <c r="F336" s="415"/>
      <c r="G336" s="414"/>
      <c r="H336" s="676"/>
      <c r="I336" s="677"/>
      <c r="J336" s="678"/>
      <c r="K336" s="794"/>
      <c r="L336" s="576"/>
      <c r="M336" s="797"/>
      <c r="N336" s="414"/>
      <c r="O336" s="415"/>
      <c r="P336" s="437"/>
      <c r="Q336" s="410"/>
      <c r="R336" s="410"/>
      <c r="S336" s="410"/>
      <c r="T336" s="410"/>
      <c r="U336" s="410"/>
      <c r="V336" s="410"/>
      <c r="W336" s="410"/>
      <c r="X336" s="410"/>
      <c r="Y336" s="410"/>
      <c r="Z336" s="410"/>
      <c r="AA336" s="410"/>
      <c r="AB336" s="410"/>
      <c r="AC336" s="410"/>
      <c r="AD336" s="410"/>
      <c r="AE336" s="410"/>
      <c r="AF336" s="410"/>
      <c r="AG336" s="410"/>
      <c r="AH336" s="410"/>
      <c r="AI336" s="410"/>
      <c r="AJ336" s="410"/>
      <c r="AK336" s="410"/>
      <c r="AL336" s="410"/>
      <c r="AM336" s="410"/>
      <c r="AN336" s="410"/>
      <c r="AO336" s="410"/>
      <c r="AP336" s="410"/>
      <c r="AQ336" s="410"/>
      <c r="AR336" s="410"/>
      <c r="AS336" s="410"/>
      <c r="AT336" s="410"/>
      <c r="AU336" s="410"/>
      <c r="AV336" s="410"/>
      <c r="AW336" s="410"/>
      <c r="AX336" s="410"/>
      <c r="AY336" s="410"/>
      <c r="AZ336" s="410"/>
      <c r="BA336" s="410"/>
      <c r="BB336" s="410"/>
      <c r="BC336" s="410"/>
      <c r="BD336" s="410"/>
      <c r="BE336" s="410"/>
      <c r="BF336" s="410"/>
    </row>
    <row r="337" spans="1:58" s="395" customFormat="1" ht="26.25" customHeight="1" x14ac:dyDescent="0.2">
      <c r="A337" s="326"/>
      <c r="B337" s="568" t="s">
        <v>107</v>
      </c>
      <c r="C337" s="568"/>
      <c r="D337" s="95">
        <v>30057</v>
      </c>
      <c r="E337" s="425"/>
      <c r="F337" s="396">
        <v>30058</v>
      </c>
      <c r="G337" s="427"/>
      <c r="H337" s="676"/>
      <c r="I337" s="677"/>
      <c r="J337" s="678"/>
      <c r="K337" s="794"/>
      <c r="L337" s="576"/>
      <c r="M337" s="797"/>
      <c r="N337" s="139">
        <v>0.75</v>
      </c>
      <c r="O337" s="276">
        <v>80057</v>
      </c>
      <c r="P337" s="430">
        <f t="shared" ref="P337:P338" si="20">ROUND(N337*E337,5)</f>
        <v>0</v>
      </c>
      <c r="Q337" s="410"/>
      <c r="R337" s="410"/>
      <c r="S337" s="410"/>
      <c r="T337" s="410"/>
      <c r="U337" s="410"/>
      <c r="V337" s="410"/>
      <c r="W337" s="410"/>
      <c r="X337" s="410"/>
      <c r="Y337" s="410"/>
      <c r="Z337" s="410"/>
      <c r="AA337" s="410"/>
      <c r="AB337" s="410"/>
      <c r="AC337" s="410"/>
      <c r="AD337" s="410"/>
      <c r="AE337" s="410"/>
      <c r="AF337" s="410"/>
      <c r="AG337" s="410"/>
      <c r="AH337" s="410"/>
      <c r="AI337" s="410"/>
      <c r="AJ337" s="410"/>
      <c r="AK337" s="410"/>
      <c r="AL337" s="410"/>
      <c r="AM337" s="410"/>
      <c r="AN337" s="410"/>
      <c r="AO337" s="410"/>
      <c r="AP337" s="410"/>
      <c r="AQ337" s="410"/>
      <c r="AR337" s="410"/>
      <c r="AS337" s="410"/>
      <c r="AT337" s="410"/>
      <c r="AU337" s="410"/>
      <c r="AV337" s="410"/>
      <c r="AW337" s="410"/>
      <c r="AX337" s="410"/>
      <c r="AY337" s="410"/>
      <c r="AZ337" s="410"/>
      <c r="BA337" s="410"/>
      <c r="BB337" s="410"/>
      <c r="BC337" s="410"/>
      <c r="BD337" s="410"/>
      <c r="BE337" s="410"/>
      <c r="BF337" s="410"/>
    </row>
    <row r="338" spans="1:58" s="395" customFormat="1" ht="26.25" customHeight="1" x14ac:dyDescent="0.2">
      <c r="A338" s="326"/>
      <c r="B338" s="568" t="s">
        <v>106</v>
      </c>
      <c r="C338" s="568"/>
      <c r="D338" s="95">
        <v>30059</v>
      </c>
      <c r="E338" s="425"/>
      <c r="F338" s="396">
        <v>30060</v>
      </c>
      <c r="G338" s="427"/>
      <c r="H338" s="676"/>
      <c r="I338" s="677"/>
      <c r="J338" s="678"/>
      <c r="K338" s="794"/>
      <c r="L338" s="576"/>
      <c r="M338" s="797"/>
      <c r="N338" s="139">
        <v>0.75</v>
      </c>
      <c r="O338" s="276">
        <v>80059</v>
      </c>
      <c r="P338" s="430">
        <f t="shared" si="20"/>
        <v>0</v>
      </c>
    </row>
    <row r="339" spans="1:58" s="395" customFormat="1" ht="26.25" customHeight="1" x14ac:dyDescent="0.2">
      <c r="A339" s="586" t="s">
        <v>126</v>
      </c>
      <c r="B339" s="587"/>
      <c r="C339" s="587"/>
      <c r="D339" s="588"/>
      <c r="E339" s="408"/>
      <c r="F339" s="409"/>
      <c r="G339" s="408"/>
      <c r="H339" s="676"/>
      <c r="I339" s="677"/>
      <c r="J339" s="678"/>
      <c r="K339" s="795"/>
      <c r="L339" s="577"/>
      <c r="M339" s="798"/>
      <c r="N339" s="524"/>
      <c r="O339" s="666"/>
      <c r="P339" s="622"/>
      <c r="Q339" s="410"/>
      <c r="R339" s="410"/>
      <c r="S339" s="410"/>
      <c r="T339" s="410"/>
      <c r="U339" s="410"/>
      <c r="V339" s="410"/>
      <c r="W339" s="410"/>
      <c r="X339" s="410"/>
      <c r="Y339" s="410"/>
      <c r="Z339" s="410"/>
      <c r="AA339" s="410"/>
      <c r="AB339" s="410"/>
      <c r="AC339" s="410"/>
      <c r="AD339" s="410"/>
      <c r="AE339" s="410"/>
      <c r="AF339" s="410"/>
      <c r="AG339" s="410"/>
      <c r="AH339" s="410"/>
      <c r="AI339" s="410"/>
      <c r="AJ339" s="410"/>
      <c r="AK339" s="410"/>
      <c r="AL339" s="410"/>
      <c r="AM339" s="410"/>
      <c r="AN339" s="410"/>
      <c r="AO339" s="410"/>
      <c r="AP339" s="410"/>
      <c r="AQ339" s="410"/>
      <c r="AR339" s="410"/>
      <c r="AS339" s="410"/>
      <c r="AT339" s="410"/>
      <c r="AU339" s="410"/>
      <c r="AV339" s="410"/>
      <c r="AW339" s="410"/>
      <c r="AX339" s="410"/>
      <c r="AY339" s="410"/>
      <c r="AZ339" s="410"/>
      <c r="BA339" s="410"/>
      <c r="BB339" s="410"/>
      <c r="BC339" s="410"/>
      <c r="BD339" s="410"/>
      <c r="BE339" s="410"/>
      <c r="BF339" s="410"/>
    </row>
    <row r="340" spans="1:58" s="324" customFormat="1" ht="26.25" customHeight="1" x14ac:dyDescent="0.2">
      <c r="B340" s="568" t="s">
        <v>107</v>
      </c>
      <c r="C340" s="568"/>
      <c r="D340" s="95">
        <v>30061</v>
      </c>
      <c r="E340" s="425"/>
      <c r="F340" s="396">
        <v>30062</v>
      </c>
      <c r="G340" s="427"/>
      <c r="H340" s="676"/>
      <c r="I340" s="677"/>
      <c r="J340" s="678"/>
      <c r="K340" s="107">
        <v>0.5</v>
      </c>
      <c r="L340" s="396">
        <v>80062</v>
      </c>
      <c r="M340" s="430">
        <f>ROUND(K340*G340,5)</f>
        <v>0</v>
      </c>
      <c r="N340" s="526"/>
      <c r="O340" s="667"/>
      <c r="P340" s="623"/>
      <c r="Q340" s="410"/>
      <c r="R340" s="410"/>
      <c r="S340" s="410"/>
      <c r="T340" s="410"/>
      <c r="U340" s="410"/>
      <c r="V340" s="410"/>
      <c r="W340" s="410"/>
      <c r="X340" s="410"/>
      <c r="Y340" s="410"/>
      <c r="Z340" s="410"/>
      <c r="AA340" s="410"/>
      <c r="AB340" s="410"/>
      <c r="AC340" s="410"/>
      <c r="AD340" s="410"/>
      <c r="AE340" s="410"/>
      <c r="AF340" s="410"/>
      <c r="AG340" s="410"/>
      <c r="AH340" s="410"/>
      <c r="AI340" s="410"/>
      <c r="AJ340" s="410"/>
      <c r="AK340" s="410"/>
      <c r="AL340" s="410"/>
      <c r="AM340" s="410"/>
      <c r="AN340" s="410"/>
      <c r="AO340" s="410"/>
      <c r="AP340" s="410"/>
      <c r="AQ340" s="410"/>
      <c r="AR340" s="410"/>
      <c r="AS340" s="410"/>
      <c r="AT340" s="410"/>
      <c r="AU340" s="410"/>
      <c r="AV340" s="410"/>
      <c r="AW340" s="410"/>
      <c r="AX340" s="410"/>
      <c r="AY340" s="410"/>
      <c r="AZ340" s="410"/>
      <c r="BA340" s="410"/>
      <c r="BB340" s="410"/>
      <c r="BC340" s="410"/>
      <c r="BD340" s="410"/>
      <c r="BE340" s="410"/>
      <c r="BF340" s="410"/>
    </row>
    <row r="341" spans="1:58" s="324" customFormat="1" ht="26.25" customHeight="1" x14ac:dyDescent="0.2">
      <c r="B341" s="568" t="s">
        <v>106</v>
      </c>
      <c r="C341" s="568"/>
      <c r="D341" s="95">
        <v>30063</v>
      </c>
      <c r="E341" s="425"/>
      <c r="F341" s="396">
        <v>30064</v>
      </c>
      <c r="G341" s="427"/>
      <c r="H341" s="676"/>
      <c r="I341" s="677"/>
      <c r="J341" s="678"/>
      <c r="K341" s="107">
        <v>0.5</v>
      </c>
      <c r="L341" s="396">
        <v>80064</v>
      </c>
      <c r="M341" s="430">
        <f>ROUND(K341*G341,5)</f>
        <v>0</v>
      </c>
      <c r="N341" s="526"/>
      <c r="O341" s="667"/>
      <c r="P341" s="623"/>
      <c r="Q341" s="410"/>
      <c r="R341" s="410"/>
      <c r="S341" s="410"/>
      <c r="T341" s="410"/>
      <c r="U341" s="410"/>
      <c r="V341" s="410"/>
      <c r="W341" s="410"/>
      <c r="X341" s="410"/>
      <c r="Y341" s="410"/>
      <c r="Z341" s="410"/>
      <c r="AA341" s="410"/>
      <c r="AB341" s="410"/>
      <c r="AC341" s="410"/>
      <c r="AD341" s="410"/>
      <c r="AE341" s="410"/>
      <c r="AF341" s="410"/>
      <c r="AG341" s="410"/>
      <c r="AH341" s="410"/>
      <c r="AI341" s="410"/>
      <c r="AJ341" s="410"/>
      <c r="AK341" s="410"/>
      <c r="AL341" s="410"/>
      <c r="AM341" s="410"/>
      <c r="AN341" s="410"/>
      <c r="AO341" s="410"/>
      <c r="AP341" s="410"/>
      <c r="AQ341" s="410"/>
      <c r="AR341" s="410"/>
      <c r="AS341" s="410"/>
      <c r="AT341" s="410"/>
      <c r="AU341" s="410"/>
      <c r="AV341" s="410"/>
      <c r="AW341" s="410"/>
      <c r="AX341" s="410"/>
      <c r="AY341" s="410"/>
      <c r="AZ341" s="410"/>
      <c r="BA341" s="410"/>
      <c r="BB341" s="410"/>
      <c r="BC341" s="410"/>
      <c r="BD341" s="410"/>
      <c r="BE341" s="410"/>
      <c r="BF341" s="410"/>
    </row>
    <row r="342" spans="1:58" s="324" customFormat="1" ht="26.25" customHeight="1" x14ac:dyDescent="0.2">
      <c r="A342" s="586" t="s">
        <v>127</v>
      </c>
      <c r="B342" s="587"/>
      <c r="C342" s="587"/>
      <c r="D342" s="588"/>
      <c r="E342" s="360"/>
      <c r="F342" s="397"/>
      <c r="G342" s="360"/>
      <c r="H342" s="676"/>
      <c r="I342" s="677"/>
      <c r="J342" s="678"/>
      <c r="K342" s="195"/>
      <c r="L342" s="407"/>
      <c r="M342" s="439"/>
      <c r="N342" s="526"/>
      <c r="O342" s="667"/>
      <c r="P342" s="623"/>
      <c r="Q342" s="410"/>
      <c r="R342" s="410"/>
      <c r="S342" s="410"/>
      <c r="T342" s="410"/>
      <c r="U342" s="410"/>
      <c r="V342" s="410"/>
      <c r="W342" s="410"/>
      <c r="X342" s="410"/>
      <c r="Y342" s="410"/>
      <c r="Z342" s="410"/>
      <c r="AA342" s="410"/>
      <c r="AB342" s="410"/>
      <c r="AC342" s="410"/>
      <c r="AD342" s="410"/>
      <c r="AE342" s="410"/>
      <c r="AF342" s="410"/>
      <c r="AG342" s="410"/>
      <c r="AH342" s="410"/>
      <c r="AI342" s="410"/>
      <c r="AJ342" s="410"/>
      <c r="AK342" s="410"/>
      <c r="AL342" s="410"/>
      <c r="AM342" s="410"/>
      <c r="AN342" s="410"/>
      <c r="AO342" s="410"/>
      <c r="AP342" s="410"/>
      <c r="AQ342" s="410"/>
      <c r="AR342" s="410"/>
      <c r="AS342" s="410"/>
      <c r="AT342" s="410"/>
      <c r="AU342" s="410"/>
      <c r="AV342" s="410"/>
      <c r="AW342" s="410"/>
      <c r="AX342" s="410"/>
      <c r="AY342" s="410"/>
      <c r="AZ342" s="410"/>
      <c r="BA342" s="410"/>
      <c r="BB342" s="410"/>
      <c r="BC342" s="410"/>
      <c r="BD342" s="410"/>
      <c r="BE342" s="410"/>
      <c r="BF342" s="410"/>
    </row>
    <row r="343" spans="1:58" s="273" customFormat="1" ht="25.5" customHeight="1" x14ac:dyDescent="0.2">
      <c r="A343" s="326"/>
      <c r="B343" s="581" t="s">
        <v>107</v>
      </c>
      <c r="C343" s="581"/>
      <c r="D343" s="98">
        <v>30065</v>
      </c>
      <c r="E343" s="425"/>
      <c r="F343" s="416">
        <v>30066</v>
      </c>
      <c r="G343" s="427"/>
      <c r="H343" s="676"/>
      <c r="I343" s="677"/>
      <c r="J343" s="678"/>
      <c r="K343" s="126">
        <v>0.35</v>
      </c>
      <c r="L343" s="416">
        <v>80066</v>
      </c>
      <c r="M343" s="430">
        <f>ROUND(K343*G343,5)</f>
        <v>0</v>
      </c>
      <c r="N343" s="526"/>
      <c r="O343" s="667"/>
      <c r="P343" s="623"/>
      <c r="Q343" s="328"/>
      <c r="R343" s="328"/>
      <c r="S343" s="328"/>
      <c r="T343" s="328"/>
      <c r="U343" s="328"/>
      <c r="V343" s="328"/>
      <c r="W343" s="328"/>
      <c r="X343" s="328"/>
      <c r="Y343" s="328"/>
      <c r="Z343" s="328"/>
      <c r="AA343" s="328"/>
      <c r="AB343" s="328"/>
      <c r="AC343" s="328"/>
      <c r="AD343" s="328"/>
      <c r="AE343" s="328"/>
      <c r="AF343" s="328"/>
      <c r="AG343" s="328"/>
      <c r="AH343" s="328"/>
      <c r="AI343" s="328"/>
      <c r="AJ343" s="328"/>
      <c r="AK343" s="328"/>
      <c r="AL343" s="328"/>
      <c r="AM343" s="328"/>
      <c r="AN343" s="328"/>
      <c r="AO343" s="328"/>
      <c r="AP343" s="328"/>
      <c r="AQ343" s="328"/>
      <c r="AR343" s="328"/>
      <c r="AS343" s="328"/>
      <c r="AT343" s="328"/>
      <c r="AU343" s="328"/>
      <c r="AV343" s="328"/>
      <c r="AW343" s="328"/>
      <c r="AX343" s="328"/>
      <c r="AY343" s="328"/>
      <c r="AZ343" s="328"/>
      <c r="BA343" s="328"/>
      <c r="BB343" s="328"/>
      <c r="BC343" s="328"/>
      <c r="BD343" s="328"/>
      <c r="BE343" s="328"/>
      <c r="BF343" s="328"/>
    </row>
    <row r="344" spans="1:58" s="273" customFormat="1" ht="25.5" customHeight="1" x14ac:dyDescent="0.2">
      <c r="A344" s="326"/>
      <c r="B344" s="568" t="s">
        <v>106</v>
      </c>
      <c r="C344" s="568"/>
      <c r="D344" s="95">
        <v>30067</v>
      </c>
      <c r="E344" s="425"/>
      <c r="F344" s="396">
        <v>30068</v>
      </c>
      <c r="G344" s="427"/>
      <c r="H344" s="676"/>
      <c r="I344" s="677"/>
      <c r="J344" s="678"/>
      <c r="K344" s="107">
        <v>0.35</v>
      </c>
      <c r="L344" s="396">
        <v>80068</v>
      </c>
      <c r="M344" s="430">
        <f>ROUND(K344*G344,5)</f>
        <v>0</v>
      </c>
      <c r="N344" s="526"/>
      <c r="O344" s="667"/>
      <c r="P344" s="623"/>
      <c r="Q344" s="328"/>
      <c r="R344" s="328"/>
      <c r="S344" s="328"/>
      <c r="T344" s="328"/>
      <c r="U344" s="328"/>
      <c r="V344" s="328"/>
      <c r="W344" s="328"/>
      <c r="X344" s="328"/>
      <c r="Y344" s="328"/>
      <c r="Z344" s="328"/>
      <c r="AA344" s="328"/>
      <c r="AB344" s="328"/>
      <c r="AC344" s="328"/>
      <c r="AD344" s="328"/>
      <c r="AE344" s="328"/>
      <c r="AF344" s="328"/>
      <c r="AG344" s="328"/>
      <c r="AH344" s="328"/>
      <c r="AI344" s="328"/>
      <c r="AJ344" s="328"/>
      <c r="AK344" s="328"/>
      <c r="AL344" s="328"/>
      <c r="AM344" s="328"/>
      <c r="AN344" s="328"/>
      <c r="AO344" s="328"/>
      <c r="AP344" s="328"/>
      <c r="AQ344" s="328"/>
      <c r="AR344" s="328"/>
      <c r="AS344" s="328"/>
      <c r="AT344" s="328"/>
      <c r="AU344" s="328"/>
      <c r="AV344" s="328"/>
      <c r="AW344" s="328"/>
      <c r="AX344" s="328"/>
      <c r="AY344" s="328"/>
      <c r="AZ344" s="328"/>
      <c r="BA344" s="328"/>
      <c r="BB344" s="328"/>
      <c r="BC344" s="328"/>
      <c r="BD344" s="328"/>
      <c r="BE344" s="328"/>
      <c r="BF344" s="328"/>
    </row>
    <row r="345" spans="1:58" s="273" customFormat="1" ht="26.25" customHeight="1" x14ac:dyDescent="0.2">
      <c r="A345" s="586" t="s">
        <v>128</v>
      </c>
      <c r="B345" s="587"/>
      <c r="C345" s="587"/>
      <c r="D345" s="588"/>
      <c r="E345" s="360"/>
      <c r="F345" s="397"/>
      <c r="G345" s="360"/>
      <c r="H345" s="676"/>
      <c r="I345" s="677"/>
      <c r="J345" s="678"/>
      <c r="K345" s="195"/>
      <c r="L345" s="407"/>
      <c r="M345" s="439"/>
      <c r="N345" s="526"/>
      <c r="O345" s="667"/>
      <c r="P345" s="623"/>
      <c r="Q345" s="328"/>
      <c r="R345" s="328"/>
      <c r="S345" s="328"/>
      <c r="T345" s="328"/>
      <c r="U345" s="328"/>
      <c r="V345" s="328"/>
      <c r="W345" s="328"/>
      <c r="X345" s="328"/>
      <c r="Y345" s="328"/>
      <c r="Z345" s="328"/>
      <c r="AA345" s="328"/>
      <c r="AB345" s="328"/>
      <c r="AC345" s="328"/>
      <c r="AD345" s="328"/>
      <c r="AE345" s="328"/>
      <c r="AF345" s="328"/>
      <c r="AG345" s="328"/>
      <c r="AH345" s="328"/>
      <c r="AI345" s="328"/>
      <c r="AJ345" s="328"/>
      <c r="AK345" s="328"/>
      <c r="AL345" s="328"/>
      <c r="AM345" s="328"/>
      <c r="AN345" s="328"/>
      <c r="AO345" s="328"/>
      <c r="AP345" s="328"/>
      <c r="AQ345" s="328"/>
      <c r="AR345" s="328"/>
      <c r="AS345" s="328"/>
      <c r="AT345" s="328"/>
      <c r="AU345" s="328"/>
      <c r="AV345" s="328"/>
      <c r="AW345" s="328"/>
      <c r="AX345" s="328"/>
      <c r="AY345" s="328"/>
      <c r="AZ345" s="328"/>
      <c r="BA345" s="328"/>
      <c r="BB345" s="328"/>
      <c r="BC345" s="328"/>
      <c r="BD345" s="328"/>
      <c r="BE345" s="328"/>
      <c r="BF345" s="328"/>
    </row>
    <row r="346" spans="1:58" s="273" customFormat="1" ht="26.25" customHeight="1" x14ac:dyDescent="0.2">
      <c r="A346" s="326"/>
      <c r="B346" s="581" t="s">
        <v>107</v>
      </c>
      <c r="C346" s="581"/>
      <c r="D346" s="95">
        <v>30069</v>
      </c>
      <c r="E346" s="425"/>
      <c r="F346" s="396">
        <v>30070</v>
      </c>
      <c r="G346" s="427"/>
      <c r="H346" s="676"/>
      <c r="I346" s="677"/>
      <c r="J346" s="678"/>
      <c r="K346" s="107">
        <v>0.25</v>
      </c>
      <c r="L346" s="396">
        <v>80070</v>
      </c>
      <c r="M346" s="430">
        <f>ROUND(K346*G346,5)</f>
        <v>0</v>
      </c>
      <c r="N346" s="526"/>
      <c r="O346" s="667"/>
      <c r="P346" s="623"/>
      <c r="Q346" s="328"/>
      <c r="R346" s="328"/>
      <c r="S346" s="328"/>
      <c r="T346" s="328"/>
      <c r="U346" s="328"/>
      <c r="V346" s="328"/>
      <c r="W346" s="328"/>
      <c r="X346" s="328"/>
      <c r="Y346" s="328"/>
      <c r="Z346" s="328"/>
      <c r="AA346" s="328"/>
      <c r="AB346" s="328"/>
      <c r="AC346" s="328"/>
      <c r="AD346" s="328"/>
      <c r="AE346" s="328"/>
      <c r="AF346" s="328"/>
      <c r="AG346" s="328"/>
      <c r="AH346" s="328"/>
      <c r="AI346" s="328"/>
      <c r="AJ346" s="328"/>
      <c r="AK346" s="328"/>
      <c r="AL346" s="328"/>
      <c r="AM346" s="328"/>
      <c r="AN346" s="328"/>
      <c r="AO346" s="328"/>
      <c r="AP346" s="328"/>
      <c r="AQ346" s="328"/>
      <c r="AR346" s="328"/>
      <c r="AS346" s="328"/>
      <c r="AT346" s="328"/>
      <c r="AU346" s="328"/>
      <c r="AV346" s="328"/>
      <c r="AW346" s="328"/>
      <c r="AX346" s="328"/>
      <c r="AY346" s="328"/>
      <c r="AZ346" s="328"/>
      <c r="BA346" s="328"/>
      <c r="BB346" s="328"/>
      <c r="BC346" s="328"/>
      <c r="BD346" s="328"/>
      <c r="BE346" s="328"/>
      <c r="BF346" s="328"/>
    </row>
    <row r="347" spans="1:58" s="273" customFormat="1" ht="26.25" customHeight="1" x14ac:dyDescent="0.2">
      <c r="A347" s="326"/>
      <c r="B347" s="625" t="s">
        <v>106</v>
      </c>
      <c r="C347" s="625"/>
      <c r="D347" s="97">
        <v>30071</v>
      </c>
      <c r="E347" s="425"/>
      <c r="F347" s="417">
        <v>30072</v>
      </c>
      <c r="G347" s="427"/>
      <c r="H347" s="676"/>
      <c r="I347" s="677"/>
      <c r="J347" s="678"/>
      <c r="K347" s="123">
        <v>0.25</v>
      </c>
      <c r="L347" s="417">
        <v>80072</v>
      </c>
      <c r="M347" s="430">
        <f>ROUND(K347*G347,5)</f>
        <v>0</v>
      </c>
      <c r="N347" s="526"/>
      <c r="O347" s="667"/>
      <c r="P347" s="623"/>
      <c r="Q347" s="328"/>
      <c r="R347" s="328"/>
      <c r="S347" s="328"/>
      <c r="T347" s="328"/>
      <c r="U347" s="328"/>
      <c r="V347" s="328"/>
      <c r="W347" s="328"/>
      <c r="X347" s="328"/>
      <c r="Y347" s="328"/>
      <c r="Z347" s="328"/>
      <c r="AA347" s="328"/>
      <c r="AB347" s="328"/>
      <c r="AC347" s="328"/>
      <c r="AD347" s="328"/>
      <c r="AE347" s="328"/>
      <c r="AF347" s="328"/>
      <c r="AG347" s="328"/>
      <c r="AH347" s="328"/>
      <c r="AI347" s="328"/>
      <c r="AJ347" s="328"/>
      <c r="AK347" s="328"/>
      <c r="AL347" s="328"/>
      <c r="AM347" s="328"/>
      <c r="AN347" s="328"/>
      <c r="AO347" s="328"/>
      <c r="AP347" s="328"/>
      <c r="AQ347" s="328"/>
      <c r="AR347" s="328"/>
      <c r="AS347" s="328"/>
      <c r="AT347" s="328"/>
      <c r="AU347" s="328"/>
      <c r="AV347" s="328"/>
      <c r="AW347" s="328"/>
      <c r="AX347" s="328"/>
      <c r="AY347" s="328"/>
      <c r="AZ347" s="328"/>
      <c r="BA347" s="328"/>
      <c r="BB347" s="328"/>
      <c r="BC347" s="328"/>
      <c r="BD347" s="328"/>
      <c r="BE347" s="328"/>
      <c r="BF347" s="328"/>
    </row>
    <row r="348" spans="1:58" s="329" customFormat="1" ht="26.25" customHeight="1" x14ac:dyDescent="0.2">
      <c r="A348" s="586" t="s">
        <v>129</v>
      </c>
      <c r="B348" s="587"/>
      <c r="C348" s="587"/>
      <c r="D348" s="588"/>
      <c r="E348" s="360"/>
      <c r="F348" s="397"/>
      <c r="G348" s="360"/>
      <c r="H348" s="676"/>
      <c r="I348" s="677"/>
      <c r="J348" s="678"/>
      <c r="K348" s="195"/>
      <c r="L348" s="407"/>
      <c r="M348" s="439"/>
      <c r="N348" s="525"/>
      <c r="O348" s="668"/>
      <c r="P348" s="624"/>
      <c r="Q348" s="328"/>
      <c r="R348" s="328"/>
      <c r="S348" s="328"/>
      <c r="T348" s="328"/>
      <c r="U348" s="328"/>
      <c r="V348" s="328"/>
      <c r="W348" s="328"/>
      <c r="X348" s="328"/>
      <c r="Y348" s="328"/>
      <c r="Z348" s="328"/>
      <c r="AA348" s="328"/>
      <c r="AB348" s="328"/>
      <c r="AC348" s="328"/>
      <c r="AD348" s="328"/>
      <c r="AE348" s="328"/>
      <c r="AF348" s="328"/>
      <c r="AG348" s="328"/>
      <c r="AH348" s="328"/>
      <c r="AI348" s="328"/>
      <c r="AJ348" s="328"/>
      <c r="AK348" s="328"/>
      <c r="AL348" s="328"/>
      <c r="AM348" s="328"/>
      <c r="AN348" s="328"/>
      <c r="AO348" s="328"/>
      <c r="AP348" s="328"/>
      <c r="AQ348" s="328"/>
      <c r="AR348" s="328"/>
      <c r="AS348" s="328"/>
      <c r="AT348" s="328"/>
      <c r="AU348" s="328"/>
      <c r="AV348" s="328"/>
      <c r="AW348" s="328"/>
      <c r="AX348" s="328"/>
      <c r="AY348" s="328"/>
      <c r="AZ348" s="328"/>
      <c r="BA348" s="328"/>
      <c r="BB348" s="328"/>
      <c r="BC348" s="328"/>
      <c r="BD348" s="328"/>
      <c r="BE348" s="328"/>
      <c r="BF348" s="328"/>
    </row>
    <row r="349" spans="1:58" s="273" customFormat="1" ht="26.25" customHeight="1" x14ac:dyDescent="0.2">
      <c r="A349" s="326"/>
      <c r="B349" s="568" t="s">
        <v>107</v>
      </c>
      <c r="C349" s="568"/>
      <c r="D349" s="98">
        <v>30073</v>
      </c>
      <c r="E349" s="425"/>
      <c r="F349" s="416">
        <v>30074</v>
      </c>
      <c r="G349" s="427"/>
      <c r="H349" s="676"/>
      <c r="I349" s="677"/>
      <c r="J349" s="678"/>
      <c r="K349" s="113">
        <v>0</v>
      </c>
      <c r="L349" s="416">
        <v>80074</v>
      </c>
      <c r="M349" s="430">
        <f t="shared" ref="M349:M350" si="21">ROUND(K349*G349,5)</f>
        <v>0</v>
      </c>
      <c r="N349" s="137">
        <v>0</v>
      </c>
      <c r="O349" s="278">
        <v>80073</v>
      </c>
      <c r="P349" s="430">
        <f t="shared" ref="P349:P350" si="22">ROUND(N349*E349,5)</f>
        <v>0</v>
      </c>
      <c r="Q349" s="328"/>
      <c r="R349" s="328"/>
      <c r="S349" s="328"/>
      <c r="T349" s="328"/>
      <c r="U349" s="328"/>
      <c r="V349" s="328"/>
      <c r="W349" s="328"/>
      <c r="X349" s="328"/>
      <c r="Y349" s="328"/>
      <c r="Z349" s="328"/>
      <c r="AA349" s="328"/>
      <c r="AB349" s="328"/>
      <c r="AC349" s="328"/>
      <c r="AD349" s="328"/>
      <c r="AE349" s="328"/>
      <c r="AF349" s="328"/>
      <c r="AG349" s="328"/>
      <c r="AH349" s="328"/>
      <c r="AI349" s="328"/>
      <c r="AJ349" s="328"/>
      <c r="AK349" s="328"/>
      <c r="AL349" s="328"/>
      <c r="AM349" s="328"/>
      <c r="AN349" s="328"/>
      <c r="AO349" s="328"/>
      <c r="AP349" s="328"/>
      <c r="AQ349" s="328"/>
      <c r="AR349" s="328"/>
      <c r="AS349" s="328"/>
      <c r="AT349" s="328"/>
      <c r="AU349" s="328"/>
      <c r="AV349" s="328"/>
      <c r="AW349" s="328"/>
      <c r="AX349" s="328"/>
      <c r="AY349" s="328"/>
      <c r="AZ349" s="328"/>
      <c r="BA349" s="328"/>
      <c r="BB349" s="328"/>
      <c r="BC349" s="328"/>
      <c r="BD349" s="328"/>
      <c r="BE349" s="328"/>
      <c r="BF349" s="328"/>
    </row>
    <row r="350" spans="1:58" s="273" customFormat="1" ht="25.5" customHeight="1" x14ac:dyDescent="0.2">
      <c r="A350" s="326"/>
      <c r="B350" s="625" t="s">
        <v>106</v>
      </c>
      <c r="C350" s="625"/>
      <c r="D350" s="95">
        <v>30075</v>
      </c>
      <c r="E350" s="425"/>
      <c r="F350" s="396">
        <v>30076</v>
      </c>
      <c r="G350" s="427"/>
      <c r="H350" s="676"/>
      <c r="I350" s="677"/>
      <c r="J350" s="678"/>
      <c r="K350" s="105">
        <v>0</v>
      </c>
      <c r="L350" s="396">
        <v>80076</v>
      </c>
      <c r="M350" s="430">
        <f t="shared" si="21"/>
        <v>0</v>
      </c>
      <c r="N350" s="135">
        <v>0</v>
      </c>
      <c r="O350" s="276">
        <v>80075</v>
      </c>
      <c r="P350" s="430">
        <f t="shared" si="22"/>
        <v>0</v>
      </c>
    </row>
    <row r="351" spans="1:58" s="273" customFormat="1" ht="26.25" customHeight="1" x14ac:dyDescent="0.2">
      <c r="A351" s="586" t="s">
        <v>130</v>
      </c>
      <c r="B351" s="587"/>
      <c r="C351" s="587"/>
      <c r="D351" s="588"/>
      <c r="E351" s="360"/>
      <c r="F351" s="397"/>
      <c r="G351" s="360"/>
      <c r="H351" s="676"/>
      <c r="I351" s="677"/>
      <c r="J351" s="678"/>
      <c r="K351" s="793"/>
      <c r="L351" s="575"/>
      <c r="M351" s="796"/>
      <c r="N351" s="398"/>
      <c r="O351" s="399"/>
      <c r="P351" s="435"/>
    </row>
    <row r="352" spans="1:58" s="273" customFormat="1" ht="26.25" customHeight="1" x14ac:dyDescent="0.2">
      <c r="A352" s="326"/>
      <c r="B352" s="581" t="s">
        <v>107</v>
      </c>
      <c r="C352" s="581"/>
      <c r="D352" s="95">
        <v>30077</v>
      </c>
      <c r="E352" s="425"/>
      <c r="F352" s="396">
        <v>30078</v>
      </c>
      <c r="G352" s="427"/>
      <c r="H352" s="676"/>
      <c r="I352" s="677"/>
      <c r="J352" s="678"/>
      <c r="K352" s="794"/>
      <c r="L352" s="576"/>
      <c r="M352" s="797"/>
      <c r="N352" s="139">
        <v>0.5</v>
      </c>
      <c r="O352" s="276">
        <v>80077</v>
      </c>
      <c r="P352" s="430">
        <f t="shared" ref="P352:P353" si="23">ROUND(N352*E352,5)</f>
        <v>0</v>
      </c>
    </row>
    <row r="353" spans="1:16" s="273" customFormat="1" ht="26.25" customHeight="1" x14ac:dyDescent="0.2">
      <c r="A353" s="326"/>
      <c r="B353" s="625" t="s">
        <v>106</v>
      </c>
      <c r="C353" s="625"/>
      <c r="D353" s="95">
        <v>30079</v>
      </c>
      <c r="E353" s="425"/>
      <c r="F353" s="396">
        <v>30080</v>
      </c>
      <c r="G353" s="427"/>
      <c r="H353" s="676"/>
      <c r="I353" s="677"/>
      <c r="J353" s="678"/>
      <c r="K353" s="794"/>
      <c r="L353" s="576"/>
      <c r="M353" s="797"/>
      <c r="N353" s="139">
        <v>0.5</v>
      </c>
      <c r="O353" s="276">
        <v>80079</v>
      </c>
      <c r="P353" s="430">
        <f t="shared" si="23"/>
        <v>0</v>
      </c>
    </row>
    <row r="354" spans="1:16" s="273" customFormat="1" ht="26.25" customHeight="1" x14ac:dyDescent="0.2">
      <c r="A354" s="586" t="s">
        <v>97</v>
      </c>
      <c r="B354" s="587"/>
      <c r="C354" s="587"/>
      <c r="D354" s="588"/>
      <c r="E354" s="360"/>
      <c r="F354" s="397"/>
      <c r="G354" s="360"/>
      <c r="H354" s="676"/>
      <c r="I354" s="677"/>
      <c r="J354" s="678"/>
      <c r="K354" s="795"/>
      <c r="L354" s="577"/>
      <c r="M354" s="798"/>
      <c r="N354" s="524"/>
      <c r="O354" s="666"/>
      <c r="P354" s="622"/>
    </row>
    <row r="355" spans="1:16" s="273" customFormat="1" ht="26.25" customHeight="1" x14ac:dyDescent="0.2">
      <c r="A355" s="326"/>
      <c r="B355" s="581" t="s">
        <v>107</v>
      </c>
      <c r="C355" s="581"/>
      <c r="D355" s="95">
        <v>30081</v>
      </c>
      <c r="E355" s="425"/>
      <c r="F355" s="396">
        <v>30082</v>
      </c>
      <c r="G355" s="427"/>
      <c r="H355" s="676"/>
      <c r="I355" s="677"/>
      <c r="J355" s="678"/>
      <c r="K355" s="105">
        <v>1</v>
      </c>
      <c r="L355" s="396">
        <v>80082</v>
      </c>
      <c r="M355" s="430">
        <f t="shared" ref="M355:M356" si="24">ROUND(K355*G355,5)</f>
        <v>0</v>
      </c>
      <c r="N355" s="526"/>
      <c r="O355" s="667"/>
      <c r="P355" s="623"/>
    </row>
    <row r="356" spans="1:16" s="273" customFormat="1" ht="26.25" customHeight="1" x14ac:dyDescent="0.2">
      <c r="A356" s="326"/>
      <c r="B356" s="568" t="s">
        <v>106</v>
      </c>
      <c r="C356" s="568"/>
      <c r="D356" s="95">
        <v>30083</v>
      </c>
      <c r="E356" s="425"/>
      <c r="F356" s="396">
        <v>30084</v>
      </c>
      <c r="G356" s="427"/>
      <c r="H356" s="676"/>
      <c r="I356" s="677"/>
      <c r="J356" s="678"/>
      <c r="K356" s="105">
        <v>1</v>
      </c>
      <c r="L356" s="396">
        <v>80084</v>
      </c>
      <c r="M356" s="430">
        <f t="shared" si="24"/>
        <v>0</v>
      </c>
      <c r="N356" s="526"/>
      <c r="O356" s="667"/>
      <c r="P356" s="623"/>
    </row>
    <row r="357" spans="1:16" s="273" customFormat="1" ht="25.5" customHeight="1" x14ac:dyDescent="0.2">
      <c r="A357" s="586" t="s">
        <v>112</v>
      </c>
      <c r="B357" s="587"/>
      <c r="C357" s="587"/>
      <c r="D357" s="588"/>
      <c r="E357" s="360"/>
      <c r="F357" s="397"/>
      <c r="G357" s="360"/>
      <c r="H357" s="676"/>
      <c r="I357" s="677"/>
      <c r="J357" s="678"/>
      <c r="K357" s="195"/>
      <c r="L357" s="407"/>
      <c r="M357" s="439"/>
      <c r="N357" s="526"/>
      <c r="O357" s="667"/>
      <c r="P357" s="623"/>
    </row>
    <row r="358" spans="1:16" s="273" customFormat="1" ht="25.5" customHeight="1" x14ac:dyDescent="0.2">
      <c r="A358" s="326"/>
      <c r="B358" s="568" t="s">
        <v>107</v>
      </c>
      <c r="C358" s="568"/>
      <c r="D358" s="95">
        <v>30085</v>
      </c>
      <c r="E358" s="425"/>
      <c r="F358" s="396">
        <v>30086</v>
      </c>
      <c r="G358" s="427"/>
      <c r="H358" s="676"/>
      <c r="I358" s="677"/>
      <c r="J358" s="678"/>
      <c r="K358" s="105">
        <v>0.85</v>
      </c>
      <c r="L358" s="396">
        <v>80086</v>
      </c>
      <c r="M358" s="430">
        <f t="shared" ref="M358:M359" si="25">ROUND(K358*G358,5)</f>
        <v>0</v>
      </c>
      <c r="N358" s="526"/>
      <c r="O358" s="667"/>
      <c r="P358" s="623"/>
    </row>
    <row r="359" spans="1:16" s="273" customFormat="1" ht="25.5" customHeight="1" x14ac:dyDescent="0.2">
      <c r="A359" s="326"/>
      <c r="B359" s="568" t="s">
        <v>106</v>
      </c>
      <c r="C359" s="568"/>
      <c r="D359" s="95">
        <v>30087</v>
      </c>
      <c r="E359" s="425"/>
      <c r="F359" s="396">
        <v>30088</v>
      </c>
      <c r="G359" s="427"/>
      <c r="H359" s="676"/>
      <c r="I359" s="677"/>
      <c r="J359" s="678"/>
      <c r="K359" s="105">
        <v>0.85</v>
      </c>
      <c r="L359" s="396">
        <v>80088</v>
      </c>
      <c r="M359" s="430">
        <f t="shared" si="25"/>
        <v>0</v>
      </c>
      <c r="N359" s="526"/>
      <c r="O359" s="667"/>
      <c r="P359" s="623"/>
    </row>
    <row r="360" spans="1:16" s="273" customFormat="1" ht="25.5" customHeight="1" x14ac:dyDescent="0.2">
      <c r="A360" s="586" t="s">
        <v>131</v>
      </c>
      <c r="B360" s="587"/>
      <c r="C360" s="587"/>
      <c r="D360" s="588"/>
      <c r="E360" s="360"/>
      <c r="F360" s="397"/>
      <c r="G360" s="360"/>
      <c r="H360" s="676"/>
      <c r="I360" s="677"/>
      <c r="J360" s="678"/>
      <c r="K360" s="195"/>
      <c r="L360" s="407"/>
      <c r="M360" s="439"/>
      <c r="N360" s="526"/>
      <c r="O360" s="667"/>
      <c r="P360" s="623"/>
    </row>
    <row r="361" spans="1:16" s="273" customFormat="1" ht="25.5" customHeight="1" x14ac:dyDescent="0.2">
      <c r="A361" s="326"/>
      <c r="B361" s="581" t="s">
        <v>107</v>
      </c>
      <c r="C361" s="581"/>
      <c r="D361" s="95">
        <v>30089</v>
      </c>
      <c r="E361" s="425"/>
      <c r="F361" s="396">
        <v>30090</v>
      </c>
      <c r="G361" s="427"/>
      <c r="H361" s="676"/>
      <c r="I361" s="677"/>
      <c r="J361" s="678"/>
      <c r="K361" s="107">
        <v>0.75</v>
      </c>
      <c r="L361" s="396">
        <v>80090</v>
      </c>
      <c r="M361" s="430">
        <f t="shared" ref="M361:M362" si="26">ROUND(K361*G361,5)</f>
        <v>0</v>
      </c>
      <c r="N361" s="526"/>
      <c r="O361" s="667"/>
      <c r="P361" s="623"/>
    </row>
    <row r="362" spans="1:16" s="273" customFormat="1" ht="25.5" customHeight="1" x14ac:dyDescent="0.2">
      <c r="A362" s="326"/>
      <c r="B362" s="568" t="s">
        <v>106</v>
      </c>
      <c r="C362" s="568"/>
      <c r="D362" s="95">
        <v>30091</v>
      </c>
      <c r="E362" s="425"/>
      <c r="F362" s="396">
        <v>30092</v>
      </c>
      <c r="G362" s="427"/>
      <c r="H362" s="676"/>
      <c r="I362" s="677"/>
      <c r="J362" s="678"/>
      <c r="K362" s="107">
        <v>0.75</v>
      </c>
      <c r="L362" s="396">
        <v>80092</v>
      </c>
      <c r="M362" s="430">
        <f t="shared" si="26"/>
        <v>0</v>
      </c>
      <c r="N362" s="526"/>
      <c r="O362" s="667"/>
      <c r="P362" s="623"/>
    </row>
    <row r="363" spans="1:16" s="273" customFormat="1" ht="25.5" customHeight="1" x14ac:dyDescent="0.2">
      <c r="A363" s="586" t="s">
        <v>132</v>
      </c>
      <c r="B363" s="587"/>
      <c r="C363" s="587"/>
      <c r="D363" s="588"/>
      <c r="E363" s="360"/>
      <c r="F363" s="397"/>
      <c r="G363" s="360"/>
      <c r="H363" s="676"/>
      <c r="I363" s="677"/>
      <c r="J363" s="678"/>
      <c r="K363" s="195"/>
      <c r="L363" s="407"/>
      <c r="M363" s="439"/>
      <c r="N363" s="526"/>
      <c r="O363" s="667"/>
      <c r="P363" s="623"/>
    </row>
    <row r="364" spans="1:16" s="273" customFormat="1" ht="25.5" customHeight="1" x14ac:dyDescent="0.2">
      <c r="A364" s="326"/>
      <c r="B364" s="581" t="s">
        <v>107</v>
      </c>
      <c r="C364" s="581"/>
      <c r="D364" s="95">
        <v>30093</v>
      </c>
      <c r="E364" s="425"/>
      <c r="F364" s="396">
        <v>30094</v>
      </c>
      <c r="G364" s="427"/>
      <c r="H364" s="676"/>
      <c r="I364" s="677"/>
      <c r="J364" s="678"/>
      <c r="K364" s="107">
        <v>0.5</v>
      </c>
      <c r="L364" s="396">
        <v>80094</v>
      </c>
      <c r="M364" s="430">
        <f t="shared" ref="M364:M366" si="27">ROUND(K364*G364,5)</f>
        <v>0</v>
      </c>
      <c r="N364" s="526"/>
      <c r="O364" s="667"/>
      <c r="P364" s="623"/>
    </row>
    <row r="365" spans="1:16" s="273" customFormat="1" ht="25.5" customHeight="1" x14ac:dyDescent="0.2">
      <c r="A365" s="326"/>
      <c r="B365" s="625" t="s">
        <v>106</v>
      </c>
      <c r="C365" s="625"/>
      <c r="D365" s="95">
        <v>30095</v>
      </c>
      <c r="E365" s="425"/>
      <c r="F365" s="396">
        <v>30096</v>
      </c>
      <c r="G365" s="427"/>
      <c r="H365" s="676"/>
      <c r="I365" s="677"/>
      <c r="J365" s="678"/>
      <c r="K365" s="107">
        <v>0.5</v>
      </c>
      <c r="L365" s="396">
        <v>80096</v>
      </c>
      <c r="M365" s="430">
        <f t="shared" si="27"/>
        <v>0</v>
      </c>
      <c r="N365" s="525"/>
      <c r="O365" s="668"/>
      <c r="P365" s="624"/>
    </row>
    <row r="366" spans="1:16" s="273" customFormat="1" ht="25.5" customHeight="1" x14ac:dyDescent="0.2">
      <c r="A366" s="580" t="s">
        <v>98</v>
      </c>
      <c r="B366" s="580"/>
      <c r="C366" s="580"/>
      <c r="D366" s="95">
        <v>30097</v>
      </c>
      <c r="E366" s="425"/>
      <c r="F366" s="396">
        <v>30098</v>
      </c>
      <c r="G366" s="427"/>
      <c r="H366" s="562"/>
      <c r="I366" s="563"/>
      <c r="J366" s="564"/>
      <c r="K366" s="105">
        <v>0</v>
      </c>
      <c r="L366" s="396">
        <v>80098</v>
      </c>
      <c r="M366" s="430">
        <f t="shared" si="27"/>
        <v>0</v>
      </c>
      <c r="N366" s="135">
        <v>0</v>
      </c>
      <c r="O366" s="276">
        <v>80097</v>
      </c>
      <c r="P366" s="430">
        <f t="shared" ref="P366:P377" si="28">ROUND(N366*E366,5)</f>
        <v>0</v>
      </c>
    </row>
    <row r="367" spans="1:16" s="273" customFormat="1" ht="45" customHeight="1" x14ac:dyDescent="0.2">
      <c r="A367" s="586" t="s">
        <v>1662</v>
      </c>
      <c r="B367" s="587"/>
      <c r="C367" s="587"/>
      <c r="D367" s="588"/>
      <c r="E367" s="203"/>
      <c r="F367" s="209"/>
      <c r="G367" s="203"/>
      <c r="H367" s="562"/>
      <c r="I367" s="563"/>
      <c r="J367" s="564"/>
      <c r="K367" s="418"/>
      <c r="L367" s="407"/>
      <c r="M367" s="441"/>
      <c r="N367" s="398"/>
      <c r="O367" s="419"/>
      <c r="P367" s="438"/>
    </row>
    <row r="368" spans="1:16" s="273" customFormat="1" ht="25.5" customHeight="1" x14ac:dyDescent="0.2">
      <c r="A368" s="326"/>
      <c r="B368" s="581" t="s">
        <v>99</v>
      </c>
      <c r="C368" s="581"/>
      <c r="D368" s="98">
        <v>30099</v>
      </c>
      <c r="E368" s="425"/>
      <c r="F368" s="396">
        <v>30100</v>
      </c>
      <c r="G368" s="427"/>
      <c r="H368" s="562"/>
      <c r="I368" s="563"/>
      <c r="J368" s="564"/>
      <c r="K368" s="105">
        <v>0</v>
      </c>
      <c r="L368" s="396">
        <v>80100</v>
      </c>
      <c r="M368" s="430">
        <f>ROUND(K368*G368,5)</f>
        <v>0</v>
      </c>
      <c r="N368" s="135">
        <v>0</v>
      </c>
      <c r="O368" s="276">
        <v>80099</v>
      </c>
      <c r="P368" s="430">
        <f t="shared" si="28"/>
        <v>0</v>
      </c>
    </row>
    <row r="369" spans="1:16" s="273" customFormat="1" ht="25.5" customHeight="1" x14ac:dyDescent="0.2">
      <c r="A369" s="326"/>
      <c r="B369" s="568" t="s">
        <v>108</v>
      </c>
      <c r="C369" s="568"/>
      <c r="D369" s="95">
        <v>30101</v>
      </c>
      <c r="E369" s="425"/>
      <c r="F369" s="396">
        <v>30102</v>
      </c>
      <c r="G369" s="427"/>
      <c r="H369" s="562"/>
      <c r="I369" s="563"/>
      <c r="J369" s="564"/>
      <c r="K369" s="572"/>
      <c r="L369" s="575"/>
      <c r="M369" s="569"/>
      <c r="N369" s="135">
        <v>0</v>
      </c>
      <c r="O369" s="276">
        <v>80101</v>
      </c>
      <c r="P369" s="430">
        <f t="shared" si="28"/>
        <v>0</v>
      </c>
    </row>
    <row r="370" spans="1:16" s="273" customFormat="1" ht="25.5" customHeight="1" x14ac:dyDescent="0.2">
      <c r="A370" s="326"/>
      <c r="B370" s="568" t="s">
        <v>133</v>
      </c>
      <c r="C370" s="568"/>
      <c r="D370" s="95">
        <v>30103</v>
      </c>
      <c r="E370" s="425"/>
      <c r="F370" s="396">
        <v>30104</v>
      </c>
      <c r="G370" s="427"/>
      <c r="H370" s="562"/>
      <c r="I370" s="563"/>
      <c r="J370" s="564"/>
      <c r="K370" s="573"/>
      <c r="L370" s="576"/>
      <c r="M370" s="570"/>
      <c r="N370" s="135">
        <v>0</v>
      </c>
      <c r="O370" s="276">
        <v>80103</v>
      </c>
      <c r="P370" s="430">
        <f t="shared" si="28"/>
        <v>0</v>
      </c>
    </row>
    <row r="371" spans="1:16" s="273" customFormat="1" ht="25.5" customHeight="1" x14ac:dyDescent="0.2">
      <c r="A371" s="326"/>
      <c r="B371" s="568" t="s">
        <v>134</v>
      </c>
      <c r="C371" s="568"/>
      <c r="D371" s="95">
        <v>30105</v>
      </c>
      <c r="E371" s="425"/>
      <c r="F371" s="396">
        <v>30106</v>
      </c>
      <c r="G371" s="427"/>
      <c r="H371" s="562"/>
      <c r="I371" s="563"/>
      <c r="J371" s="564"/>
      <c r="K371" s="573"/>
      <c r="L371" s="576"/>
      <c r="M371" s="570"/>
      <c r="N371" s="135">
        <v>0</v>
      </c>
      <c r="O371" s="276">
        <v>80105</v>
      </c>
      <c r="P371" s="430">
        <f t="shared" si="28"/>
        <v>0</v>
      </c>
    </row>
    <row r="372" spans="1:16" s="273" customFormat="1" ht="25.5" customHeight="1" x14ac:dyDescent="0.2">
      <c r="A372" s="326"/>
      <c r="B372" s="568" t="s">
        <v>100</v>
      </c>
      <c r="C372" s="568"/>
      <c r="D372" s="95">
        <v>30107</v>
      </c>
      <c r="E372" s="425"/>
      <c r="F372" s="396">
        <v>30108</v>
      </c>
      <c r="G372" s="427"/>
      <c r="H372" s="562"/>
      <c r="I372" s="563"/>
      <c r="J372" s="564"/>
      <c r="K372" s="574"/>
      <c r="L372" s="577"/>
      <c r="M372" s="571"/>
      <c r="N372" s="135">
        <v>0</v>
      </c>
      <c r="O372" s="276">
        <v>80107</v>
      </c>
      <c r="P372" s="430">
        <f t="shared" si="28"/>
        <v>0</v>
      </c>
    </row>
    <row r="373" spans="1:16" s="273" customFormat="1" ht="25.5" customHeight="1" x14ac:dyDescent="0.2">
      <c r="A373" s="326"/>
      <c r="B373" s="568" t="s">
        <v>101</v>
      </c>
      <c r="C373" s="568"/>
      <c r="D373" s="95">
        <v>30109</v>
      </c>
      <c r="E373" s="425"/>
      <c r="F373" s="396">
        <v>30110</v>
      </c>
      <c r="G373" s="427"/>
      <c r="H373" s="562"/>
      <c r="I373" s="563"/>
      <c r="J373" s="564"/>
      <c r="K373" s="105">
        <v>0.15</v>
      </c>
      <c r="L373" s="396">
        <v>80110</v>
      </c>
      <c r="M373" s="430">
        <f>ROUND(K373*G373,5)</f>
        <v>0</v>
      </c>
      <c r="N373" s="398"/>
      <c r="O373" s="419"/>
      <c r="P373" s="438"/>
    </row>
    <row r="374" spans="1:16" s="273" customFormat="1" ht="25.5" customHeight="1" x14ac:dyDescent="0.2">
      <c r="A374" s="326"/>
      <c r="B374" s="568" t="s">
        <v>109</v>
      </c>
      <c r="C374" s="568"/>
      <c r="D374" s="95">
        <v>30111</v>
      </c>
      <c r="E374" s="425"/>
      <c r="F374" s="396">
        <v>30112</v>
      </c>
      <c r="G374" s="427"/>
      <c r="H374" s="562"/>
      <c r="I374" s="563"/>
      <c r="J374" s="564"/>
      <c r="K374" s="105">
        <v>0</v>
      </c>
      <c r="L374" s="396">
        <v>80112</v>
      </c>
      <c r="M374" s="430">
        <f>ROUND(K374*G374,5)</f>
        <v>0</v>
      </c>
      <c r="N374" s="135">
        <v>0</v>
      </c>
      <c r="O374" s="276">
        <v>80111</v>
      </c>
      <c r="P374" s="430">
        <f t="shared" si="28"/>
        <v>0</v>
      </c>
    </row>
    <row r="375" spans="1:16" s="273" customFormat="1" ht="25.5" customHeight="1" x14ac:dyDescent="0.2">
      <c r="A375" s="326"/>
      <c r="B375" s="568" t="s">
        <v>135</v>
      </c>
      <c r="C375" s="568"/>
      <c r="D375" s="95">
        <v>30113</v>
      </c>
      <c r="E375" s="425"/>
      <c r="F375" s="396">
        <v>30114</v>
      </c>
      <c r="G375" s="427"/>
      <c r="H375" s="562"/>
      <c r="I375" s="563"/>
      <c r="J375" s="564"/>
      <c r="K375" s="572"/>
      <c r="L375" s="575"/>
      <c r="M375" s="569"/>
      <c r="N375" s="138">
        <v>0</v>
      </c>
      <c r="O375" s="276">
        <v>80113</v>
      </c>
      <c r="P375" s="430">
        <f t="shared" si="28"/>
        <v>0</v>
      </c>
    </row>
    <row r="376" spans="1:16" s="273" customFormat="1" ht="25.5" customHeight="1" x14ac:dyDescent="0.2">
      <c r="A376" s="326"/>
      <c r="B376" s="568" t="s">
        <v>136</v>
      </c>
      <c r="C376" s="568"/>
      <c r="D376" s="95">
        <v>30115</v>
      </c>
      <c r="E376" s="425"/>
      <c r="F376" s="396">
        <v>30116</v>
      </c>
      <c r="G376" s="427"/>
      <c r="H376" s="562"/>
      <c r="I376" s="563"/>
      <c r="J376" s="564"/>
      <c r="K376" s="573"/>
      <c r="L376" s="576"/>
      <c r="M376" s="570"/>
      <c r="N376" s="138">
        <v>0</v>
      </c>
      <c r="O376" s="276">
        <v>80115</v>
      </c>
      <c r="P376" s="430">
        <f t="shared" si="28"/>
        <v>0</v>
      </c>
    </row>
    <row r="377" spans="1:16" s="273" customFormat="1" ht="25.5" customHeight="1" x14ac:dyDescent="0.2">
      <c r="A377" s="326"/>
      <c r="B377" s="568" t="s">
        <v>110</v>
      </c>
      <c r="C377" s="568"/>
      <c r="D377" s="95">
        <v>30117</v>
      </c>
      <c r="E377" s="425"/>
      <c r="F377" s="396">
        <v>30118</v>
      </c>
      <c r="G377" s="427"/>
      <c r="H377" s="562"/>
      <c r="I377" s="563"/>
      <c r="J377" s="564"/>
      <c r="K377" s="574"/>
      <c r="L377" s="577"/>
      <c r="M377" s="571"/>
      <c r="N377" s="135">
        <v>0</v>
      </c>
      <c r="O377" s="276">
        <v>80117</v>
      </c>
      <c r="P377" s="430">
        <f t="shared" si="28"/>
        <v>0</v>
      </c>
    </row>
    <row r="378" spans="1:16" s="273" customFormat="1" ht="25.5" customHeight="1" x14ac:dyDescent="0.2">
      <c r="A378" s="326"/>
      <c r="B378" s="568" t="s">
        <v>137</v>
      </c>
      <c r="C378" s="568"/>
      <c r="D378" s="95">
        <v>30119</v>
      </c>
      <c r="E378" s="425"/>
      <c r="F378" s="396">
        <v>30120</v>
      </c>
      <c r="G378" s="427"/>
      <c r="H378" s="562"/>
      <c r="I378" s="563"/>
      <c r="J378" s="564"/>
      <c r="K378" s="132">
        <v>0.25</v>
      </c>
      <c r="L378" s="396">
        <v>80120</v>
      </c>
      <c r="M378" s="430">
        <f>ROUND(K378*G378,5)</f>
        <v>0</v>
      </c>
      <c r="N378" s="524"/>
      <c r="O378" s="524"/>
      <c r="P378" s="521"/>
    </row>
    <row r="379" spans="1:16" s="273" customFormat="1" ht="25.5" customHeight="1" x14ac:dyDescent="0.2">
      <c r="A379" s="326"/>
      <c r="B379" s="568" t="s">
        <v>138</v>
      </c>
      <c r="C379" s="568"/>
      <c r="D379" s="95">
        <v>30121</v>
      </c>
      <c r="E379" s="425"/>
      <c r="F379" s="396">
        <v>30122</v>
      </c>
      <c r="G379" s="427"/>
      <c r="H379" s="562"/>
      <c r="I379" s="563"/>
      <c r="J379" s="564"/>
      <c r="K379" s="132">
        <v>0.1</v>
      </c>
      <c r="L379" s="396">
        <v>80122</v>
      </c>
      <c r="M379" s="430">
        <f>ROUND(K379*G379,5)</f>
        <v>0</v>
      </c>
      <c r="N379" s="525"/>
      <c r="O379" s="525"/>
      <c r="P379" s="523"/>
    </row>
    <row r="380" spans="1:16" s="273" customFormat="1" ht="25.5" customHeight="1" x14ac:dyDescent="0.2">
      <c r="A380" s="326"/>
      <c r="B380" s="568" t="s">
        <v>139</v>
      </c>
      <c r="C380" s="568"/>
      <c r="D380" s="95">
        <v>30123</v>
      </c>
      <c r="E380" s="425"/>
      <c r="F380" s="396">
        <v>30124</v>
      </c>
      <c r="G380" s="427"/>
      <c r="H380" s="562"/>
      <c r="I380" s="563"/>
      <c r="J380" s="564"/>
      <c r="K380" s="105">
        <v>0</v>
      </c>
      <c r="L380" s="396">
        <v>80124</v>
      </c>
      <c r="M380" s="430">
        <f>ROUND(K380*G380,5)</f>
        <v>0</v>
      </c>
      <c r="N380" s="135">
        <v>0</v>
      </c>
      <c r="O380" s="276">
        <v>80123</v>
      </c>
      <c r="P380" s="430">
        <f t="shared" ref="P380:P382" si="29">ROUND(N380*E380,5)</f>
        <v>0</v>
      </c>
    </row>
    <row r="381" spans="1:16" s="273" customFormat="1" ht="38.25" customHeight="1" x14ac:dyDescent="0.2">
      <c r="A381" s="326"/>
      <c r="B381" s="568" t="s">
        <v>140</v>
      </c>
      <c r="C381" s="568"/>
      <c r="D381" s="95">
        <v>30125</v>
      </c>
      <c r="E381" s="425"/>
      <c r="F381" s="396">
        <v>30126</v>
      </c>
      <c r="G381" s="427"/>
      <c r="H381" s="562"/>
      <c r="I381" s="563"/>
      <c r="J381" s="564"/>
      <c r="K381" s="572"/>
      <c r="L381" s="572"/>
      <c r="M381" s="578"/>
      <c r="N381" s="135">
        <v>0</v>
      </c>
      <c r="O381" s="276">
        <v>80125</v>
      </c>
      <c r="P381" s="430">
        <f t="shared" si="29"/>
        <v>0</v>
      </c>
    </row>
    <row r="382" spans="1:16" s="273" customFormat="1" ht="25.5" customHeight="1" x14ac:dyDescent="0.2">
      <c r="A382" s="326"/>
      <c r="B382" s="568" t="s">
        <v>141</v>
      </c>
      <c r="C382" s="568"/>
      <c r="D382" s="95">
        <v>30127</v>
      </c>
      <c r="E382" s="425"/>
      <c r="F382" s="396">
        <v>30128</v>
      </c>
      <c r="G382" s="427"/>
      <c r="H382" s="562"/>
      <c r="I382" s="563"/>
      <c r="J382" s="564"/>
      <c r="K382" s="574"/>
      <c r="L382" s="574"/>
      <c r="M382" s="579"/>
      <c r="N382" s="135">
        <v>0</v>
      </c>
      <c r="O382" s="276">
        <v>80127</v>
      </c>
      <c r="P382" s="430">
        <f t="shared" si="29"/>
        <v>0</v>
      </c>
    </row>
    <row r="383" spans="1:16" s="273" customFormat="1" ht="25.5" customHeight="1" x14ac:dyDescent="0.2">
      <c r="A383" s="326"/>
      <c r="B383" s="568" t="s">
        <v>142</v>
      </c>
      <c r="C383" s="568"/>
      <c r="D383" s="95">
        <v>30129</v>
      </c>
      <c r="E383" s="425"/>
      <c r="F383" s="396">
        <v>30130</v>
      </c>
      <c r="G383" s="427"/>
      <c r="H383" s="562"/>
      <c r="I383" s="563"/>
      <c r="J383" s="564"/>
      <c r="K383" s="132">
        <v>0.5</v>
      </c>
      <c r="L383" s="396">
        <v>80130</v>
      </c>
      <c r="M383" s="430">
        <f>ROUND(K383*G383,5)</f>
        <v>0</v>
      </c>
      <c r="N383" s="524"/>
      <c r="O383" s="524"/>
      <c r="P383" s="521"/>
    </row>
    <row r="384" spans="1:16" s="273" customFormat="1" ht="25.5" customHeight="1" x14ac:dyDescent="0.2">
      <c r="A384" s="326"/>
      <c r="B384" s="568" t="s">
        <v>143</v>
      </c>
      <c r="C384" s="568"/>
      <c r="D384" s="95">
        <v>30131</v>
      </c>
      <c r="E384" s="425"/>
      <c r="F384" s="396">
        <v>30132</v>
      </c>
      <c r="G384" s="427"/>
      <c r="H384" s="562"/>
      <c r="I384" s="563"/>
      <c r="J384" s="564"/>
      <c r="K384" s="132">
        <v>0.35</v>
      </c>
      <c r="L384" s="396">
        <v>80132</v>
      </c>
      <c r="M384" s="430">
        <f>ROUND(K384*G384,5)</f>
        <v>0</v>
      </c>
      <c r="N384" s="526"/>
      <c r="O384" s="526"/>
      <c r="P384" s="522"/>
    </row>
    <row r="385" spans="1:16" s="273" customFormat="1" ht="26.25" customHeight="1" x14ac:dyDescent="0.2">
      <c r="A385" s="326"/>
      <c r="B385" s="568" t="s">
        <v>144</v>
      </c>
      <c r="C385" s="568"/>
      <c r="D385" s="95">
        <v>30133</v>
      </c>
      <c r="E385" s="425"/>
      <c r="F385" s="396">
        <v>30134</v>
      </c>
      <c r="G385" s="427"/>
      <c r="H385" s="562"/>
      <c r="I385" s="563"/>
      <c r="J385" s="564"/>
      <c r="K385" s="132">
        <v>0.25</v>
      </c>
      <c r="L385" s="396">
        <v>80134</v>
      </c>
      <c r="M385" s="430">
        <f>ROUND(K385*G385,5)</f>
        <v>0</v>
      </c>
      <c r="N385" s="525"/>
      <c r="O385" s="525"/>
      <c r="P385" s="523"/>
    </row>
    <row r="386" spans="1:16" s="273" customFormat="1" ht="26.25" customHeight="1" x14ac:dyDescent="0.2">
      <c r="A386" s="326"/>
      <c r="B386" s="568" t="s">
        <v>145</v>
      </c>
      <c r="C386" s="568"/>
      <c r="D386" s="95">
        <v>30135</v>
      </c>
      <c r="E386" s="425"/>
      <c r="F386" s="396">
        <v>30136</v>
      </c>
      <c r="G386" s="427"/>
      <c r="H386" s="562"/>
      <c r="I386" s="563"/>
      <c r="J386" s="564"/>
      <c r="K386" s="105">
        <v>0</v>
      </c>
      <c r="L386" s="396">
        <v>80136</v>
      </c>
      <c r="M386" s="430">
        <f>ROUND(K386*G386,5)</f>
        <v>0</v>
      </c>
      <c r="N386" s="135">
        <v>0</v>
      </c>
      <c r="O386" s="276">
        <v>80135</v>
      </c>
      <c r="P386" s="430">
        <f t="shared" ref="P386:P387" si="30">ROUND(N386*E386,5)</f>
        <v>0</v>
      </c>
    </row>
    <row r="387" spans="1:16" s="273" customFormat="1" ht="25.5" customHeight="1" x14ac:dyDescent="0.2">
      <c r="A387" s="326"/>
      <c r="B387" s="568" t="s">
        <v>146</v>
      </c>
      <c r="C387" s="568"/>
      <c r="D387" s="95">
        <v>30137</v>
      </c>
      <c r="E387" s="425"/>
      <c r="F387" s="396">
        <v>30138</v>
      </c>
      <c r="G387" s="427"/>
      <c r="H387" s="562"/>
      <c r="I387" s="563"/>
      <c r="J387" s="564"/>
      <c r="K387" s="418"/>
      <c r="L387" s="407"/>
      <c r="M387" s="441"/>
      <c r="N387" s="135">
        <v>0</v>
      </c>
      <c r="O387" s="276">
        <v>80137</v>
      </c>
      <c r="P387" s="430">
        <f t="shared" si="30"/>
        <v>0</v>
      </c>
    </row>
    <row r="388" spans="1:16" s="273" customFormat="1" ht="25.5" customHeight="1" x14ac:dyDescent="0.2">
      <c r="A388" s="326"/>
      <c r="B388" s="568" t="s">
        <v>102</v>
      </c>
      <c r="C388" s="568"/>
      <c r="D388" s="95">
        <v>30139</v>
      </c>
      <c r="E388" s="425"/>
      <c r="F388" s="396">
        <v>30140</v>
      </c>
      <c r="G388" s="427"/>
      <c r="H388" s="562"/>
      <c r="I388" s="563"/>
      <c r="J388" s="564"/>
      <c r="K388" s="105">
        <v>1</v>
      </c>
      <c r="L388" s="396">
        <v>80140</v>
      </c>
      <c r="M388" s="430">
        <f>ROUND(K388*G388,5)</f>
        <v>0</v>
      </c>
      <c r="N388" s="524"/>
      <c r="O388" s="524"/>
      <c r="P388" s="521"/>
    </row>
    <row r="389" spans="1:16" s="273" customFormat="1" ht="25.5" customHeight="1" x14ac:dyDescent="0.2">
      <c r="A389" s="326"/>
      <c r="B389" s="568" t="s">
        <v>111</v>
      </c>
      <c r="C389" s="568"/>
      <c r="D389" s="95">
        <v>30141</v>
      </c>
      <c r="E389" s="425"/>
      <c r="F389" s="396">
        <v>30142</v>
      </c>
      <c r="G389" s="427"/>
      <c r="H389" s="562"/>
      <c r="I389" s="563"/>
      <c r="J389" s="564"/>
      <c r="K389" s="105">
        <v>0.85</v>
      </c>
      <c r="L389" s="396">
        <v>80142</v>
      </c>
      <c r="M389" s="430">
        <f>ROUND(K389*G389,5)</f>
        <v>0</v>
      </c>
      <c r="N389" s="526"/>
      <c r="O389" s="526"/>
      <c r="P389" s="522"/>
    </row>
    <row r="390" spans="1:16" s="273" customFormat="1" ht="25.5" customHeight="1" x14ac:dyDescent="0.2">
      <c r="A390" s="326"/>
      <c r="B390" s="568" t="s">
        <v>147</v>
      </c>
      <c r="C390" s="568"/>
      <c r="D390" s="95">
        <v>30143</v>
      </c>
      <c r="E390" s="425"/>
      <c r="F390" s="396">
        <v>30144</v>
      </c>
      <c r="G390" s="427"/>
      <c r="H390" s="562"/>
      <c r="I390" s="563"/>
      <c r="J390" s="564"/>
      <c r="K390" s="132">
        <v>0.75</v>
      </c>
      <c r="L390" s="396">
        <v>80144</v>
      </c>
      <c r="M390" s="430">
        <f>ROUND(K390*G390,5)</f>
        <v>0</v>
      </c>
      <c r="N390" s="526"/>
      <c r="O390" s="526"/>
      <c r="P390" s="522"/>
    </row>
    <row r="391" spans="1:16" s="273" customFormat="1" ht="25.5" customHeight="1" x14ac:dyDescent="0.2">
      <c r="A391" s="326"/>
      <c r="B391" s="568" t="s">
        <v>148</v>
      </c>
      <c r="C391" s="568"/>
      <c r="D391" s="95">
        <v>30145</v>
      </c>
      <c r="E391" s="425"/>
      <c r="F391" s="396">
        <v>30146</v>
      </c>
      <c r="G391" s="427"/>
      <c r="H391" s="562"/>
      <c r="I391" s="563"/>
      <c r="J391" s="564"/>
      <c r="K391" s="132">
        <v>0.5</v>
      </c>
      <c r="L391" s="396">
        <v>80146</v>
      </c>
      <c r="M391" s="430">
        <f>ROUND(K391*G391,5)</f>
        <v>0</v>
      </c>
      <c r="N391" s="525"/>
      <c r="O391" s="525"/>
      <c r="P391" s="523"/>
    </row>
    <row r="392" spans="1:16" s="273" customFormat="1" ht="25.5" customHeight="1" x14ac:dyDescent="0.2">
      <c r="A392" s="326"/>
      <c r="B392" s="625" t="s">
        <v>103</v>
      </c>
      <c r="C392" s="625"/>
      <c r="D392" s="97">
        <v>30147</v>
      </c>
      <c r="E392" s="425"/>
      <c r="F392" s="417">
        <v>30148</v>
      </c>
      <c r="G392" s="427"/>
      <c r="H392" s="565"/>
      <c r="I392" s="566"/>
      <c r="J392" s="567"/>
      <c r="K392" s="105">
        <v>0</v>
      </c>
      <c r="L392" s="396">
        <v>80148</v>
      </c>
      <c r="M392" s="430">
        <f>ROUND(K392*G392,5)</f>
        <v>0</v>
      </c>
      <c r="N392" s="135">
        <v>0</v>
      </c>
      <c r="O392" s="276">
        <v>80147</v>
      </c>
      <c r="P392" s="430">
        <f t="shared" ref="P392" si="31">ROUND(N392*E392,5)</f>
        <v>0</v>
      </c>
    </row>
    <row r="393" spans="1:16" ht="37.5" customHeight="1" x14ac:dyDescent="0.25">
      <c r="A393" s="545" t="s">
        <v>1719</v>
      </c>
      <c r="B393" s="546"/>
      <c r="C393" s="546"/>
      <c r="D393" s="546"/>
      <c r="E393" s="546"/>
      <c r="F393" s="546"/>
      <c r="G393" s="546"/>
      <c r="H393" s="546"/>
      <c r="I393" s="546"/>
      <c r="J393" s="546"/>
      <c r="K393" s="547"/>
      <c r="L393" s="375">
        <v>99047</v>
      </c>
      <c r="M393" s="432">
        <f>ROUND(SUM(M295:M296,M310:M311,M313:M314,M325:M326,M328:M329,M331:M332,M340:M341,M343:M344,M346:M347,M349:M350,M355:M356,M358:M359,M361:M362,M364:M366,M368,M373,M374,M378,M379,M380,M383,M384,M385,M386,M388,M389,M390,M391,M392),5)</f>
        <v>0</v>
      </c>
      <c r="N393" s="420"/>
      <c r="O393" s="393">
        <v>99048</v>
      </c>
      <c r="P393" s="432">
        <f>ROUND(SUM(P295:P296,P310:P311,P313:P314,P325:P326,P328:P329,P331:P332,P340:P341,P343:P344,P346:P347,P349:P350,P355:P356,P358:P359,P361:P362,P364:P366,P368,P373,P374,P378,P379,P380,P383,P384,P385,P386,P388,P389,P390,P391,P392),5)</f>
        <v>0</v>
      </c>
    </row>
    <row r="394" spans="1:16" ht="22.5" customHeight="1" x14ac:dyDescent="0.25">
      <c r="A394" s="559" t="s">
        <v>1663</v>
      </c>
      <c r="B394" s="560"/>
      <c r="C394" s="560"/>
      <c r="D394" s="561"/>
      <c r="E394" s="248" t="s">
        <v>155</v>
      </c>
      <c r="F394" s="232"/>
      <c r="G394" s="248" t="s">
        <v>156</v>
      </c>
      <c r="H394" s="527"/>
      <c r="I394" s="528"/>
      <c r="J394" s="528"/>
      <c r="K394" s="528"/>
      <c r="L394" s="528"/>
      <c r="M394" s="528"/>
      <c r="N394" s="528"/>
      <c r="O394" s="528"/>
      <c r="P394" s="529"/>
    </row>
    <row r="395" spans="1:16" s="273" customFormat="1" ht="25.5" customHeight="1" x14ac:dyDescent="0.2">
      <c r="A395" s="326"/>
      <c r="B395" s="557" t="s">
        <v>149</v>
      </c>
      <c r="C395" s="557"/>
      <c r="D395" s="449">
        <v>99049</v>
      </c>
      <c r="E395" s="432">
        <f>ROUND(SUM(E295,E298,E301,E304),5)</f>
        <v>0</v>
      </c>
      <c r="F395" s="393">
        <v>99053</v>
      </c>
      <c r="G395" s="432">
        <f>ROUND(SUM(G295,G310,G325,G340),5)</f>
        <v>0</v>
      </c>
      <c r="H395" s="530"/>
      <c r="I395" s="531"/>
      <c r="J395" s="531"/>
      <c r="K395" s="531"/>
      <c r="L395" s="531"/>
      <c r="M395" s="531"/>
      <c r="N395" s="531"/>
      <c r="O395" s="531"/>
      <c r="P395" s="532"/>
    </row>
    <row r="396" spans="1:16" s="273" customFormat="1" ht="25.5" customHeight="1" x14ac:dyDescent="0.2">
      <c r="A396" s="326"/>
      <c r="B396" s="558" t="s">
        <v>150</v>
      </c>
      <c r="C396" s="558"/>
      <c r="D396" s="450">
        <v>99050</v>
      </c>
      <c r="E396" s="432">
        <f>ROUND(SUM(E310,E313,E316,E319),5)</f>
        <v>0</v>
      </c>
      <c r="F396" s="393">
        <v>99054</v>
      </c>
      <c r="G396" s="432">
        <f>ROUND(SUM(G298,G313,G328,G343),5)</f>
        <v>0</v>
      </c>
      <c r="H396" s="530"/>
      <c r="I396" s="531"/>
      <c r="J396" s="531"/>
      <c r="K396" s="531"/>
      <c r="L396" s="531"/>
      <c r="M396" s="531"/>
      <c r="N396" s="531"/>
      <c r="O396" s="531"/>
      <c r="P396" s="532"/>
    </row>
    <row r="397" spans="1:16" s="273" customFormat="1" ht="25.5" customHeight="1" x14ac:dyDescent="0.2">
      <c r="A397" s="326"/>
      <c r="B397" s="558" t="s">
        <v>151</v>
      </c>
      <c r="C397" s="558"/>
      <c r="D397" s="450">
        <v>99051</v>
      </c>
      <c r="E397" s="432">
        <f>ROUND(SUM(E325,E328,E331,E334),5)</f>
        <v>0</v>
      </c>
      <c r="F397" s="393">
        <v>99055</v>
      </c>
      <c r="G397" s="432">
        <f>ROUND(SUM(G301,G316,G331,G346),5)</f>
        <v>0</v>
      </c>
      <c r="H397" s="530"/>
      <c r="I397" s="531"/>
      <c r="J397" s="531"/>
      <c r="K397" s="531"/>
      <c r="L397" s="531"/>
      <c r="M397" s="531"/>
      <c r="N397" s="531"/>
      <c r="O397" s="531"/>
      <c r="P397" s="532"/>
    </row>
    <row r="398" spans="1:16" s="273" customFormat="1" ht="25.5" customHeight="1" x14ac:dyDescent="0.2">
      <c r="A398" s="326"/>
      <c r="B398" s="558" t="s">
        <v>152</v>
      </c>
      <c r="C398" s="558"/>
      <c r="D398" s="450">
        <v>99052</v>
      </c>
      <c r="E398" s="432">
        <f>ROUND(SUM(E340,E343,E346,E349),5)</f>
        <v>0</v>
      </c>
      <c r="F398" s="393">
        <v>99056</v>
      </c>
      <c r="G398" s="432">
        <f>ROUND(SUM(G304,G319,G334,G349),5)</f>
        <v>0</v>
      </c>
      <c r="H398" s="533"/>
      <c r="I398" s="534"/>
      <c r="J398" s="534"/>
      <c r="K398" s="534"/>
      <c r="L398" s="534"/>
      <c r="M398" s="534"/>
      <c r="N398" s="534"/>
      <c r="O398" s="534"/>
      <c r="P398" s="535"/>
    </row>
    <row r="399" spans="1:16" x14ac:dyDescent="0.25">
      <c r="A399" s="302"/>
      <c r="B399" s="53"/>
      <c r="C399" s="60"/>
      <c r="D399" s="64"/>
      <c r="E399" s="65"/>
      <c r="F399" s="65"/>
      <c r="G399" s="66"/>
      <c r="H399" s="63"/>
      <c r="I399" s="54"/>
      <c r="J399" s="54"/>
      <c r="K399" s="103"/>
      <c r="L399" s="293"/>
      <c r="M399" s="54"/>
      <c r="N399" s="52"/>
      <c r="O399" s="52"/>
      <c r="P399" s="130"/>
    </row>
    <row r="400" spans="1:16" ht="37.5" customHeight="1" x14ac:dyDescent="0.3">
      <c r="A400" s="554" t="s">
        <v>1664</v>
      </c>
      <c r="B400" s="555"/>
      <c r="C400" s="555"/>
      <c r="D400" s="555"/>
      <c r="E400" s="555"/>
      <c r="F400" s="555"/>
      <c r="G400" s="555"/>
      <c r="H400" s="555"/>
      <c r="I400" s="555"/>
      <c r="J400" s="555"/>
      <c r="K400" s="555"/>
      <c r="L400" s="555"/>
      <c r="M400" s="555"/>
      <c r="N400" s="555"/>
      <c r="O400" s="555"/>
      <c r="P400" s="556"/>
    </row>
    <row r="401" spans="1:16" ht="37.5" hidden="1" customHeight="1" x14ac:dyDescent="0.3">
      <c r="A401" s="261"/>
      <c r="B401" s="421"/>
      <c r="C401" s="421"/>
      <c r="D401" s="421"/>
      <c r="E401" s="421"/>
      <c r="F401" s="421"/>
      <c r="G401" s="421"/>
      <c r="H401" s="421"/>
      <c r="I401" s="421"/>
      <c r="J401" s="421"/>
      <c r="K401" s="421"/>
      <c r="L401" s="421"/>
      <c r="M401" s="421"/>
      <c r="N401" s="421"/>
      <c r="O401" s="421"/>
      <c r="P401" s="422"/>
    </row>
    <row r="402" spans="1:16" ht="12.75" customHeight="1" x14ac:dyDescent="0.25">
      <c r="A402" s="589"/>
      <c r="B402" s="590"/>
      <c r="C402" s="590"/>
      <c r="D402" s="590"/>
      <c r="E402" s="590"/>
      <c r="F402" s="590"/>
      <c r="G402" s="590"/>
      <c r="H402" s="590"/>
      <c r="I402" s="590"/>
      <c r="J402" s="590"/>
      <c r="K402" s="590"/>
      <c r="L402" s="590"/>
      <c r="M402" s="590"/>
      <c r="N402" s="590"/>
      <c r="O402" s="590"/>
      <c r="P402" s="591"/>
    </row>
    <row r="403" spans="1:16" s="273" customFormat="1" ht="22.5" customHeight="1" x14ac:dyDescent="0.2">
      <c r="A403" s="548" t="s">
        <v>154</v>
      </c>
      <c r="B403" s="549"/>
      <c r="C403" s="549"/>
      <c r="D403" s="549"/>
      <c r="E403" s="549"/>
      <c r="F403" s="549"/>
      <c r="G403" s="549"/>
      <c r="H403" s="549"/>
      <c r="I403" s="549"/>
      <c r="J403" s="549"/>
      <c r="K403" s="550"/>
      <c r="L403" s="393">
        <v>99057</v>
      </c>
      <c r="M403" s="457">
        <f>ROUND(M58,5)</f>
        <v>0</v>
      </c>
      <c r="N403" s="536"/>
      <c r="O403" s="537"/>
      <c r="P403" s="538"/>
    </row>
    <row r="404" spans="1:16" s="273" customFormat="1" ht="22.5" customHeight="1" x14ac:dyDescent="0.2">
      <c r="A404" s="548" t="s">
        <v>153</v>
      </c>
      <c r="B404" s="549"/>
      <c r="C404" s="549"/>
      <c r="D404" s="549"/>
      <c r="E404" s="549"/>
      <c r="F404" s="549"/>
      <c r="G404" s="549"/>
      <c r="H404" s="549"/>
      <c r="I404" s="549"/>
      <c r="J404" s="549"/>
      <c r="K404" s="550"/>
      <c r="L404" s="393">
        <v>99058</v>
      </c>
      <c r="M404" s="466">
        <f>ROUND(M231-M287,5)</f>
        <v>0</v>
      </c>
      <c r="N404" s="539"/>
      <c r="O404" s="540"/>
      <c r="P404" s="541"/>
    </row>
    <row r="405" spans="1:16" s="273" customFormat="1" ht="37.5" customHeight="1" x14ac:dyDescent="0.2">
      <c r="A405" s="551" t="s">
        <v>1664</v>
      </c>
      <c r="B405" s="552"/>
      <c r="C405" s="552"/>
      <c r="D405" s="552"/>
      <c r="E405" s="552"/>
      <c r="F405" s="552"/>
      <c r="G405" s="552"/>
      <c r="H405" s="552"/>
      <c r="I405" s="552"/>
      <c r="J405" s="552"/>
      <c r="K405" s="553"/>
      <c r="L405" s="393">
        <v>99059</v>
      </c>
      <c r="M405" s="453">
        <f>ROUND(M403/MAX(M404,0.001),5)</f>
        <v>0</v>
      </c>
      <c r="N405" s="542"/>
      <c r="O405" s="543"/>
      <c r="P405" s="544"/>
    </row>
    <row r="406" spans="1:16" x14ac:dyDescent="0.25">
      <c r="B406" s="52"/>
      <c r="C406" s="52"/>
      <c r="D406" s="55"/>
      <c r="E406" s="52"/>
      <c r="F406" s="52"/>
      <c r="G406" s="52"/>
      <c r="H406" s="52"/>
      <c r="I406" s="52"/>
      <c r="J406" s="52"/>
      <c r="K406" s="102"/>
      <c r="L406" s="423"/>
      <c r="M406" s="52"/>
      <c r="N406" s="52"/>
      <c r="O406" s="52"/>
      <c r="P406" s="52"/>
    </row>
    <row r="407" spans="1:16" x14ac:dyDescent="0.25">
      <c r="B407" s="67"/>
      <c r="C407" s="67"/>
      <c r="D407" s="68"/>
      <c r="E407" s="67"/>
      <c r="F407" s="67"/>
      <c r="G407" s="67"/>
      <c r="H407" s="67"/>
      <c r="I407" s="67"/>
      <c r="J407" s="67"/>
      <c r="K407" s="108"/>
      <c r="L407" s="374"/>
      <c r="M407" s="67"/>
      <c r="N407" s="67"/>
      <c r="O407" s="67"/>
      <c r="P407" s="67"/>
    </row>
    <row r="408" spans="1:16" x14ac:dyDescent="0.25">
      <c r="B408" s="67"/>
      <c r="C408" s="69"/>
      <c r="D408" s="70"/>
      <c r="E408" s="69"/>
      <c r="F408" s="69"/>
      <c r="G408" s="69"/>
      <c r="H408" s="69"/>
      <c r="I408" s="69"/>
      <c r="J408" s="69"/>
      <c r="K408" s="109"/>
      <c r="L408" s="424"/>
      <c r="M408" s="69"/>
      <c r="N408" s="69"/>
      <c r="O408" s="69"/>
      <c r="P408" s="69"/>
    </row>
    <row r="409" spans="1:16" x14ac:dyDescent="0.25">
      <c r="B409" s="67"/>
      <c r="C409" s="69"/>
      <c r="D409" s="70"/>
      <c r="E409" s="69"/>
      <c r="F409" s="69"/>
      <c r="G409" s="69"/>
      <c r="H409" s="69"/>
      <c r="I409" s="69"/>
      <c r="J409" s="69"/>
      <c r="K409" s="109"/>
      <c r="L409" s="424"/>
      <c r="M409" s="69"/>
      <c r="N409" s="69"/>
      <c r="O409" s="69"/>
      <c r="P409" s="69"/>
    </row>
    <row r="410" spans="1:16" x14ac:dyDescent="0.25">
      <c r="B410" s="67"/>
      <c r="C410" s="69"/>
      <c r="D410" s="70"/>
      <c r="E410" s="69"/>
      <c r="F410" s="69"/>
      <c r="G410" s="69"/>
      <c r="H410" s="69"/>
      <c r="I410" s="69"/>
      <c r="J410" s="69"/>
      <c r="K410" s="109"/>
      <c r="L410" s="424"/>
      <c r="M410" s="69"/>
      <c r="N410" s="69"/>
      <c r="O410" s="69"/>
      <c r="P410" s="69"/>
    </row>
    <row r="411" spans="1:16" x14ac:dyDescent="0.25">
      <c r="B411" s="67"/>
      <c r="C411" s="69"/>
      <c r="D411" s="70"/>
      <c r="E411" s="69"/>
      <c r="F411" s="69"/>
      <c r="G411" s="69"/>
      <c r="H411" s="69"/>
      <c r="I411" s="69"/>
      <c r="J411" s="69"/>
      <c r="K411" s="109"/>
      <c r="L411" s="424"/>
      <c r="M411" s="69"/>
      <c r="N411" s="69"/>
      <c r="O411" s="69"/>
      <c r="P411" s="69"/>
    </row>
    <row r="412" spans="1:16" x14ac:dyDescent="0.25">
      <c r="B412" s="67"/>
      <c r="C412" s="69"/>
      <c r="D412" s="70"/>
      <c r="E412" s="69"/>
      <c r="F412" s="69"/>
      <c r="G412" s="69"/>
      <c r="H412" s="69"/>
      <c r="I412" s="69"/>
      <c r="J412" s="69"/>
      <c r="K412" s="109"/>
      <c r="L412" s="424"/>
      <c r="M412" s="69"/>
      <c r="N412" s="69"/>
      <c r="O412" s="69"/>
      <c r="P412" s="69"/>
    </row>
    <row r="413" spans="1:16" x14ac:dyDescent="0.25">
      <c r="B413" s="67"/>
      <c r="C413" s="69"/>
      <c r="D413" s="70"/>
      <c r="E413" s="69"/>
      <c r="F413" s="69"/>
      <c r="G413" s="69"/>
      <c r="H413" s="69"/>
      <c r="I413" s="69"/>
      <c r="J413" s="69"/>
      <c r="K413" s="109"/>
      <c r="L413" s="424"/>
      <c r="M413" s="69"/>
      <c r="N413" s="69"/>
      <c r="O413" s="69"/>
      <c r="P413" s="69"/>
    </row>
    <row r="414" spans="1:16" x14ac:dyDescent="0.25">
      <c r="B414" s="67"/>
      <c r="C414" s="69"/>
      <c r="D414" s="70"/>
      <c r="E414" s="69"/>
      <c r="F414" s="69"/>
      <c r="G414" s="69"/>
      <c r="H414" s="69"/>
      <c r="I414" s="69"/>
      <c r="J414" s="69"/>
      <c r="K414" s="109"/>
      <c r="L414" s="424"/>
      <c r="M414" s="69"/>
      <c r="N414" s="69"/>
      <c r="O414" s="69"/>
      <c r="P414" s="69"/>
    </row>
  </sheetData>
  <sheetProtection password="CD4C" sheet="1" objects="1" scenarios="1" selectLockedCells="1"/>
  <mergeCells count="506">
    <mergeCell ref="F286:J286"/>
    <mergeCell ref="H291:J332"/>
    <mergeCell ref="K315:K324"/>
    <mergeCell ref="L315:L324"/>
    <mergeCell ref="M315:M324"/>
    <mergeCell ref="N324:N330"/>
    <mergeCell ref="L333:L339"/>
    <mergeCell ref="M333:M339"/>
    <mergeCell ref="N339:N348"/>
    <mergeCell ref="K297:K309"/>
    <mergeCell ref="K292:K294"/>
    <mergeCell ref="L297:L309"/>
    <mergeCell ref="M297:M309"/>
    <mergeCell ref="L292:L294"/>
    <mergeCell ref="M292:M294"/>
    <mergeCell ref="G292:G294"/>
    <mergeCell ref="F292:F294"/>
    <mergeCell ref="O339:O348"/>
    <mergeCell ref="P339:P348"/>
    <mergeCell ref="K351:K354"/>
    <mergeCell ref="L351:L354"/>
    <mergeCell ref="M351:M354"/>
    <mergeCell ref="N354:N365"/>
    <mergeCell ref="O354:O365"/>
    <mergeCell ref="P354:P365"/>
    <mergeCell ref="O324:O330"/>
    <mergeCell ref="P324:P330"/>
    <mergeCell ref="K333:K339"/>
    <mergeCell ref="M138:M139"/>
    <mergeCell ref="A81:C81"/>
    <mergeCell ref="A89:D89"/>
    <mergeCell ref="A87:D88"/>
    <mergeCell ref="E87:E88"/>
    <mergeCell ref="K87:K88"/>
    <mergeCell ref="M87:M88"/>
    <mergeCell ref="L136:L138"/>
    <mergeCell ref="B132:C132"/>
    <mergeCell ref="B133:C133"/>
    <mergeCell ref="K136:K137"/>
    <mergeCell ref="A138:D138"/>
    <mergeCell ref="B134:C134"/>
    <mergeCell ref="A135:K135"/>
    <mergeCell ref="H136:J136"/>
    <mergeCell ref="G138:G139"/>
    <mergeCell ref="K138:K139"/>
    <mergeCell ref="B295:C295"/>
    <mergeCell ref="B296:C296"/>
    <mergeCell ref="A136:D137"/>
    <mergeCell ref="A139:D139"/>
    <mergeCell ref="B310:C310"/>
    <mergeCell ref="B184:C184"/>
    <mergeCell ref="A185:D185"/>
    <mergeCell ref="B187:C187"/>
    <mergeCell ref="B188:C188"/>
    <mergeCell ref="B178:C178"/>
    <mergeCell ref="B179:C179"/>
    <mergeCell ref="B177:C177"/>
    <mergeCell ref="A190:D190"/>
    <mergeCell ref="B186:C186"/>
    <mergeCell ref="A145:D145"/>
    <mergeCell ref="A148:D148"/>
    <mergeCell ref="B146:C146"/>
    <mergeCell ref="B147:C147"/>
    <mergeCell ref="B140:C140"/>
    <mergeCell ref="B141:C141"/>
    <mergeCell ref="B143:C143"/>
    <mergeCell ref="B144:C144"/>
    <mergeCell ref="A142:D142"/>
    <mergeCell ref="A152:D152"/>
    <mergeCell ref="A1:P1"/>
    <mergeCell ref="A2:P2"/>
    <mergeCell ref="A286:C286"/>
    <mergeCell ref="A278:D278"/>
    <mergeCell ref="A232:P232"/>
    <mergeCell ref="A29:D29"/>
    <mergeCell ref="A21:D21"/>
    <mergeCell ref="A15:D15"/>
    <mergeCell ref="A12:D12"/>
    <mergeCell ref="E76:E77"/>
    <mergeCell ref="E283:E284"/>
    <mergeCell ref="K283:K284"/>
    <mergeCell ref="M283:M284"/>
    <mergeCell ref="L283:L284"/>
    <mergeCell ref="F283:J284"/>
    <mergeCell ref="A76:D76"/>
    <mergeCell ref="A97:D97"/>
    <mergeCell ref="B80:C80"/>
    <mergeCell ref="B82:C82"/>
    <mergeCell ref="B83:C83"/>
    <mergeCell ref="B84:C84"/>
    <mergeCell ref="E136:E137"/>
    <mergeCell ref="B78:C78"/>
    <mergeCell ref="B79:C79"/>
    <mergeCell ref="B75:C75"/>
    <mergeCell ref="B106:C106"/>
    <mergeCell ref="B109:C109"/>
    <mergeCell ref="B121:C121"/>
    <mergeCell ref="B122:C122"/>
    <mergeCell ref="B123:C123"/>
    <mergeCell ref="B115:C115"/>
    <mergeCell ref="B117:C117"/>
    <mergeCell ref="B118:C118"/>
    <mergeCell ref="B119:C119"/>
    <mergeCell ref="A107:D107"/>
    <mergeCell ref="A108:D108"/>
    <mergeCell ref="A112:D112"/>
    <mergeCell ref="A116:D116"/>
    <mergeCell ref="A120:D120"/>
    <mergeCell ref="B110:C110"/>
    <mergeCell ref="B111:C111"/>
    <mergeCell ref="B113:C113"/>
    <mergeCell ref="B114:C114"/>
    <mergeCell ref="B340:C340"/>
    <mergeCell ref="B341:C341"/>
    <mergeCell ref="B326:C326"/>
    <mergeCell ref="B301:C301"/>
    <mergeCell ref="B302:C302"/>
    <mergeCell ref="B305:C305"/>
    <mergeCell ref="B304:C304"/>
    <mergeCell ref="B308:C308"/>
    <mergeCell ref="B307:C307"/>
    <mergeCell ref="B331:C331"/>
    <mergeCell ref="B332:C332"/>
    <mergeCell ref="B334:C334"/>
    <mergeCell ref="B391:C391"/>
    <mergeCell ref="B392:C392"/>
    <mergeCell ref="B383:C383"/>
    <mergeCell ref="A367:D367"/>
    <mergeCell ref="B388:C388"/>
    <mergeCell ref="B381:C381"/>
    <mergeCell ref="B382:C382"/>
    <mergeCell ref="B175:C175"/>
    <mergeCell ref="G136:G137"/>
    <mergeCell ref="A171:K171"/>
    <mergeCell ref="A172:D173"/>
    <mergeCell ref="E172:E173"/>
    <mergeCell ref="K172:K173"/>
    <mergeCell ref="B174:C174"/>
    <mergeCell ref="A151:C151"/>
    <mergeCell ref="B153:C153"/>
    <mergeCell ref="B154:C154"/>
    <mergeCell ref="A176:D176"/>
    <mergeCell ref="A193:D193"/>
    <mergeCell ref="B189:C189"/>
    <mergeCell ref="B180:C180"/>
    <mergeCell ref="B181:C181"/>
    <mergeCell ref="B182:C182"/>
    <mergeCell ref="B183:C183"/>
    <mergeCell ref="B258:C258"/>
    <mergeCell ref="A235:K235"/>
    <mergeCell ref="A236:D237"/>
    <mergeCell ref="A238:D239"/>
    <mergeCell ref="A242:D242"/>
    <mergeCell ref="A245:D245"/>
    <mergeCell ref="A248:D248"/>
    <mergeCell ref="B222:C222"/>
    <mergeCell ref="B384:C384"/>
    <mergeCell ref="B343:C343"/>
    <mergeCell ref="B344:C344"/>
    <mergeCell ref="B346:C346"/>
    <mergeCell ref="B347:C347"/>
    <mergeCell ref="B349:C349"/>
    <mergeCell ref="B350:C350"/>
    <mergeCell ref="B352:C352"/>
    <mergeCell ref="B353:C353"/>
    <mergeCell ref="B355:C355"/>
    <mergeCell ref="B356:C356"/>
    <mergeCell ref="B358:C358"/>
    <mergeCell ref="B359:C359"/>
    <mergeCell ref="B361:C361"/>
    <mergeCell ref="B362:C362"/>
    <mergeCell ref="B378:C378"/>
    <mergeCell ref="J200:J201"/>
    <mergeCell ref="H200:H201"/>
    <mergeCell ref="F200:F201"/>
    <mergeCell ref="B251:C251"/>
    <mergeCell ref="A231:K231"/>
    <mergeCell ref="B240:C240"/>
    <mergeCell ref="B241:C241"/>
    <mergeCell ref="B243:C243"/>
    <mergeCell ref="B244:C244"/>
    <mergeCell ref="B246:C246"/>
    <mergeCell ref="B247:C247"/>
    <mergeCell ref="B249:C249"/>
    <mergeCell ref="I200:I201"/>
    <mergeCell ref="B44:C44"/>
    <mergeCell ref="F136:F138"/>
    <mergeCell ref="B42:C42"/>
    <mergeCell ref="B43:C43"/>
    <mergeCell ref="A40:D41"/>
    <mergeCell ref="B104:C104"/>
    <mergeCell ref="B105:C105"/>
    <mergeCell ref="B99:C99"/>
    <mergeCell ref="B100:C100"/>
    <mergeCell ref="B101:C101"/>
    <mergeCell ref="B94:C94"/>
    <mergeCell ref="B95:C95"/>
    <mergeCell ref="B96:C96"/>
    <mergeCell ref="B85:C85"/>
    <mergeCell ref="A86:K86"/>
    <mergeCell ref="A98:D98"/>
    <mergeCell ref="A102:C102"/>
    <mergeCell ref="B103:C103"/>
    <mergeCell ref="A90:D90"/>
    <mergeCell ref="A93:D93"/>
    <mergeCell ref="A69:D69"/>
    <mergeCell ref="A124:D124"/>
    <mergeCell ref="B45:C45"/>
    <mergeCell ref="B73:C73"/>
    <mergeCell ref="B19:C19"/>
    <mergeCell ref="B38:C38"/>
    <mergeCell ref="B39:C39"/>
    <mergeCell ref="B25:C25"/>
    <mergeCell ref="A27:D28"/>
    <mergeCell ref="B20:C20"/>
    <mergeCell ref="B22:C22"/>
    <mergeCell ref="A24:K24"/>
    <mergeCell ref="B26:K26"/>
    <mergeCell ref="F25:M25"/>
    <mergeCell ref="A37:C37"/>
    <mergeCell ref="B23:C23"/>
    <mergeCell ref="B30:C30"/>
    <mergeCell ref="B31:C31"/>
    <mergeCell ref="B32:C32"/>
    <mergeCell ref="B33:C33"/>
    <mergeCell ref="B34:C34"/>
    <mergeCell ref="B35:C35"/>
    <mergeCell ref="B36:C36"/>
    <mergeCell ref="L27:L28"/>
    <mergeCell ref="F20:J23"/>
    <mergeCell ref="F28:J32"/>
    <mergeCell ref="E27:E28"/>
    <mergeCell ref="A9:D10"/>
    <mergeCell ref="A3:C3"/>
    <mergeCell ref="A5:C5"/>
    <mergeCell ref="A4:C4"/>
    <mergeCell ref="B11:C11"/>
    <mergeCell ref="B13:C13"/>
    <mergeCell ref="B14:C14"/>
    <mergeCell ref="A7:P8"/>
    <mergeCell ref="D5:P5"/>
    <mergeCell ref="D4:P4"/>
    <mergeCell ref="D3:P3"/>
    <mergeCell ref="A6:P6"/>
    <mergeCell ref="E9:E10"/>
    <mergeCell ref="K9:K10"/>
    <mergeCell ref="M9:M10"/>
    <mergeCell ref="F11:J18"/>
    <mergeCell ref="B16:C16"/>
    <mergeCell ref="B17:C17"/>
    <mergeCell ref="B18:C18"/>
    <mergeCell ref="A46:C46"/>
    <mergeCell ref="B47:C47"/>
    <mergeCell ref="B48:C48"/>
    <mergeCell ref="A49:C49"/>
    <mergeCell ref="B71:C71"/>
    <mergeCell ref="A72:D72"/>
    <mergeCell ref="A70:D70"/>
    <mergeCell ref="A125:D125"/>
    <mergeCell ref="A128:D128"/>
    <mergeCell ref="B126:C126"/>
    <mergeCell ref="B127:C127"/>
    <mergeCell ref="A66:P66"/>
    <mergeCell ref="A67:D68"/>
    <mergeCell ref="B62:C62"/>
    <mergeCell ref="B63:C63"/>
    <mergeCell ref="A60:D61"/>
    <mergeCell ref="B50:C50"/>
    <mergeCell ref="B51:C51"/>
    <mergeCell ref="B52:C52"/>
    <mergeCell ref="B54:C54"/>
    <mergeCell ref="B55:C55"/>
    <mergeCell ref="E60:K60"/>
    <mergeCell ref="A56:K58"/>
    <mergeCell ref="B74:C74"/>
    <mergeCell ref="Q57:T57"/>
    <mergeCell ref="A64:P65"/>
    <mergeCell ref="A233:P233"/>
    <mergeCell ref="R186:U186"/>
    <mergeCell ref="F87:J88"/>
    <mergeCell ref="L57:L58"/>
    <mergeCell ref="E67:E68"/>
    <mergeCell ref="K67:K68"/>
    <mergeCell ref="M67:M68"/>
    <mergeCell ref="L67:L68"/>
    <mergeCell ref="B149:C149"/>
    <mergeCell ref="B150:C150"/>
    <mergeCell ref="B129:C129"/>
    <mergeCell ref="B130:C130"/>
    <mergeCell ref="A131:C131"/>
    <mergeCell ref="A77:D77"/>
    <mergeCell ref="M172:M173"/>
    <mergeCell ref="L172:L173"/>
    <mergeCell ref="F172:J174"/>
    <mergeCell ref="B203:C203"/>
    <mergeCell ref="B204:C204"/>
    <mergeCell ref="B205:C205"/>
    <mergeCell ref="B206:C206"/>
    <mergeCell ref="B207:C207"/>
    <mergeCell ref="B169:C169"/>
    <mergeCell ref="B170:C170"/>
    <mergeCell ref="A155:D155"/>
    <mergeCell ref="A158:D158"/>
    <mergeCell ref="A161:D161"/>
    <mergeCell ref="A162:D162"/>
    <mergeCell ref="A165:D165"/>
    <mergeCell ref="A168:D168"/>
    <mergeCell ref="B163:C163"/>
    <mergeCell ref="B164:C164"/>
    <mergeCell ref="B166:C166"/>
    <mergeCell ref="B157:C157"/>
    <mergeCell ref="B159:C159"/>
    <mergeCell ref="B160:C160"/>
    <mergeCell ref="B194:C194"/>
    <mergeCell ref="B192:C192"/>
    <mergeCell ref="B191:C191"/>
    <mergeCell ref="B196:C196"/>
    <mergeCell ref="B197:C197"/>
    <mergeCell ref="B195:C195"/>
    <mergeCell ref="B223:C223"/>
    <mergeCell ref="B224:C224"/>
    <mergeCell ref="H333:J365"/>
    <mergeCell ref="B298:C298"/>
    <mergeCell ref="B299:C299"/>
    <mergeCell ref="B337:C337"/>
    <mergeCell ref="B338:C338"/>
    <mergeCell ref="A336:D336"/>
    <mergeCell ref="B317:C317"/>
    <mergeCell ref="B320:C320"/>
    <mergeCell ref="B335:C335"/>
    <mergeCell ref="A342:D342"/>
    <mergeCell ref="B328:C328"/>
    <mergeCell ref="B329:C329"/>
    <mergeCell ref="B313:C313"/>
    <mergeCell ref="B314:C314"/>
    <mergeCell ref="B316:C316"/>
    <mergeCell ref="A345:D345"/>
    <mergeCell ref="A348:D348"/>
    <mergeCell ref="A351:D351"/>
    <mergeCell ref="A354:D354"/>
    <mergeCell ref="A357:D357"/>
    <mergeCell ref="A360:D360"/>
    <mergeCell ref="B364:C364"/>
    <mergeCell ref="B365:C365"/>
    <mergeCell ref="K261:K262"/>
    <mergeCell ref="E236:E237"/>
    <mergeCell ref="G236:G237"/>
    <mergeCell ref="K236:K237"/>
    <mergeCell ref="B250:C250"/>
    <mergeCell ref="B259:C259"/>
    <mergeCell ref="A260:K260"/>
    <mergeCell ref="A261:D262"/>
    <mergeCell ref="B264:C264"/>
    <mergeCell ref="E261:E262"/>
    <mergeCell ref="A252:C252"/>
    <mergeCell ref="B254:C254"/>
    <mergeCell ref="B255:C255"/>
    <mergeCell ref="B256:C256"/>
    <mergeCell ref="B257:C257"/>
    <mergeCell ref="B280:C280"/>
    <mergeCell ref="B281:C281"/>
    <mergeCell ref="A282:K282"/>
    <mergeCell ref="B265:C265"/>
    <mergeCell ref="B266:C266"/>
    <mergeCell ref="A294:D294"/>
    <mergeCell ref="E276:E277"/>
    <mergeCell ref="A263:D263"/>
    <mergeCell ref="A268:D268"/>
    <mergeCell ref="B279:C279"/>
    <mergeCell ref="B272:C272"/>
    <mergeCell ref="B274:C274"/>
    <mergeCell ref="A275:K275"/>
    <mergeCell ref="A276:D277"/>
    <mergeCell ref="A290:P290"/>
    <mergeCell ref="A287:K287"/>
    <mergeCell ref="A283:D284"/>
    <mergeCell ref="B269:C269"/>
    <mergeCell ref="B270:C270"/>
    <mergeCell ref="B267:C267"/>
    <mergeCell ref="A293:D293"/>
    <mergeCell ref="A285:K285"/>
    <mergeCell ref="B273:C273"/>
    <mergeCell ref="N292:N294"/>
    <mergeCell ref="O292:O294"/>
    <mergeCell ref="P292:P294"/>
    <mergeCell ref="E292:E294"/>
    <mergeCell ref="B226:C226"/>
    <mergeCell ref="B227:C227"/>
    <mergeCell ref="A228:K228"/>
    <mergeCell ref="A229:M229"/>
    <mergeCell ref="B221:C221"/>
    <mergeCell ref="B156:C156"/>
    <mergeCell ref="B167:C167"/>
    <mergeCell ref="H157:J164"/>
    <mergeCell ref="H167:J170"/>
    <mergeCell ref="B225:C225"/>
    <mergeCell ref="B216:C216"/>
    <mergeCell ref="B217:C217"/>
    <mergeCell ref="B218:C218"/>
    <mergeCell ref="B220:C220"/>
    <mergeCell ref="A219:D219"/>
    <mergeCell ref="B198:C198"/>
    <mergeCell ref="B199:C199"/>
    <mergeCell ref="A208:K208"/>
    <mergeCell ref="B202:C202"/>
    <mergeCell ref="K200:K201"/>
    <mergeCell ref="A200:D201"/>
    <mergeCell ref="E200:E201"/>
    <mergeCell ref="G200:G201"/>
    <mergeCell ref="M40:M41"/>
    <mergeCell ref="L40:L41"/>
    <mergeCell ref="F40:J41"/>
    <mergeCell ref="K27:K28"/>
    <mergeCell ref="M27:M28"/>
    <mergeCell ref="M261:M262"/>
    <mergeCell ref="K276:K277"/>
    <mergeCell ref="M276:M277"/>
    <mergeCell ref="L276:L277"/>
    <mergeCell ref="M236:M237"/>
    <mergeCell ref="M212:M213"/>
    <mergeCell ref="K212:K213"/>
    <mergeCell ref="F212:J213"/>
    <mergeCell ref="A210:K211"/>
    <mergeCell ref="L210:M210"/>
    <mergeCell ref="B214:C214"/>
    <mergeCell ref="B215:C215"/>
    <mergeCell ref="M200:M201"/>
    <mergeCell ref="L200:L201"/>
    <mergeCell ref="E212:E213"/>
    <mergeCell ref="L212:L213"/>
    <mergeCell ref="A212:D213"/>
    <mergeCell ref="M136:M137"/>
    <mergeCell ref="E138:E139"/>
    <mergeCell ref="E40:E41"/>
    <mergeCell ref="K40:K41"/>
    <mergeCell ref="A300:D300"/>
    <mergeCell ref="A297:D297"/>
    <mergeCell ref="A303:D303"/>
    <mergeCell ref="A306:D306"/>
    <mergeCell ref="A292:D292"/>
    <mergeCell ref="A402:P402"/>
    <mergeCell ref="A363:D363"/>
    <mergeCell ref="A309:D309"/>
    <mergeCell ref="A312:D312"/>
    <mergeCell ref="A315:D315"/>
    <mergeCell ref="A318:D318"/>
    <mergeCell ref="A321:D321"/>
    <mergeCell ref="A324:D324"/>
    <mergeCell ref="A327:D327"/>
    <mergeCell ref="A330:D330"/>
    <mergeCell ref="A333:D333"/>
    <mergeCell ref="B319:C319"/>
    <mergeCell ref="B323:C323"/>
    <mergeCell ref="B322:C322"/>
    <mergeCell ref="B325:C325"/>
    <mergeCell ref="B311:C311"/>
    <mergeCell ref="A339:D339"/>
    <mergeCell ref="B385:C385"/>
    <mergeCell ref="B386:C386"/>
    <mergeCell ref="B387:C387"/>
    <mergeCell ref="A366:C366"/>
    <mergeCell ref="B373:C373"/>
    <mergeCell ref="B374:C374"/>
    <mergeCell ref="B375:C375"/>
    <mergeCell ref="B376:C376"/>
    <mergeCell ref="B377:C377"/>
    <mergeCell ref="B368:C368"/>
    <mergeCell ref="B369:C369"/>
    <mergeCell ref="B370:C370"/>
    <mergeCell ref="B371:C371"/>
    <mergeCell ref="B372:C372"/>
    <mergeCell ref="M369:M372"/>
    <mergeCell ref="K375:K377"/>
    <mergeCell ref="M375:M377"/>
    <mergeCell ref="L375:L377"/>
    <mergeCell ref="K381:K382"/>
    <mergeCell ref="L381:L382"/>
    <mergeCell ref="M381:M382"/>
    <mergeCell ref="N383:N385"/>
    <mergeCell ref="O383:O385"/>
    <mergeCell ref="K369:K372"/>
    <mergeCell ref="L369:L372"/>
    <mergeCell ref="P383:P385"/>
    <mergeCell ref="N378:N379"/>
    <mergeCell ref="P378:P379"/>
    <mergeCell ref="O378:O379"/>
    <mergeCell ref="N388:N391"/>
    <mergeCell ref="O388:O391"/>
    <mergeCell ref="P388:P391"/>
    <mergeCell ref="H394:P398"/>
    <mergeCell ref="N403:P405"/>
    <mergeCell ref="A393:K393"/>
    <mergeCell ref="A403:K403"/>
    <mergeCell ref="A404:K404"/>
    <mergeCell ref="A405:K405"/>
    <mergeCell ref="A400:P400"/>
    <mergeCell ref="B395:C395"/>
    <mergeCell ref="B396:C396"/>
    <mergeCell ref="B397:C397"/>
    <mergeCell ref="B398:C398"/>
    <mergeCell ref="A394:D394"/>
    <mergeCell ref="H366:J392"/>
    <mergeCell ref="B379:C379"/>
    <mergeCell ref="B380:C380"/>
    <mergeCell ref="B389:C389"/>
    <mergeCell ref="B390:C390"/>
  </mergeCells>
  <conditionalFormatting sqref="M13 M99:M106">
    <cfRule type="cellIs" dxfId="252" priority="484" operator="equal">
      <formula>0</formula>
    </cfRule>
  </conditionalFormatting>
  <conditionalFormatting sqref="E13">
    <cfRule type="cellIs" dxfId="251" priority="482" operator="equal">
      <formula>0</formula>
    </cfRule>
  </conditionalFormatting>
  <conditionalFormatting sqref="E14 E103:E106">
    <cfRule type="cellIs" dxfId="250" priority="481" operator="equal">
      <formula>0</formula>
    </cfRule>
  </conditionalFormatting>
  <conditionalFormatting sqref="E16">
    <cfRule type="cellIs" dxfId="249" priority="480" operator="equal">
      <formula>0</formula>
    </cfRule>
  </conditionalFormatting>
  <conditionalFormatting sqref="E17:E18">
    <cfRule type="cellIs" dxfId="248" priority="479" operator="equal">
      <formula>0</formula>
    </cfRule>
  </conditionalFormatting>
  <conditionalFormatting sqref="E11">
    <cfRule type="cellIs" dxfId="247" priority="478" operator="equal">
      <formula>0</formula>
    </cfRule>
  </conditionalFormatting>
  <conditionalFormatting sqref="M11">
    <cfRule type="cellIs" dxfId="246" priority="477" operator="equal">
      <formula>0</formula>
    </cfRule>
  </conditionalFormatting>
  <conditionalFormatting sqref="E33">
    <cfRule type="cellIs" dxfId="245" priority="475" operator="equal">
      <formula>0</formula>
    </cfRule>
  </conditionalFormatting>
  <conditionalFormatting sqref="E36">
    <cfRule type="cellIs" dxfId="244" priority="474" operator="equal">
      <formula>0</formula>
    </cfRule>
  </conditionalFormatting>
  <conditionalFormatting sqref="E43:E45">
    <cfRule type="cellIs" dxfId="243" priority="473" operator="equal">
      <formula>0</formula>
    </cfRule>
  </conditionalFormatting>
  <conditionalFormatting sqref="E62:E63">
    <cfRule type="cellIs" dxfId="242" priority="472" operator="equal">
      <formula>0</formula>
    </cfRule>
  </conditionalFormatting>
  <conditionalFormatting sqref="G62:G63">
    <cfRule type="cellIs" dxfId="241" priority="471" operator="equal">
      <formula>0</formula>
    </cfRule>
  </conditionalFormatting>
  <conditionalFormatting sqref="I62:I63">
    <cfRule type="cellIs" dxfId="240" priority="470" operator="equal">
      <formula>0</formula>
    </cfRule>
  </conditionalFormatting>
  <conditionalFormatting sqref="K62:K63">
    <cfRule type="cellIs" dxfId="239" priority="469" operator="equal">
      <formula>0</formula>
    </cfRule>
  </conditionalFormatting>
  <conditionalFormatting sqref="E73:E75">
    <cfRule type="cellIs" dxfId="238" priority="468" operator="equal">
      <formula>0</formula>
    </cfRule>
  </conditionalFormatting>
  <conditionalFormatting sqref="E78:E80">
    <cfRule type="cellIs" dxfId="237" priority="467" operator="equal">
      <formula>0</formula>
    </cfRule>
  </conditionalFormatting>
  <conditionalFormatting sqref="E81:E83">
    <cfRule type="cellIs" dxfId="236" priority="466" operator="equal">
      <formula>0</formula>
    </cfRule>
  </conditionalFormatting>
  <conditionalFormatting sqref="E84:E85">
    <cfRule type="cellIs" dxfId="235" priority="465" operator="equal">
      <formula>0</formula>
    </cfRule>
  </conditionalFormatting>
  <conditionalFormatting sqref="E94:E96">
    <cfRule type="cellIs" dxfId="234" priority="464" operator="equal">
      <formula>0</formula>
    </cfRule>
  </conditionalFormatting>
  <conditionalFormatting sqref="E99:E101">
    <cfRule type="cellIs" dxfId="233" priority="463" operator="equal">
      <formula>0</formula>
    </cfRule>
  </conditionalFormatting>
  <conditionalFormatting sqref="E109:E111">
    <cfRule type="cellIs" dxfId="232" priority="461" operator="equal">
      <formula>0</formula>
    </cfRule>
  </conditionalFormatting>
  <conditionalFormatting sqref="E113:E115">
    <cfRule type="cellIs" dxfId="231" priority="460" operator="equal">
      <formula>0</formula>
    </cfRule>
  </conditionalFormatting>
  <conditionalFormatting sqref="E117:E119">
    <cfRule type="cellIs" dxfId="230" priority="459" operator="equal">
      <formula>0</formula>
    </cfRule>
  </conditionalFormatting>
  <conditionalFormatting sqref="E121:E123">
    <cfRule type="cellIs" dxfId="229" priority="458" operator="equal">
      <formula>0</formula>
    </cfRule>
  </conditionalFormatting>
  <conditionalFormatting sqref="E126:E127">
    <cfRule type="cellIs" dxfId="228" priority="457" operator="equal">
      <formula>0</formula>
    </cfRule>
  </conditionalFormatting>
  <conditionalFormatting sqref="E129:E132">
    <cfRule type="cellIs" dxfId="227" priority="456" operator="equal">
      <formula>0</formula>
    </cfRule>
  </conditionalFormatting>
  <conditionalFormatting sqref="E133:E134">
    <cfRule type="cellIs" dxfId="226" priority="455" operator="equal">
      <formula>0</formula>
    </cfRule>
  </conditionalFormatting>
  <conditionalFormatting sqref="E140:E141">
    <cfRule type="cellIs" dxfId="225" priority="454" operator="equal">
      <formula>0</formula>
    </cfRule>
  </conditionalFormatting>
  <conditionalFormatting sqref="G140:G141">
    <cfRule type="cellIs" dxfId="224" priority="453" operator="equal">
      <formula>0</formula>
    </cfRule>
  </conditionalFormatting>
  <conditionalFormatting sqref="E143:E144">
    <cfRule type="cellIs" dxfId="223" priority="452" operator="equal">
      <formula>0</formula>
    </cfRule>
  </conditionalFormatting>
  <conditionalFormatting sqref="G143:G144">
    <cfRule type="cellIs" dxfId="222" priority="451" operator="equal">
      <formula>0</formula>
    </cfRule>
  </conditionalFormatting>
  <conditionalFormatting sqref="E146:E147">
    <cfRule type="cellIs" dxfId="221" priority="450" operator="equal">
      <formula>0</formula>
    </cfRule>
  </conditionalFormatting>
  <conditionalFormatting sqref="G146:G147">
    <cfRule type="cellIs" dxfId="220" priority="449" operator="equal">
      <formula>0</formula>
    </cfRule>
  </conditionalFormatting>
  <conditionalFormatting sqref="E149:E151">
    <cfRule type="cellIs" dxfId="219" priority="448" operator="equal">
      <formula>0</formula>
    </cfRule>
  </conditionalFormatting>
  <conditionalFormatting sqref="G149:G151">
    <cfRule type="cellIs" dxfId="218" priority="447" operator="equal">
      <formula>0</formula>
    </cfRule>
  </conditionalFormatting>
  <conditionalFormatting sqref="E153:E154">
    <cfRule type="cellIs" dxfId="217" priority="446" operator="equal">
      <formula>0</formula>
    </cfRule>
  </conditionalFormatting>
  <conditionalFormatting sqref="G153:G154">
    <cfRule type="cellIs" dxfId="216" priority="445" operator="equal">
      <formula>0</formula>
    </cfRule>
  </conditionalFormatting>
  <conditionalFormatting sqref="E156:E157">
    <cfRule type="cellIs" dxfId="215" priority="444" operator="equal">
      <formula>0</formula>
    </cfRule>
  </conditionalFormatting>
  <conditionalFormatting sqref="G156:G157">
    <cfRule type="cellIs" dxfId="214" priority="443" operator="equal">
      <formula>0</formula>
    </cfRule>
  </conditionalFormatting>
  <conditionalFormatting sqref="E159:E160">
    <cfRule type="cellIs" dxfId="213" priority="442" operator="equal">
      <formula>0</formula>
    </cfRule>
  </conditionalFormatting>
  <conditionalFormatting sqref="G159:G160">
    <cfRule type="cellIs" dxfId="212" priority="441" operator="equal">
      <formula>0</formula>
    </cfRule>
  </conditionalFormatting>
  <conditionalFormatting sqref="E163:E164">
    <cfRule type="cellIs" dxfId="211" priority="440" operator="equal">
      <formula>0</formula>
    </cfRule>
  </conditionalFormatting>
  <conditionalFormatting sqref="G163:G164">
    <cfRule type="cellIs" dxfId="210" priority="439" operator="equal">
      <formula>0</formula>
    </cfRule>
  </conditionalFormatting>
  <conditionalFormatting sqref="E166:E167">
    <cfRule type="cellIs" dxfId="209" priority="438" operator="equal">
      <formula>0</formula>
    </cfRule>
  </conditionalFormatting>
  <conditionalFormatting sqref="G166:G167">
    <cfRule type="cellIs" dxfId="208" priority="437" operator="equal">
      <formula>0</formula>
    </cfRule>
  </conditionalFormatting>
  <conditionalFormatting sqref="E169:E170">
    <cfRule type="cellIs" dxfId="207" priority="436" operator="equal">
      <formula>0</formula>
    </cfRule>
  </conditionalFormatting>
  <conditionalFormatting sqref="G169:G170">
    <cfRule type="cellIs" dxfId="206" priority="435" operator="equal">
      <formula>0</formula>
    </cfRule>
  </conditionalFormatting>
  <conditionalFormatting sqref="E174:E175">
    <cfRule type="cellIs" dxfId="205" priority="434" operator="equal">
      <formula>0</formula>
    </cfRule>
  </conditionalFormatting>
  <conditionalFormatting sqref="E177:E180">
    <cfRule type="cellIs" dxfId="204" priority="433" operator="equal">
      <formula>0</formula>
    </cfRule>
  </conditionalFormatting>
  <conditionalFormatting sqref="E181:E182">
    <cfRule type="cellIs" dxfId="203" priority="432" operator="equal">
      <formula>0</formula>
    </cfRule>
  </conditionalFormatting>
  <conditionalFormatting sqref="E183:E184">
    <cfRule type="cellIs" dxfId="202" priority="431" operator="equal">
      <formula>0</formula>
    </cfRule>
  </conditionalFormatting>
  <conditionalFormatting sqref="E186:E189">
    <cfRule type="cellIs" dxfId="201" priority="430" operator="equal">
      <formula>0</formula>
    </cfRule>
  </conditionalFormatting>
  <conditionalFormatting sqref="E191:E192">
    <cfRule type="cellIs" dxfId="200" priority="429" operator="equal">
      <formula>0</formula>
    </cfRule>
  </conditionalFormatting>
  <conditionalFormatting sqref="E194:E197">
    <cfRule type="cellIs" dxfId="199" priority="428" operator="equal">
      <formula>0</formula>
    </cfRule>
  </conditionalFormatting>
  <conditionalFormatting sqref="E198:E199">
    <cfRule type="cellIs" dxfId="198" priority="427" operator="equal">
      <formula>0</formula>
    </cfRule>
  </conditionalFormatting>
  <conditionalFormatting sqref="E214:E218">
    <cfRule type="cellIs" dxfId="197" priority="425" operator="equal">
      <formula>0</formula>
    </cfRule>
  </conditionalFormatting>
  <conditionalFormatting sqref="E220:E225">
    <cfRule type="cellIs" dxfId="196" priority="424" operator="equal">
      <formula>0</formula>
    </cfRule>
  </conditionalFormatting>
  <conditionalFormatting sqref="E226:E227">
    <cfRule type="cellIs" dxfId="195" priority="423" operator="equal">
      <formula>0</formula>
    </cfRule>
  </conditionalFormatting>
  <conditionalFormatting sqref="E240:E241">
    <cfRule type="cellIs" dxfId="194" priority="421" operator="equal">
      <formula>0</formula>
    </cfRule>
  </conditionalFormatting>
  <conditionalFormatting sqref="G240:G241">
    <cfRule type="cellIs" dxfId="193" priority="420" operator="equal">
      <formula>0</formula>
    </cfRule>
  </conditionalFormatting>
  <conditionalFormatting sqref="E243:E244">
    <cfRule type="cellIs" dxfId="192" priority="419" operator="equal">
      <formula>0</formula>
    </cfRule>
  </conditionalFormatting>
  <conditionalFormatting sqref="G243:G244">
    <cfRule type="cellIs" dxfId="191" priority="418" operator="equal">
      <formula>0</formula>
    </cfRule>
  </conditionalFormatting>
  <conditionalFormatting sqref="E246:E247">
    <cfRule type="cellIs" dxfId="190" priority="417" operator="equal">
      <formula>0</formula>
    </cfRule>
  </conditionalFormatting>
  <conditionalFormatting sqref="G246:G247">
    <cfRule type="cellIs" dxfId="189" priority="416" operator="equal">
      <formula>0</formula>
    </cfRule>
  </conditionalFormatting>
  <conditionalFormatting sqref="E249:E252">
    <cfRule type="cellIs" dxfId="188" priority="415" operator="equal">
      <formula>0</formula>
    </cfRule>
  </conditionalFormatting>
  <conditionalFormatting sqref="G249:G252">
    <cfRule type="cellIs" dxfId="187" priority="414" operator="equal">
      <formula>0</formula>
    </cfRule>
  </conditionalFormatting>
  <conditionalFormatting sqref="E254:E258">
    <cfRule type="cellIs" dxfId="186" priority="413" operator="equal">
      <formula>0</formula>
    </cfRule>
  </conditionalFormatting>
  <conditionalFormatting sqref="G254:G258">
    <cfRule type="cellIs" dxfId="185" priority="412" operator="equal">
      <formula>0</formula>
    </cfRule>
  </conditionalFormatting>
  <conditionalFormatting sqref="E259">
    <cfRule type="cellIs" dxfId="184" priority="411" operator="equal">
      <formula>0</formula>
    </cfRule>
  </conditionalFormatting>
  <conditionalFormatting sqref="G259">
    <cfRule type="cellIs" dxfId="183" priority="410" operator="equal">
      <formula>0</formula>
    </cfRule>
  </conditionalFormatting>
  <conditionalFormatting sqref="E264:E267">
    <cfRule type="cellIs" dxfId="182" priority="409" operator="equal">
      <formula>0</formula>
    </cfRule>
  </conditionalFormatting>
  <conditionalFormatting sqref="E269:E274">
    <cfRule type="cellIs" dxfId="181" priority="408" operator="equal">
      <formula>0</formula>
    </cfRule>
  </conditionalFormatting>
  <conditionalFormatting sqref="E279:E281">
    <cfRule type="cellIs" dxfId="180" priority="407" operator="equal">
      <formula>0</formula>
    </cfRule>
  </conditionalFormatting>
  <conditionalFormatting sqref="E295:E296">
    <cfRule type="cellIs" dxfId="179" priority="406" operator="equal">
      <formula>0</formula>
    </cfRule>
  </conditionalFormatting>
  <conditionalFormatting sqref="G295:G296">
    <cfRule type="cellIs" dxfId="178" priority="405" operator="equal">
      <formula>0</formula>
    </cfRule>
  </conditionalFormatting>
  <conditionalFormatting sqref="E337:E338">
    <cfRule type="cellIs" dxfId="177" priority="378" operator="equal">
      <formula>0</formula>
    </cfRule>
  </conditionalFormatting>
  <conditionalFormatting sqref="E340:E341">
    <cfRule type="cellIs" dxfId="176" priority="376" operator="equal">
      <formula>0</formula>
    </cfRule>
  </conditionalFormatting>
  <conditionalFormatting sqref="E343:E344">
    <cfRule type="cellIs" dxfId="175" priority="374" operator="equal">
      <formula>0</formula>
    </cfRule>
  </conditionalFormatting>
  <conditionalFormatting sqref="M18:M20">
    <cfRule type="cellIs" dxfId="174" priority="355" operator="equal">
      <formula>0</formula>
    </cfRule>
  </conditionalFormatting>
  <conditionalFormatting sqref="M22:M23">
    <cfRule type="cellIs" dxfId="173" priority="354" operator="equal">
      <formula>0</formula>
    </cfRule>
  </conditionalFormatting>
  <conditionalFormatting sqref="M279:M281">
    <cfRule type="cellIs" dxfId="172" priority="320" operator="equal">
      <formula>0</formula>
    </cfRule>
  </conditionalFormatting>
  <conditionalFormatting sqref="M42:M45">
    <cfRule type="cellIs" dxfId="171" priority="315" operator="equal">
      <formula>0</formula>
    </cfRule>
  </conditionalFormatting>
  <conditionalFormatting sqref="E102">
    <cfRule type="cellIs" dxfId="170" priority="308" operator="equal">
      <formula>0</formula>
    </cfRule>
  </conditionalFormatting>
  <conditionalFormatting sqref="M121:M123">
    <cfRule type="cellIs" dxfId="169" priority="295" operator="equal">
      <formula>0</formula>
    </cfRule>
  </conditionalFormatting>
  <conditionalFormatting sqref="M109:M111">
    <cfRule type="cellIs" dxfId="168" priority="298" operator="equal">
      <formula>0</formula>
    </cfRule>
  </conditionalFormatting>
  <conditionalFormatting sqref="M73:M75">
    <cfRule type="cellIs" dxfId="167" priority="303" operator="equal">
      <formula>0</formula>
    </cfRule>
  </conditionalFormatting>
  <conditionalFormatting sqref="M78:M80">
    <cfRule type="cellIs" dxfId="166" priority="302" operator="equal">
      <formula>0</formula>
    </cfRule>
  </conditionalFormatting>
  <conditionalFormatting sqref="M81:M85">
    <cfRule type="cellIs" dxfId="165" priority="301" operator="equal">
      <formula>0</formula>
    </cfRule>
  </conditionalFormatting>
  <conditionalFormatting sqref="M94:M96">
    <cfRule type="cellIs" dxfId="164" priority="300" operator="equal">
      <formula>0</formula>
    </cfRule>
  </conditionalFormatting>
  <conditionalFormatting sqref="M113:M115">
    <cfRule type="cellIs" dxfId="163" priority="297" operator="equal">
      <formula>0</formula>
    </cfRule>
  </conditionalFormatting>
  <conditionalFormatting sqref="M117:M119">
    <cfRule type="cellIs" dxfId="162" priority="296" operator="equal">
      <formula>0</formula>
    </cfRule>
  </conditionalFormatting>
  <conditionalFormatting sqref="M126:M127">
    <cfRule type="cellIs" dxfId="161" priority="294" operator="equal">
      <formula>0</formula>
    </cfRule>
  </conditionalFormatting>
  <conditionalFormatting sqref="M129:M134">
    <cfRule type="cellIs" dxfId="160" priority="293" operator="equal">
      <formula>0</formula>
    </cfRule>
  </conditionalFormatting>
  <conditionalFormatting sqref="M140:M141">
    <cfRule type="cellIs" dxfId="159" priority="292" operator="equal">
      <formula>0</formula>
    </cfRule>
  </conditionalFormatting>
  <conditionalFormatting sqref="M143:M144">
    <cfRule type="cellIs" dxfId="158" priority="291" operator="equal">
      <formula>0</formula>
    </cfRule>
  </conditionalFormatting>
  <conditionalFormatting sqref="M146:M147">
    <cfRule type="cellIs" dxfId="157" priority="289" operator="equal">
      <formula>0</formula>
    </cfRule>
  </conditionalFormatting>
  <conditionalFormatting sqref="M149:M151">
    <cfRule type="cellIs" dxfId="156" priority="288" operator="equal">
      <formula>0</formula>
    </cfRule>
  </conditionalFormatting>
  <conditionalFormatting sqref="M153:M154">
    <cfRule type="cellIs" dxfId="155" priority="287" operator="equal">
      <formula>0</formula>
    </cfRule>
  </conditionalFormatting>
  <conditionalFormatting sqref="M156:M157">
    <cfRule type="cellIs" dxfId="154" priority="286" operator="equal">
      <formula>0</formula>
    </cfRule>
  </conditionalFormatting>
  <conditionalFormatting sqref="M159:M160">
    <cfRule type="cellIs" dxfId="153" priority="285" operator="equal">
      <formula>0</formula>
    </cfRule>
  </conditionalFormatting>
  <conditionalFormatting sqref="M163:M164">
    <cfRule type="cellIs" dxfId="152" priority="284" operator="equal">
      <formula>0</formula>
    </cfRule>
  </conditionalFormatting>
  <conditionalFormatting sqref="M166:M167">
    <cfRule type="cellIs" dxfId="151" priority="283" operator="equal">
      <formula>0</formula>
    </cfRule>
  </conditionalFormatting>
  <conditionalFormatting sqref="M169:M170">
    <cfRule type="cellIs" dxfId="150" priority="282" operator="equal">
      <formula>0</formula>
    </cfRule>
  </conditionalFormatting>
  <conditionalFormatting sqref="M174:M175">
    <cfRule type="cellIs" dxfId="149" priority="281" operator="equal">
      <formula>0</formula>
    </cfRule>
  </conditionalFormatting>
  <conditionalFormatting sqref="M177:M178">
    <cfRule type="cellIs" dxfId="148" priority="280" operator="equal">
      <formula>0</formula>
    </cfRule>
  </conditionalFormatting>
  <conditionalFormatting sqref="M179:M184">
    <cfRule type="cellIs" dxfId="147" priority="279" operator="equal">
      <formula>0</formula>
    </cfRule>
  </conditionalFormatting>
  <conditionalFormatting sqref="M186:M189">
    <cfRule type="cellIs" dxfId="146" priority="278" operator="equal">
      <formula>0</formula>
    </cfRule>
  </conditionalFormatting>
  <conditionalFormatting sqref="M191:M192">
    <cfRule type="cellIs" dxfId="145" priority="277" operator="equal">
      <formula>0</formula>
    </cfRule>
  </conditionalFormatting>
  <conditionalFormatting sqref="M194:M199">
    <cfRule type="cellIs" dxfId="144" priority="276" operator="equal">
      <formula>0</formula>
    </cfRule>
  </conditionalFormatting>
  <conditionalFormatting sqref="M264:M267">
    <cfRule type="cellIs" dxfId="143" priority="274" operator="equal">
      <formula>0</formula>
    </cfRule>
  </conditionalFormatting>
  <conditionalFormatting sqref="M202">
    <cfRule type="cellIs" dxfId="142" priority="273" operator="equal">
      <formula>0</formula>
    </cfRule>
  </conditionalFormatting>
  <conditionalFormatting sqref="M211">
    <cfRule type="cellIs" dxfId="141" priority="270" operator="equal">
      <formula>0</formula>
    </cfRule>
  </conditionalFormatting>
  <conditionalFormatting sqref="M214">
    <cfRule type="cellIs" dxfId="140" priority="267" operator="equal">
      <formula>0</formula>
    </cfRule>
  </conditionalFormatting>
  <conditionalFormatting sqref="M215:M218">
    <cfRule type="cellIs" dxfId="139" priority="266" operator="equal">
      <formula>0</formula>
    </cfRule>
  </conditionalFormatting>
  <conditionalFormatting sqref="M220:M227">
    <cfRule type="cellIs" dxfId="138" priority="265" operator="equal">
      <formula>0</formula>
    </cfRule>
  </conditionalFormatting>
  <conditionalFormatting sqref="M240:M241">
    <cfRule type="cellIs" dxfId="137" priority="261" operator="equal">
      <formula>0</formula>
    </cfRule>
  </conditionalFormatting>
  <conditionalFormatting sqref="M243:M244">
    <cfRule type="cellIs" dxfId="136" priority="260" operator="equal">
      <formula>0</formula>
    </cfRule>
  </conditionalFormatting>
  <conditionalFormatting sqref="M246:M247">
    <cfRule type="cellIs" dxfId="135" priority="259" operator="equal">
      <formula>0</formula>
    </cfRule>
  </conditionalFormatting>
  <conditionalFormatting sqref="M249:M250">
    <cfRule type="cellIs" dxfId="134" priority="258" operator="equal">
      <formula>0</formula>
    </cfRule>
  </conditionalFormatting>
  <conditionalFormatting sqref="M251:M259">
    <cfRule type="cellIs" dxfId="133" priority="257" operator="equal">
      <formula>0</formula>
    </cfRule>
  </conditionalFormatting>
  <conditionalFormatting sqref="M269:M274">
    <cfRule type="cellIs" dxfId="132" priority="256" operator="equal">
      <formula>0</formula>
    </cfRule>
  </conditionalFormatting>
  <conditionalFormatting sqref="E298:E299">
    <cfRule type="cellIs" dxfId="131" priority="244" operator="equal">
      <formula>0</formula>
    </cfRule>
  </conditionalFormatting>
  <conditionalFormatting sqref="E301:E302">
    <cfRule type="cellIs" dxfId="130" priority="243" operator="equal">
      <formula>0</formula>
    </cfRule>
  </conditionalFormatting>
  <conditionalFormatting sqref="E304:E305">
    <cfRule type="cellIs" dxfId="129" priority="242" operator="equal">
      <formula>0</formula>
    </cfRule>
  </conditionalFormatting>
  <conditionalFormatting sqref="E307:E308">
    <cfRule type="cellIs" dxfId="128" priority="241" operator="equal">
      <formula>0</formula>
    </cfRule>
  </conditionalFormatting>
  <conditionalFormatting sqref="E310:E311">
    <cfRule type="cellIs" dxfId="127" priority="240" operator="equal">
      <formula>0</formula>
    </cfRule>
  </conditionalFormatting>
  <conditionalFormatting sqref="E313:E314">
    <cfRule type="cellIs" dxfId="126" priority="239" operator="equal">
      <formula>0</formula>
    </cfRule>
  </conditionalFormatting>
  <conditionalFormatting sqref="E316:E317">
    <cfRule type="cellIs" dxfId="125" priority="238" operator="equal">
      <formula>0</formula>
    </cfRule>
  </conditionalFormatting>
  <conditionalFormatting sqref="E319:E320">
    <cfRule type="cellIs" dxfId="124" priority="237" operator="equal">
      <formula>0</formula>
    </cfRule>
  </conditionalFormatting>
  <conditionalFormatting sqref="E322:E323">
    <cfRule type="cellIs" dxfId="123" priority="236" operator="equal">
      <formula>0</formula>
    </cfRule>
  </conditionalFormatting>
  <conditionalFormatting sqref="E325:E326">
    <cfRule type="cellIs" dxfId="122" priority="235" operator="equal">
      <formula>0</formula>
    </cfRule>
  </conditionalFormatting>
  <conditionalFormatting sqref="E328:E329">
    <cfRule type="cellIs" dxfId="121" priority="234" operator="equal">
      <formula>0</formula>
    </cfRule>
  </conditionalFormatting>
  <conditionalFormatting sqref="E331:E332">
    <cfRule type="cellIs" dxfId="120" priority="233" operator="equal">
      <formula>0</formula>
    </cfRule>
  </conditionalFormatting>
  <conditionalFormatting sqref="E334:E335">
    <cfRule type="cellIs" dxfId="119" priority="232" operator="equal">
      <formula>0</formula>
    </cfRule>
  </conditionalFormatting>
  <conditionalFormatting sqref="G298:G299">
    <cfRule type="cellIs" dxfId="118" priority="183" operator="equal">
      <formula>0</formula>
    </cfRule>
  </conditionalFormatting>
  <conditionalFormatting sqref="G301:G302">
    <cfRule type="cellIs" dxfId="117" priority="182" operator="equal">
      <formula>0</formula>
    </cfRule>
  </conditionalFormatting>
  <conditionalFormatting sqref="G304:G305">
    <cfRule type="cellIs" dxfId="116" priority="181" operator="equal">
      <formula>0</formula>
    </cfRule>
  </conditionalFormatting>
  <conditionalFormatting sqref="G307:G308">
    <cfRule type="cellIs" dxfId="115" priority="180" operator="equal">
      <formula>0</formula>
    </cfRule>
  </conditionalFormatting>
  <conditionalFormatting sqref="G310:G311">
    <cfRule type="cellIs" dxfId="114" priority="179" operator="equal">
      <formula>0</formula>
    </cfRule>
  </conditionalFormatting>
  <conditionalFormatting sqref="G313:G314">
    <cfRule type="cellIs" dxfId="113" priority="178" operator="equal">
      <formula>0</formula>
    </cfRule>
  </conditionalFormatting>
  <conditionalFormatting sqref="G316:G317">
    <cfRule type="cellIs" dxfId="112" priority="177" operator="equal">
      <formula>0</formula>
    </cfRule>
  </conditionalFormatting>
  <conditionalFormatting sqref="G319:G320">
    <cfRule type="cellIs" dxfId="111" priority="176" operator="equal">
      <formula>0</formula>
    </cfRule>
  </conditionalFormatting>
  <conditionalFormatting sqref="G322:G323">
    <cfRule type="cellIs" dxfId="110" priority="175" operator="equal">
      <formula>0</formula>
    </cfRule>
  </conditionalFormatting>
  <conditionalFormatting sqref="G325:G326">
    <cfRule type="cellIs" dxfId="109" priority="174" operator="equal">
      <formula>0</formula>
    </cfRule>
  </conditionalFormatting>
  <conditionalFormatting sqref="G328:G329">
    <cfRule type="cellIs" dxfId="108" priority="173" operator="equal">
      <formula>0</formula>
    </cfRule>
  </conditionalFormatting>
  <conditionalFormatting sqref="G331:G332">
    <cfRule type="cellIs" dxfId="107" priority="172" operator="equal">
      <formula>0</formula>
    </cfRule>
  </conditionalFormatting>
  <conditionalFormatting sqref="G334:G335">
    <cfRule type="cellIs" dxfId="106" priority="171" operator="equal">
      <formula>0</formula>
    </cfRule>
  </conditionalFormatting>
  <conditionalFormatting sqref="G337:G338">
    <cfRule type="cellIs" dxfId="105" priority="170" operator="equal">
      <formula>0</formula>
    </cfRule>
  </conditionalFormatting>
  <conditionalFormatting sqref="G340:G341">
    <cfRule type="cellIs" dxfId="104" priority="169" operator="equal">
      <formula>0</formula>
    </cfRule>
  </conditionalFormatting>
  <conditionalFormatting sqref="G343:G344">
    <cfRule type="cellIs" dxfId="103" priority="168" operator="equal">
      <formula>0</formula>
    </cfRule>
  </conditionalFormatting>
  <conditionalFormatting sqref="G346:G347">
    <cfRule type="cellIs" dxfId="102" priority="167" operator="equal">
      <formula>0</formula>
    </cfRule>
  </conditionalFormatting>
  <conditionalFormatting sqref="G349:G350">
    <cfRule type="cellIs" dxfId="101" priority="166" operator="equal">
      <formula>0</formula>
    </cfRule>
  </conditionalFormatting>
  <conditionalFormatting sqref="G352:G353">
    <cfRule type="cellIs" dxfId="100" priority="165" operator="equal">
      <formula>0</formula>
    </cfRule>
  </conditionalFormatting>
  <conditionalFormatting sqref="G355:G356">
    <cfRule type="cellIs" dxfId="99" priority="164" operator="equal">
      <formula>0</formula>
    </cfRule>
  </conditionalFormatting>
  <conditionalFormatting sqref="G358:G359">
    <cfRule type="cellIs" dxfId="98" priority="163" operator="equal">
      <formula>0</formula>
    </cfRule>
  </conditionalFormatting>
  <conditionalFormatting sqref="G361:G362">
    <cfRule type="cellIs" dxfId="97" priority="162" operator="equal">
      <formula>0</formula>
    </cfRule>
  </conditionalFormatting>
  <conditionalFormatting sqref="G364:G365">
    <cfRule type="cellIs" dxfId="96" priority="161" operator="equal">
      <formula>0</formula>
    </cfRule>
  </conditionalFormatting>
  <conditionalFormatting sqref="G366">
    <cfRule type="cellIs" dxfId="95" priority="160" operator="equal">
      <formula>0</formula>
    </cfRule>
  </conditionalFormatting>
  <conditionalFormatting sqref="G368:G392">
    <cfRule type="cellIs" dxfId="94" priority="159" operator="equal">
      <formula>0</formula>
    </cfRule>
  </conditionalFormatting>
  <conditionalFormatting sqref="E346:E347">
    <cfRule type="cellIs" dxfId="93" priority="158" operator="equal">
      <formula>0</formula>
    </cfRule>
  </conditionalFormatting>
  <conditionalFormatting sqref="E349:E350">
    <cfRule type="cellIs" dxfId="92" priority="157" operator="equal">
      <formula>0</formula>
    </cfRule>
  </conditionalFormatting>
  <conditionalFormatting sqref="E352:E353">
    <cfRule type="cellIs" dxfId="91" priority="156" operator="equal">
      <formula>0</formula>
    </cfRule>
  </conditionalFormatting>
  <conditionalFormatting sqref="E355:E356">
    <cfRule type="cellIs" dxfId="90" priority="155" operator="equal">
      <formula>0</formula>
    </cfRule>
  </conditionalFormatting>
  <conditionalFormatting sqref="E358:E359">
    <cfRule type="cellIs" dxfId="89" priority="154" operator="equal">
      <formula>0</formula>
    </cfRule>
  </conditionalFormatting>
  <conditionalFormatting sqref="E361:E362">
    <cfRule type="cellIs" dxfId="88" priority="153" operator="equal">
      <formula>0</formula>
    </cfRule>
  </conditionalFormatting>
  <conditionalFormatting sqref="E364:E365">
    <cfRule type="cellIs" dxfId="87" priority="152" operator="equal">
      <formula>0</formula>
    </cfRule>
  </conditionalFormatting>
  <conditionalFormatting sqref="E366">
    <cfRule type="cellIs" dxfId="86" priority="151" operator="equal">
      <formula>0</formula>
    </cfRule>
  </conditionalFormatting>
  <conditionalFormatting sqref="E368:E392">
    <cfRule type="cellIs" dxfId="85" priority="150" operator="equal">
      <formula>0</formula>
    </cfRule>
  </conditionalFormatting>
  <conditionalFormatting sqref="M30:M36">
    <cfRule type="cellIs" dxfId="84" priority="89" operator="equal">
      <formula>0</formula>
    </cfRule>
  </conditionalFormatting>
  <conditionalFormatting sqref="M235">
    <cfRule type="cellIs" dxfId="83" priority="88" operator="lessThan">
      <formula>0</formula>
    </cfRule>
  </conditionalFormatting>
  <conditionalFormatting sqref="P295">
    <cfRule type="cellIs" dxfId="82" priority="86" operator="equal">
      <formula>0</formula>
    </cfRule>
  </conditionalFormatting>
  <conditionalFormatting sqref="P296">
    <cfRule type="cellIs" dxfId="81" priority="85" operator="equal">
      <formula>0</formula>
    </cfRule>
  </conditionalFormatting>
  <conditionalFormatting sqref="P298">
    <cfRule type="cellIs" dxfId="80" priority="84" operator="equal">
      <formula>0</formula>
    </cfRule>
  </conditionalFormatting>
  <conditionalFormatting sqref="P299">
    <cfRule type="cellIs" dxfId="79" priority="83" operator="equal">
      <formula>0</formula>
    </cfRule>
  </conditionalFormatting>
  <conditionalFormatting sqref="M295">
    <cfRule type="cellIs" dxfId="78" priority="82" operator="equal">
      <formula>0</formula>
    </cfRule>
  </conditionalFormatting>
  <conditionalFormatting sqref="M296">
    <cfRule type="cellIs" dxfId="77" priority="81" operator="equal">
      <formula>0</formula>
    </cfRule>
  </conditionalFormatting>
  <conditionalFormatting sqref="K295">
    <cfRule type="cellIs" dxfId="76" priority="80" operator="equal">
      <formula>0</formula>
    </cfRule>
  </conditionalFormatting>
  <conditionalFormatting sqref="K296">
    <cfRule type="cellIs" dxfId="75" priority="79" operator="equal">
      <formula>0</formula>
    </cfRule>
  </conditionalFormatting>
  <conditionalFormatting sqref="P301">
    <cfRule type="cellIs" dxfId="74" priority="78" operator="equal">
      <formula>0</formula>
    </cfRule>
  </conditionalFormatting>
  <conditionalFormatting sqref="P302">
    <cfRule type="cellIs" dxfId="73" priority="77" operator="equal">
      <formula>0</formula>
    </cfRule>
  </conditionalFormatting>
  <conditionalFormatting sqref="P304">
    <cfRule type="cellIs" dxfId="72" priority="76" operator="equal">
      <formula>0</formula>
    </cfRule>
  </conditionalFormatting>
  <conditionalFormatting sqref="P305">
    <cfRule type="cellIs" dxfId="71" priority="75" operator="equal">
      <formula>0</formula>
    </cfRule>
  </conditionalFormatting>
  <conditionalFormatting sqref="P307">
    <cfRule type="cellIs" dxfId="70" priority="74" operator="equal">
      <formula>0</formula>
    </cfRule>
  </conditionalFormatting>
  <conditionalFormatting sqref="P308">
    <cfRule type="cellIs" dxfId="69" priority="73" operator="equal">
      <formula>0</formula>
    </cfRule>
  </conditionalFormatting>
  <conditionalFormatting sqref="M310">
    <cfRule type="cellIs" dxfId="68" priority="72" operator="equal">
      <formula>0</formula>
    </cfRule>
  </conditionalFormatting>
  <conditionalFormatting sqref="M311">
    <cfRule type="cellIs" dxfId="67" priority="71" operator="equal">
      <formula>0</formula>
    </cfRule>
  </conditionalFormatting>
  <conditionalFormatting sqref="M313">
    <cfRule type="cellIs" dxfId="66" priority="70" operator="equal">
      <formula>0</formula>
    </cfRule>
  </conditionalFormatting>
  <conditionalFormatting sqref="P313">
    <cfRule type="cellIs" dxfId="65" priority="69" operator="equal">
      <formula>0</formula>
    </cfRule>
  </conditionalFormatting>
  <conditionalFormatting sqref="M314">
    <cfRule type="cellIs" dxfId="64" priority="68" operator="equal">
      <formula>0</formula>
    </cfRule>
  </conditionalFormatting>
  <conditionalFormatting sqref="P314">
    <cfRule type="cellIs" dxfId="63" priority="67" operator="equal">
      <formula>0</formula>
    </cfRule>
  </conditionalFormatting>
  <conditionalFormatting sqref="P316">
    <cfRule type="cellIs" dxfId="62" priority="66" operator="equal">
      <formula>0</formula>
    </cfRule>
  </conditionalFormatting>
  <conditionalFormatting sqref="P317">
    <cfRule type="cellIs" dxfId="61" priority="65" operator="equal">
      <formula>0</formula>
    </cfRule>
  </conditionalFormatting>
  <conditionalFormatting sqref="P319">
    <cfRule type="cellIs" dxfId="60" priority="64" operator="equal">
      <formula>0</formula>
    </cfRule>
  </conditionalFormatting>
  <conditionalFormatting sqref="P320">
    <cfRule type="cellIs" dxfId="59" priority="63" operator="equal">
      <formula>0</formula>
    </cfRule>
  </conditionalFormatting>
  <conditionalFormatting sqref="P322">
    <cfRule type="cellIs" dxfId="58" priority="62" operator="equal">
      <formula>0</formula>
    </cfRule>
  </conditionalFormatting>
  <conditionalFormatting sqref="P323">
    <cfRule type="cellIs" dxfId="57" priority="61" operator="equal">
      <formula>0</formula>
    </cfRule>
  </conditionalFormatting>
  <conditionalFormatting sqref="M325">
    <cfRule type="cellIs" dxfId="56" priority="60" operator="equal">
      <formula>0</formula>
    </cfRule>
  </conditionalFormatting>
  <conditionalFormatting sqref="M326">
    <cfRule type="cellIs" dxfId="55" priority="59" operator="equal">
      <formula>0</formula>
    </cfRule>
  </conditionalFormatting>
  <conditionalFormatting sqref="M328">
    <cfRule type="cellIs" dxfId="54" priority="58" operator="equal">
      <formula>0</formula>
    </cfRule>
  </conditionalFormatting>
  <conditionalFormatting sqref="M329">
    <cfRule type="cellIs" dxfId="53" priority="57" operator="equal">
      <formula>0</formula>
    </cfRule>
  </conditionalFormatting>
  <conditionalFormatting sqref="M331">
    <cfRule type="cellIs" dxfId="52" priority="56" operator="equal">
      <formula>0</formula>
    </cfRule>
  </conditionalFormatting>
  <conditionalFormatting sqref="M332">
    <cfRule type="cellIs" dxfId="51" priority="55" operator="equal">
      <formula>0</formula>
    </cfRule>
  </conditionalFormatting>
  <conditionalFormatting sqref="P331">
    <cfRule type="cellIs" dxfId="50" priority="54" operator="equal">
      <formula>0</formula>
    </cfRule>
  </conditionalFormatting>
  <conditionalFormatting sqref="P332">
    <cfRule type="cellIs" dxfId="49" priority="53" operator="equal">
      <formula>0</formula>
    </cfRule>
  </conditionalFormatting>
  <conditionalFormatting sqref="P334">
    <cfRule type="cellIs" dxfId="48" priority="52" operator="equal">
      <formula>0</formula>
    </cfRule>
  </conditionalFormatting>
  <conditionalFormatting sqref="P335">
    <cfRule type="cellIs" dxfId="47" priority="51" operator="equal">
      <formula>0</formula>
    </cfRule>
  </conditionalFormatting>
  <conditionalFormatting sqref="P337">
    <cfRule type="cellIs" dxfId="46" priority="50" operator="equal">
      <formula>0</formula>
    </cfRule>
  </conditionalFormatting>
  <conditionalFormatting sqref="P338">
    <cfRule type="cellIs" dxfId="45" priority="49" operator="equal">
      <formula>0</formula>
    </cfRule>
  </conditionalFormatting>
  <conditionalFormatting sqref="M340">
    <cfRule type="cellIs" dxfId="44" priority="48" operator="equal">
      <formula>0</formula>
    </cfRule>
  </conditionalFormatting>
  <conditionalFormatting sqref="M341">
    <cfRule type="cellIs" dxfId="43" priority="47" operator="equal">
      <formula>0</formula>
    </cfRule>
  </conditionalFormatting>
  <conditionalFormatting sqref="M343">
    <cfRule type="cellIs" dxfId="42" priority="46" operator="equal">
      <formula>0</formula>
    </cfRule>
  </conditionalFormatting>
  <conditionalFormatting sqref="M344">
    <cfRule type="cellIs" dxfId="41" priority="45" operator="equal">
      <formula>0</formula>
    </cfRule>
  </conditionalFormatting>
  <conditionalFormatting sqref="M346">
    <cfRule type="cellIs" dxfId="40" priority="44" operator="equal">
      <formula>0</formula>
    </cfRule>
  </conditionalFormatting>
  <conditionalFormatting sqref="M347">
    <cfRule type="cellIs" dxfId="39" priority="43" operator="equal">
      <formula>0</formula>
    </cfRule>
  </conditionalFormatting>
  <conditionalFormatting sqref="M349">
    <cfRule type="cellIs" dxfId="38" priority="42" operator="equal">
      <formula>0</formula>
    </cfRule>
  </conditionalFormatting>
  <conditionalFormatting sqref="M350">
    <cfRule type="cellIs" dxfId="37" priority="41" operator="equal">
      <formula>0</formula>
    </cfRule>
  </conditionalFormatting>
  <conditionalFormatting sqref="P349">
    <cfRule type="cellIs" dxfId="36" priority="40" operator="equal">
      <formula>0</formula>
    </cfRule>
  </conditionalFormatting>
  <conditionalFormatting sqref="P350">
    <cfRule type="cellIs" dxfId="35" priority="39" operator="equal">
      <formula>0</formula>
    </cfRule>
  </conditionalFormatting>
  <conditionalFormatting sqref="P352">
    <cfRule type="cellIs" dxfId="34" priority="38" operator="equal">
      <formula>0</formula>
    </cfRule>
  </conditionalFormatting>
  <conditionalFormatting sqref="P353">
    <cfRule type="cellIs" dxfId="33" priority="37" operator="equal">
      <formula>0</formula>
    </cfRule>
  </conditionalFormatting>
  <conditionalFormatting sqref="M355">
    <cfRule type="cellIs" dxfId="32" priority="36" operator="equal">
      <formula>0</formula>
    </cfRule>
  </conditionalFormatting>
  <conditionalFormatting sqref="M356">
    <cfRule type="cellIs" dxfId="31" priority="35" operator="equal">
      <formula>0</formula>
    </cfRule>
  </conditionalFormatting>
  <conditionalFormatting sqref="M358">
    <cfRule type="cellIs" dxfId="30" priority="34" operator="equal">
      <formula>0</formula>
    </cfRule>
  </conditionalFormatting>
  <conditionalFormatting sqref="M359">
    <cfRule type="cellIs" dxfId="29" priority="33" operator="equal">
      <formula>0</formula>
    </cfRule>
  </conditionalFormatting>
  <conditionalFormatting sqref="M361">
    <cfRule type="cellIs" dxfId="28" priority="32" operator="equal">
      <formula>0</formula>
    </cfRule>
  </conditionalFormatting>
  <conditionalFormatting sqref="M362">
    <cfRule type="cellIs" dxfId="27" priority="31" operator="equal">
      <formula>0</formula>
    </cfRule>
  </conditionalFormatting>
  <conditionalFormatting sqref="M364">
    <cfRule type="cellIs" dxfId="26" priority="30" operator="equal">
      <formula>0</formula>
    </cfRule>
  </conditionalFormatting>
  <conditionalFormatting sqref="M365">
    <cfRule type="cellIs" dxfId="25" priority="29" operator="equal">
      <formula>0</formula>
    </cfRule>
  </conditionalFormatting>
  <conditionalFormatting sqref="P368">
    <cfRule type="cellIs" dxfId="24" priority="28" operator="equal">
      <formula>0</formula>
    </cfRule>
  </conditionalFormatting>
  <conditionalFormatting sqref="P369">
    <cfRule type="cellIs" dxfId="23" priority="27" operator="equal">
      <formula>0</formula>
    </cfRule>
  </conditionalFormatting>
  <conditionalFormatting sqref="M366">
    <cfRule type="cellIs" dxfId="22" priority="26" operator="equal">
      <formula>0</formula>
    </cfRule>
  </conditionalFormatting>
  <conditionalFormatting sqref="P366">
    <cfRule type="cellIs" dxfId="21" priority="25" operator="equal">
      <formula>0</formula>
    </cfRule>
  </conditionalFormatting>
  <conditionalFormatting sqref="M368">
    <cfRule type="cellIs" dxfId="20" priority="24" operator="equal">
      <formula>0</formula>
    </cfRule>
  </conditionalFormatting>
  <conditionalFormatting sqref="P370:P372">
    <cfRule type="cellIs" dxfId="19" priority="23" operator="equal">
      <formula>0</formula>
    </cfRule>
  </conditionalFormatting>
  <conditionalFormatting sqref="P374:P376">
    <cfRule type="cellIs" dxfId="18" priority="22" operator="equal">
      <formula>0</formula>
    </cfRule>
  </conditionalFormatting>
  <conditionalFormatting sqref="P377">
    <cfRule type="cellIs" dxfId="17" priority="21" operator="equal">
      <formula>0</formula>
    </cfRule>
  </conditionalFormatting>
  <conditionalFormatting sqref="M373:M374">
    <cfRule type="cellIs" dxfId="16" priority="20" operator="equal">
      <formula>0</formula>
    </cfRule>
  </conditionalFormatting>
  <conditionalFormatting sqref="M378:M380">
    <cfRule type="cellIs" dxfId="15" priority="19" operator="equal">
      <formula>0</formula>
    </cfRule>
  </conditionalFormatting>
  <conditionalFormatting sqref="P380:P382">
    <cfRule type="cellIs" dxfId="14" priority="18" operator="equal">
      <formula>0</formula>
    </cfRule>
  </conditionalFormatting>
  <conditionalFormatting sqref="M383:M386">
    <cfRule type="cellIs" dxfId="13" priority="17" operator="equal">
      <formula>0</formula>
    </cfRule>
  </conditionalFormatting>
  <conditionalFormatting sqref="P386:P387">
    <cfRule type="cellIs" dxfId="12" priority="16" operator="equal">
      <formula>0</formula>
    </cfRule>
  </conditionalFormatting>
  <conditionalFormatting sqref="M388:M392">
    <cfRule type="cellIs" dxfId="11" priority="15" operator="equal">
      <formula>0</formula>
    </cfRule>
  </conditionalFormatting>
  <conditionalFormatting sqref="P392">
    <cfRule type="cellIs" dxfId="10" priority="14" operator="equal">
      <formula>0</formula>
    </cfRule>
  </conditionalFormatting>
  <conditionalFormatting sqref="D3:P3">
    <cfRule type="cellIs" dxfId="9" priority="10" operator="equal">
      <formula>0</formula>
    </cfRule>
  </conditionalFormatting>
  <conditionalFormatting sqref="E19:E20">
    <cfRule type="cellIs" dxfId="8" priority="9" operator="equal">
      <formula>0</formula>
    </cfRule>
  </conditionalFormatting>
  <conditionalFormatting sqref="E22">
    <cfRule type="cellIs" dxfId="7" priority="8" operator="equal">
      <formula>0</formula>
    </cfRule>
  </conditionalFormatting>
  <conditionalFormatting sqref="E23">
    <cfRule type="cellIs" dxfId="6" priority="7" operator="equal">
      <formula>0</formula>
    </cfRule>
  </conditionalFormatting>
  <conditionalFormatting sqref="E30">
    <cfRule type="cellIs" dxfId="5" priority="6" operator="equal">
      <formula>0</formula>
    </cfRule>
  </conditionalFormatting>
  <conditionalFormatting sqref="E31">
    <cfRule type="cellIs" dxfId="4" priority="5" operator="equal">
      <formula>0</formula>
    </cfRule>
  </conditionalFormatting>
  <conditionalFormatting sqref="E32">
    <cfRule type="cellIs" dxfId="3" priority="4" operator="equal">
      <formula>0</formula>
    </cfRule>
  </conditionalFormatting>
  <conditionalFormatting sqref="E34">
    <cfRule type="cellIs" dxfId="2" priority="3" operator="equal">
      <formula>0</formula>
    </cfRule>
  </conditionalFormatting>
  <conditionalFormatting sqref="E35">
    <cfRule type="cellIs" dxfId="1" priority="2" operator="equal">
      <formula>0</formula>
    </cfRule>
  </conditionalFormatting>
  <conditionalFormatting sqref="E42">
    <cfRule type="cellIs" dxfId="0" priority="1" operator="equal">
      <formula>0</formula>
    </cfRule>
  </conditionalFormatting>
  <printOptions horizontalCentered="1" headings="1" gridLines="1"/>
  <pageMargins left="0.11811023622047245" right="0.11811023622047245" top="0" bottom="0.19685039370078741" header="0" footer="0.11811023622047245"/>
  <pageSetup paperSize="5" scale="66" orientation="portrait" r:id="rId1"/>
  <headerFooter>
    <oddFooter>&amp;L&amp;"Arial,Normal"&amp;8Autorité des marchés financiers
Divulgation du ratio de liquidité à court terme (LCR)&amp;R&amp;"Arial,Normal"&amp;8 &amp;G 
Page &amp;P de &amp;N</oddFooter>
  </headerFooter>
  <rowBreaks count="10" manualBreakCount="10">
    <brk id="39" max="15" man="1"/>
    <brk id="63" max="15" man="1"/>
    <brk id="119" max="15" man="1"/>
    <brk id="164" max="15" man="1"/>
    <brk id="199" max="15" man="1"/>
    <brk id="232" max="15" man="1"/>
    <brk id="275" max="15" man="1"/>
    <brk id="289" max="15" man="1"/>
    <brk id="332" max="15" man="1"/>
    <brk id="365" max="15" man="1"/>
  </rowBreaks>
  <ignoredErrors>
    <ignoredError sqref="E49" formulaRange="1"/>
  </ignoredError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E648"/>
  <sheetViews>
    <sheetView view="pageBreakPreview" topLeftCell="A352" zoomScaleNormal="100" zoomScaleSheetLayoutView="100" workbookViewId="0">
      <selection activeCell="E364" sqref="E364"/>
    </sheetView>
  </sheetViews>
  <sheetFormatPr baseColWidth="10" defaultColWidth="9.140625" defaultRowHeight="12.75" x14ac:dyDescent="0.2"/>
  <cols>
    <col min="1" max="1" width="3.7109375" style="1" customWidth="1"/>
    <col min="2" max="3" width="10.7109375" style="1" customWidth="1"/>
    <col min="4" max="4" width="70.7109375" style="1" customWidth="1"/>
    <col min="5" max="5" width="10.7109375" style="1" customWidth="1"/>
    <col min="6" max="6" width="3.7109375" style="1" customWidth="1"/>
    <col min="7" max="10" width="12.7109375" style="1" customWidth="1"/>
    <col min="11" max="16384" width="9.140625" style="1"/>
  </cols>
  <sheetData>
    <row r="4" spans="2:5" ht="15.75" customHeight="1" x14ac:dyDescent="0.2">
      <c r="B4" s="10" t="s">
        <v>1</v>
      </c>
      <c r="C4" s="3"/>
      <c r="D4" s="4"/>
      <c r="E4" s="5"/>
    </row>
    <row r="5" spans="2:5" ht="12.75" customHeight="1" thickBot="1" x14ac:dyDescent="0.25">
      <c r="B5" s="10"/>
      <c r="C5" s="3"/>
      <c r="D5" s="4"/>
      <c r="E5" s="5"/>
    </row>
    <row r="6" spans="2:5" ht="12" customHeight="1" x14ac:dyDescent="0.2">
      <c r="B6" s="25" t="s">
        <v>165</v>
      </c>
      <c r="C6" s="22"/>
      <c r="D6" s="18"/>
      <c r="E6" s="9"/>
    </row>
    <row r="7" spans="2:5" ht="12" customHeight="1" x14ac:dyDescent="0.2">
      <c r="B7" s="19" t="s">
        <v>1461</v>
      </c>
      <c r="C7" s="17"/>
      <c r="D7" s="24"/>
      <c r="E7" s="9"/>
    </row>
    <row r="8" spans="2:5" s="27" customFormat="1" ht="12" customHeight="1" x14ac:dyDescent="0.2">
      <c r="B8" s="23" t="s">
        <v>1462</v>
      </c>
      <c r="C8" s="17"/>
      <c r="D8" s="24"/>
      <c r="E8" s="29"/>
    </row>
    <row r="9" spans="2:5" s="27" customFormat="1" ht="12" customHeight="1" thickBot="1" x14ac:dyDescent="0.25">
      <c r="B9" s="26" t="s">
        <v>164</v>
      </c>
      <c r="C9" s="21"/>
      <c r="D9" s="20"/>
      <c r="E9" s="29"/>
    </row>
    <row r="10" spans="2:5" x14ac:dyDescent="0.2">
      <c r="B10" s="6"/>
      <c r="C10" s="7"/>
      <c r="D10" s="8"/>
      <c r="E10" s="9"/>
    </row>
    <row r="11" spans="2:5" ht="38.25" customHeight="1" x14ac:dyDescent="0.2">
      <c r="B11" s="2" t="s">
        <v>161</v>
      </c>
      <c r="C11" s="28" t="s">
        <v>2</v>
      </c>
      <c r="D11" s="28" t="s">
        <v>162</v>
      </c>
      <c r="E11" s="28" t="s">
        <v>163</v>
      </c>
    </row>
    <row r="12" spans="2:5" x14ac:dyDescent="0.2">
      <c r="B12" s="32">
        <v>11001</v>
      </c>
      <c r="C12" s="12" t="s">
        <v>3</v>
      </c>
      <c r="D12" s="34" t="s">
        <v>459</v>
      </c>
      <c r="E12" s="13"/>
    </row>
    <row r="13" spans="2:5" x14ac:dyDescent="0.2">
      <c r="B13" s="32">
        <v>11002</v>
      </c>
      <c r="C13" s="12" t="s">
        <v>3</v>
      </c>
      <c r="D13" s="34" t="s">
        <v>460</v>
      </c>
      <c r="E13" s="13"/>
    </row>
    <row r="14" spans="2:5" x14ac:dyDescent="0.2">
      <c r="B14" s="32">
        <v>11003</v>
      </c>
      <c r="C14" s="12" t="s">
        <v>3</v>
      </c>
      <c r="D14" s="34" t="s">
        <v>461</v>
      </c>
      <c r="E14" s="13"/>
    </row>
    <row r="15" spans="2:5" x14ac:dyDescent="0.2">
      <c r="B15" s="32">
        <v>11004</v>
      </c>
      <c r="C15" s="12" t="s">
        <v>3</v>
      </c>
      <c r="D15" s="34" t="s">
        <v>462</v>
      </c>
      <c r="E15" s="13"/>
    </row>
    <row r="16" spans="2:5" x14ac:dyDescent="0.2">
      <c r="B16" s="32">
        <v>11005</v>
      </c>
      <c r="C16" s="12" t="s">
        <v>3</v>
      </c>
      <c r="D16" s="34" t="s">
        <v>463</v>
      </c>
      <c r="E16" s="13"/>
    </row>
    <row r="17" spans="2:5" x14ac:dyDescent="0.2">
      <c r="B17" s="32">
        <v>11006</v>
      </c>
      <c r="C17" s="12" t="s">
        <v>3</v>
      </c>
      <c r="D17" s="34" t="s">
        <v>464</v>
      </c>
      <c r="E17" s="13"/>
    </row>
    <row r="18" spans="2:5" x14ac:dyDescent="0.2">
      <c r="B18" s="32">
        <v>11007</v>
      </c>
      <c r="C18" s="12" t="s">
        <v>3</v>
      </c>
      <c r="D18" s="34" t="s">
        <v>465</v>
      </c>
      <c r="E18" s="13"/>
    </row>
    <row r="19" spans="2:5" x14ac:dyDescent="0.2">
      <c r="B19" s="32">
        <v>11008</v>
      </c>
      <c r="C19" s="12" t="s">
        <v>3</v>
      </c>
      <c r="D19" s="34" t="s">
        <v>466</v>
      </c>
      <c r="E19" s="13"/>
    </row>
    <row r="20" spans="2:5" x14ac:dyDescent="0.2">
      <c r="B20" s="32">
        <v>11009</v>
      </c>
      <c r="C20" s="12" t="s">
        <v>3</v>
      </c>
      <c r="D20" s="34" t="s">
        <v>467</v>
      </c>
      <c r="E20" s="13"/>
    </row>
    <row r="21" spans="2:5" x14ac:dyDescent="0.2">
      <c r="B21" s="32">
        <v>11010</v>
      </c>
      <c r="C21" s="12" t="s">
        <v>3</v>
      </c>
      <c r="D21" s="34" t="s">
        <v>468</v>
      </c>
      <c r="E21" s="13"/>
    </row>
    <row r="22" spans="2:5" x14ac:dyDescent="0.2">
      <c r="B22" s="32">
        <v>12001</v>
      </c>
      <c r="C22" s="12" t="s">
        <v>4</v>
      </c>
      <c r="D22" s="34" t="s">
        <v>469</v>
      </c>
      <c r="E22" s="13"/>
    </row>
    <row r="23" spans="2:5" x14ac:dyDescent="0.2">
      <c r="B23" s="32">
        <v>12002</v>
      </c>
      <c r="C23" s="12" t="s">
        <v>4</v>
      </c>
      <c r="D23" s="34" t="s">
        <v>470</v>
      </c>
      <c r="E23" s="13"/>
    </row>
    <row r="24" spans="2:5" x14ac:dyDescent="0.2">
      <c r="B24" s="32">
        <v>12003</v>
      </c>
      <c r="C24" s="12" t="s">
        <v>4</v>
      </c>
      <c r="D24" s="34" t="s">
        <v>471</v>
      </c>
      <c r="E24" s="13"/>
    </row>
    <row r="25" spans="2:5" x14ac:dyDescent="0.2">
      <c r="B25" s="32">
        <v>12004</v>
      </c>
      <c r="C25" s="12" t="s">
        <v>4</v>
      </c>
      <c r="D25" s="34" t="s">
        <v>472</v>
      </c>
      <c r="E25" s="13"/>
    </row>
    <row r="26" spans="2:5" x14ac:dyDescent="0.2">
      <c r="B26" s="32">
        <v>12005</v>
      </c>
      <c r="C26" s="12" t="s">
        <v>4</v>
      </c>
      <c r="D26" s="34" t="s">
        <v>473</v>
      </c>
      <c r="E26" s="13"/>
    </row>
    <row r="27" spans="2:5" x14ac:dyDescent="0.2">
      <c r="B27" s="32">
        <v>12006</v>
      </c>
      <c r="C27" s="12" t="s">
        <v>4</v>
      </c>
      <c r="D27" s="34" t="s">
        <v>474</v>
      </c>
      <c r="E27" s="13"/>
    </row>
    <row r="28" spans="2:5" x14ac:dyDescent="0.2">
      <c r="B28" s="32">
        <v>12007</v>
      </c>
      <c r="C28" s="12" t="s">
        <v>4</v>
      </c>
      <c r="D28" s="34" t="s">
        <v>475</v>
      </c>
      <c r="E28" s="13"/>
    </row>
    <row r="29" spans="2:5" x14ac:dyDescent="0.2">
      <c r="B29" s="32">
        <v>13001</v>
      </c>
      <c r="C29" s="12" t="s">
        <v>5</v>
      </c>
      <c r="D29" s="34" t="s">
        <v>476</v>
      </c>
      <c r="E29" s="13"/>
    </row>
    <row r="30" spans="2:5" x14ac:dyDescent="0.2">
      <c r="B30" s="32">
        <v>13002</v>
      </c>
      <c r="C30" s="12" t="s">
        <v>5</v>
      </c>
      <c r="D30" s="34" t="s">
        <v>477</v>
      </c>
      <c r="E30" s="13"/>
    </row>
    <row r="31" spans="2:5" x14ac:dyDescent="0.2">
      <c r="B31" s="32">
        <v>13003</v>
      </c>
      <c r="C31" s="12" t="s">
        <v>5</v>
      </c>
      <c r="D31" s="34" t="s">
        <v>478</v>
      </c>
      <c r="E31" s="13"/>
    </row>
    <row r="32" spans="2:5" x14ac:dyDescent="0.2">
      <c r="B32" s="32">
        <v>13004</v>
      </c>
      <c r="C32" s="12" t="s">
        <v>5</v>
      </c>
      <c r="D32" s="34" t="s">
        <v>479</v>
      </c>
      <c r="E32" s="13"/>
    </row>
    <row r="33" spans="2:5" x14ac:dyDescent="0.2">
      <c r="B33" s="32">
        <v>14001</v>
      </c>
      <c r="C33" s="12" t="s">
        <v>6</v>
      </c>
      <c r="D33" s="34" t="s">
        <v>480</v>
      </c>
      <c r="E33" s="13"/>
    </row>
    <row r="34" spans="2:5" x14ac:dyDescent="0.2">
      <c r="B34" s="32">
        <v>14002</v>
      </c>
      <c r="C34" s="12" t="s">
        <v>6</v>
      </c>
      <c r="D34" s="34" t="s">
        <v>481</v>
      </c>
      <c r="E34" s="13"/>
    </row>
    <row r="35" spans="2:5" x14ac:dyDescent="0.2">
      <c r="B35" s="32">
        <v>14003</v>
      </c>
      <c r="C35" s="12" t="s">
        <v>6</v>
      </c>
      <c r="D35" s="34" t="s">
        <v>482</v>
      </c>
      <c r="E35" s="13"/>
    </row>
    <row r="36" spans="2:5" x14ac:dyDescent="0.2">
      <c r="B36" s="32">
        <v>14004</v>
      </c>
      <c r="C36" s="12" t="s">
        <v>6</v>
      </c>
      <c r="D36" s="34" t="s">
        <v>483</v>
      </c>
      <c r="E36" s="13"/>
    </row>
    <row r="37" spans="2:5" x14ac:dyDescent="0.2">
      <c r="B37" s="32">
        <v>14005</v>
      </c>
      <c r="C37" s="12" t="s">
        <v>6</v>
      </c>
      <c r="D37" s="34" t="s">
        <v>484</v>
      </c>
      <c r="E37" s="13"/>
    </row>
    <row r="38" spans="2:5" x14ac:dyDescent="0.2">
      <c r="B38" s="32">
        <v>14006</v>
      </c>
      <c r="C38" s="12" t="s">
        <v>6</v>
      </c>
      <c r="D38" s="34" t="s">
        <v>485</v>
      </c>
      <c r="E38" s="13"/>
    </row>
    <row r="39" spans="2:5" x14ac:dyDescent="0.2">
      <c r="B39" s="32">
        <v>14007</v>
      </c>
      <c r="C39" s="12" t="s">
        <v>6</v>
      </c>
      <c r="D39" s="34" t="s">
        <v>486</v>
      </c>
      <c r="E39" s="13"/>
    </row>
    <row r="40" spans="2:5" x14ac:dyDescent="0.2">
      <c r="B40" s="32">
        <v>14008</v>
      </c>
      <c r="C40" s="12" t="s">
        <v>7</v>
      </c>
      <c r="D40" s="34" t="s">
        <v>487</v>
      </c>
      <c r="E40" s="13"/>
    </row>
    <row r="41" spans="2:5" x14ac:dyDescent="0.2">
      <c r="B41" s="32">
        <v>21101</v>
      </c>
      <c r="C41" s="12" t="s">
        <v>7</v>
      </c>
      <c r="D41" s="34" t="s">
        <v>488</v>
      </c>
      <c r="E41" s="13"/>
    </row>
    <row r="42" spans="2:5" x14ac:dyDescent="0.2">
      <c r="B42" s="32">
        <v>21102</v>
      </c>
      <c r="C42" s="12" t="s">
        <v>7</v>
      </c>
      <c r="D42" s="34" t="s">
        <v>489</v>
      </c>
      <c r="E42" s="13"/>
    </row>
    <row r="43" spans="2:5" x14ac:dyDescent="0.2">
      <c r="B43" s="32">
        <v>21103</v>
      </c>
      <c r="C43" s="12" t="s">
        <v>7</v>
      </c>
      <c r="D43" s="34" t="s">
        <v>490</v>
      </c>
      <c r="E43" s="13"/>
    </row>
    <row r="44" spans="2:5" x14ac:dyDescent="0.2">
      <c r="B44" s="32">
        <v>21104</v>
      </c>
      <c r="C44" s="12" t="s">
        <v>7</v>
      </c>
      <c r="D44" s="34" t="s">
        <v>491</v>
      </c>
      <c r="E44" s="13"/>
    </row>
    <row r="45" spans="2:5" x14ac:dyDescent="0.2">
      <c r="B45" s="32">
        <v>21105</v>
      </c>
      <c r="C45" s="12" t="s">
        <v>7</v>
      </c>
      <c r="D45" s="34" t="s">
        <v>492</v>
      </c>
      <c r="E45" s="13"/>
    </row>
    <row r="46" spans="2:5" x14ac:dyDescent="0.2">
      <c r="B46" s="32">
        <v>21106</v>
      </c>
      <c r="C46" s="12" t="s">
        <v>7</v>
      </c>
      <c r="D46" s="34" t="s">
        <v>493</v>
      </c>
      <c r="E46" s="13"/>
    </row>
    <row r="47" spans="2:5" x14ac:dyDescent="0.2">
      <c r="B47" s="32">
        <v>21107</v>
      </c>
      <c r="C47" s="12" t="s">
        <v>7</v>
      </c>
      <c r="D47" s="34" t="s">
        <v>494</v>
      </c>
      <c r="E47" s="13"/>
    </row>
    <row r="48" spans="2:5" x14ac:dyDescent="0.2">
      <c r="B48" s="32">
        <v>21108</v>
      </c>
      <c r="C48" s="12" t="s">
        <v>7</v>
      </c>
      <c r="D48" s="34" t="s">
        <v>495</v>
      </c>
      <c r="E48" s="13"/>
    </row>
    <row r="49" spans="2:5" x14ac:dyDescent="0.2">
      <c r="B49" s="32">
        <v>21109</v>
      </c>
      <c r="C49" s="12" t="s">
        <v>7</v>
      </c>
      <c r="D49" s="34" t="s">
        <v>496</v>
      </c>
      <c r="E49" s="13"/>
    </row>
    <row r="50" spans="2:5" x14ac:dyDescent="0.2">
      <c r="B50" s="32">
        <v>21110</v>
      </c>
      <c r="C50" s="12" t="s">
        <v>7</v>
      </c>
      <c r="D50" s="34" t="s">
        <v>497</v>
      </c>
      <c r="E50" s="13"/>
    </row>
    <row r="51" spans="2:5" x14ac:dyDescent="0.2">
      <c r="B51" s="32">
        <v>21111</v>
      </c>
      <c r="C51" s="12" t="s">
        <v>8</v>
      </c>
      <c r="D51" s="34" t="s">
        <v>498</v>
      </c>
      <c r="E51" s="13"/>
    </row>
    <row r="52" spans="2:5" x14ac:dyDescent="0.2">
      <c r="B52" s="32">
        <v>21201</v>
      </c>
      <c r="C52" s="12" t="s">
        <v>8</v>
      </c>
      <c r="D52" s="34" t="s">
        <v>499</v>
      </c>
      <c r="E52" s="13"/>
    </row>
    <row r="53" spans="2:5" x14ac:dyDescent="0.2">
      <c r="B53" s="32">
        <v>21202</v>
      </c>
      <c r="C53" s="12" t="s">
        <v>8</v>
      </c>
      <c r="D53" s="34" t="s">
        <v>500</v>
      </c>
      <c r="E53" s="13"/>
    </row>
    <row r="54" spans="2:5" x14ac:dyDescent="0.2">
      <c r="B54" s="32">
        <v>21203</v>
      </c>
      <c r="C54" s="12" t="s">
        <v>8</v>
      </c>
      <c r="D54" s="34" t="s">
        <v>501</v>
      </c>
      <c r="E54" s="13"/>
    </row>
    <row r="55" spans="2:5" x14ac:dyDescent="0.2">
      <c r="B55" s="32">
        <v>21204</v>
      </c>
      <c r="C55" s="12" t="s">
        <v>8</v>
      </c>
      <c r="D55" s="34" t="s">
        <v>502</v>
      </c>
      <c r="E55" s="13"/>
    </row>
    <row r="56" spans="2:5" x14ac:dyDescent="0.2">
      <c r="B56" s="32">
        <v>21205</v>
      </c>
      <c r="C56" s="12" t="s">
        <v>8</v>
      </c>
      <c r="D56" s="34" t="s">
        <v>503</v>
      </c>
      <c r="E56" s="13"/>
    </row>
    <row r="57" spans="2:5" x14ac:dyDescent="0.2">
      <c r="B57" s="32">
        <v>21206</v>
      </c>
      <c r="C57" s="12" t="s">
        <v>8</v>
      </c>
      <c r="D57" s="34" t="s">
        <v>504</v>
      </c>
      <c r="E57" s="13"/>
    </row>
    <row r="58" spans="2:5" x14ac:dyDescent="0.2">
      <c r="B58" s="32">
        <v>21207</v>
      </c>
      <c r="C58" s="12" t="s">
        <v>8</v>
      </c>
      <c r="D58" s="34" t="s">
        <v>505</v>
      </c>
      <c r="E58" s="13"/>
    </row>
    <row r="59" spans="2:5" x14ac:dyDescent="0.2">
      <c r="B59" s="32">
        <v>21208</v>
      </c>
      <c r="C59" s="12" t="s">
        <v>8</v>
      </c>
      <c r="D59" s="34" t="s">
        <v>506</v>
      </c>
      <c r="E59" s="13"/>
    </row>
    <row r="60" spans="2:5" x14ac:dyDescent="0.2">
      <c r="B60" s="32">
        <v>21209</v>
      </c>
      <c r="C60" s="12" t="s">
        <v>8</v>
      </c>
      <c r="D60" s="34" t="s">
        <v>507</v>
      </c>
      <c r="E60" s="13"/>
    </row>
    <row r="61" spans="2:5" x14ac:dyDescent="0.2">
      <c r="B61" s="32">
        <v>21210</v>
      </c>
      <c r="C61" s="12" t="s">
        <v>8</v>
      </c>
      <c r="D61" s="34" t="s">
        <v>508</v>
      </c>
      <c r="E61" s="13"/>
    </row>
    <row r="62" spans="2:5" x14ac:dyDescent="0.2">
      <c r="B62" s="32">
        <v>21211</v>
      </c>
      <c r="C62" s="12" t="s">
        <v>8</v>
      </c>
      <c r="D62" s="34" t="s">
        <v>509</v>
      </c>
      <c r="E62" s="13"/>
    </row>
    <row r="63" spans="2:5" x14ac:dyDescent="0.2">
      <c r="B63" s="32">
        <v>21212</v>
      </c>
      <c r="C63" s="12" t="s">
        <v>8</v>
      </c>
      <c r="D63" s="34" t="s">
        <v>510</v>
      </c>
      <c r="E63" s="13"/>
    </row>
    <row r="64" spans="2:5" x14ac:dyDescent="0.2">
      <c r="B64" s="32">
        <v>21213</v>
      </c>
      <c r="C64" s="12" t="s">
        <v>8</v>
      </c>
      <c r="D64" s="34" t="s">
        <v>511</v>
      </c>
      <c r="E64" s="13"/>
    </row>
    <row r="65" spans="2:5" x14ac:dyDescent="0.2">
      <c r="B65" s="32">
        <v>21214</v>
      </c>
      <c r="C65" s="12" t="s">
        <v>8</v>
      </c>
      <c r="D65" s="34" t="s">
        <v>512</v>
      </c>
      <c r="E65" s="13"/>
    </row>
    <row r="66" spans="2:5" x14ac:dyDescent="0.2">
      <c r="B66" s="32">
        <v>21215</v>
      </c>
      <c r="C66" s="12" t="s">
        <v>8</v>
      </c>
      <c r="D66" s="34" t="s">
        <v>513</v>
      </c>
      <c r="E66" s="13"/>
    </row>
    <row r="67" spans="2:5" x14ac:dyDescent="0.2">
      <c r="B67" s="32">
        <v>21216</v>
      </c>
      <c r="C67" s="12" t="s">
        <v>8</v>
      </c>
      <c r="D67" s="34" t="s">
        <v>514</v>
      </c>
      <c r="E67" s="13"/>
    </row>
    <row r="68" spans="2:5" x14ac:dyDescent="0.2">
      <c r="B68" s="32">
        <v>21217</v>
      </c>
      <c r="C68" s="12" t="s">
        <v>8</v>
      </c>
      <c r="D68" s="34" t="s">
        <v>515</v>
      </c>
      <c r="E68" s="13"/>
    </row>
    <row r="69" spans="2:5" x14ac:dyDescent="0.2">
      <c r="B69" s="32">
        <v>21218</v>
      </c>
      <c r="C69" s="12" t="s">
        <v>8</v>
      </c>
      <c r="D69" s="34" t="s">
        <v>516</v>
      </c>
      <c r="E69" s="13"/>
    </row>
    <row r="70" spans="2:5" x14ac:dyDescent="0.2">
      <c r="B70" s="32">
        <v>21219</v>
      </c>
      <c r="C70" s="12" t="s">
        <v>8</v>
      </c>
      <c r="D70" s="34" t="s">
        <v>517</v>
      </c>
      <c r="E70" s="13"/>
    </row>
    <row r="71" spans="2:5" x14ac:dyDescent="0.2">
      <c r="B71" s="32">
        <v>21220</v>
      </c>
      <c r="C71" s="12" t="s">
        <v>8</v>
      </c>
      <c r="D71" s="34" t="s">
        <v>518</v>
      </c>
      <c r="E71" s="13"/>
    </row>
    <row r="72" spans="2:5" x14ac:dyDescent="0.2">
      <c r="B72" s="32">
        <v>21221</v>
      </c>
      <c r="C72" s="12" t="s">
        <v>8</v>
      </c>
      <c r="D72" s="34" t="s">
        <v>519</v>
      </c>
      <c r="E72" s="13"/>
    </row>
    <row r="73" spans="2:5" x14ac:dyDescent="0.2">
      <c r="B73" s="32">
        <v>21222</v>
      </c>
      <c r="C73" s="12" t="s">
        <v>8</v>
      </c>
      <c r="D73" s="34" t="s">
        <v>520</v>
      </c>
      <c r="E73" s="13"/>
    </row>
    <row r="74" spans="2:5" x14ac:dyDescent="0.2">
      <c r="B74" s="32">
        <v>21223</v>
      </c>
      <c r="C74" s="12" t="s">
        <v>8</v>
      </c>
      <c r="D74" s="34" t="s">
        <v>521</v>
      </c>
      <c r="E74" s="13"/>
    </row>
    <row r="75" spans="2:5" x14ac:dyDescent="0.2">
      <c r="B75" s="32">
        <v>21224</v>
      </c>
      <c r="C75" s="12" t="s">
        <v>8</v>
      </c>
      <c r="D75" s="34" t="s">
        <v>522</v>
      </c>
      <c r="E75" s="13"/>
    </row>
    <row r="76" spans="2:5" x14ac:dyDescent="0.2">
      <c r="B76" s="32">
        <v>21225</v>
      </c>
      <c r="C76" s="12" t="s">
        <v>8</v>
      </c>
      <c r="D76" s="34" t="s">
        <v>523</v>
      </c>
      <c r="E76" s="13"/>
    </row>
    <row r="77" spans="2:5" x14ac:dyDescent="0.2">
      <c r="B77" s="32">
        <v>21226</v>
      </c>
      <c r="C77" s="12" t="s">
        <v>8</v>
      </c>
      <c r="D77" s="34" t="s">
        <v>524</v>
      </c>
      <c r="E77" s="13"/>
    </row>
    <row r="78" spans="2:5" x14ac:dyDescent="0.2">
      <c r="B78" s="32">
        <v>21227</v>
      </c>
      <c r="C78" s="12" t="s">
        <v>8</v>
      </c>
      <c r="D78" s="34" t="s">
        <v>525</v>
      </c>
      <c r="E78" s="13"/>
    </row>
    <row r="79" spans="2:5" x14ac:dyDescent="0.2">
      <c r="B79" s="32">
        <v>21228</v>
      </c>
      <c r="C79" s="12" t="s">
        <v>8</v>
      </c>
      <c r="D79" s="34" t="s">
        <v>526</v>
      </c>
      <c r="E79" s="13"/>
    </row>
    <row r="80" spans="2:5" x14ac:dyDescent="0.2">
      <c r="B80" s="32">
        <v>21229</v>
      </c>
      <c r="C80" s="12" t="s">
        <v>8</v>
      </c>
      <c r="D80" s="34" t="s">
        <v>527</v>
      </c>
      <c r="E80" s="13"/>
    </row>
    <row r="81" spans="2:5" x14ac:dyDescent="0.2">
      <c r="B81" s="32">
        <v>21230</v>
      </c>
      <c r="C81" s="12" t="s">
        <v>8</v>
      </c>
      <c r="D81" s="34" t="s">
        <v>528</v>
      </c>
      <c r="E81" s="13"/>
    </row>
    <row r="82" spans="2:5" x14ac:dyDescent="0.2">
      <c r="B82" s="32">
        <v>21231</v>
      </c>
      <c r="C82" s="12" t="s">
        <v>9</v>
      </c>
      <c r="D82" s="34" t="s">
        <v>529</v>
      </c>
      <c r="E82" s="13"/>
    </row>
    <row r="83" spans="2:5" x14ac:dyDescent="0.2">
      <c r="B83" s="32">
        <v>21301</v>
      </c>
      <c r="C83" s="12" t="s">
        <v>9</v>
      </c>
      <c r="D83" s="34" t="s">
        <v>530</v>
      </c>
      <c r="E83" s="13"/>
    </row>
    <row r="84" spans="2:5" x14ac:dyDescent="0.2">
      <c r="B84" s="32">
        <v>21302</v>
      </c>
      <c r="C84" s="12" t="s">
        <v>9</v>
      </c>
      <c r="D84" s="34" t="s">
        <v>531</v>
      </c>
      <c r="E84" s="13"/>
    </row>
    <row r="85" spans="2:5" x14ac:dyDescent="0.2">
      <c r="B85" s="32">
        <v>21303</v>
      </c>
      <c r="C85" s="12" t="s">
        <v>9</v>
      </c>
      <c r="D85" s="34" t="s">
        <v>532</v>
      </c>
      <c r="E85" s="13"/>
    </row>
    <row r="86" spans="2:5" x14ac:dyDescent="0.2">
      <c r="B86" s="32">
        <v>21304</v>
      </c>
      <c r="C86" s="12" t="s">
        <v>9</v>
      </c>
      <c r="D86" s="34" t="s">
        <v>533</v>
      </c>
      <c r="E86" s="13"/>
    </row>
    <row r="87" spans="2:5" x14ac:dyDescent="0.2">
      <c r="B87" s="32">
        <v>21305</v>
      </c>
      <c r="C87" s="12" t="s">
        <v>9</v>
      </c>
      <c r="D87" s="34" t="s">
        <v>534</v>
      </c>
      <c r="E87" s="13"/>
    </row>
    <row r="88" spans="2:5" x14ac:dyDescent="0.2">
      <c r="B88" s="32">
        <v>21306</v>
      </c>
      <c r="C88" s="12" t="s">
        <v>9</v>
      </c>
      <c r="D88" s="34" t="s">
        <v>535</v>
      </c>
      <c r="E88" s="13"/>
    </row>
    <row r="89" spans="2:5" x14ac:dyDescent="0.2">
      <c r="B89" s="32">
        <v>21307</v>
      </c>
      <c r="C89" s="12" t="s">
        <v>9</v>
      </c>
      <c r="D89" s="34" t="s">
        <v>536</v>
      </c>
      <c r="E89" s="13"/>
    </row>
    <row r="90" spans="2:5" x14ac:dyDescent="0.2">
      <c r="B90" s="32">
        <v>21308</v>
      </c>
      <c r="C90" s="12" t="s">
        <v>9</v>
      </c>
      <c r="D90" s="34" t="s">
        <v>537</v>
      </c>
      <c r="E90" s="13"/>
    </row>
    <row r="91" spans="2:5" x14ac:dyDescent="0.2">
      <c r="B91" s="32">
        <v>21309</v>
      </c>
      <c r="C91" s="12" t="s">
        <v>9</v>
      </c>
      <c r="D91" s="34" t="s">
        <v>538</v>
      </c>
      <c r="E91" s="13"/>
    </row>
    <row r="92" spans="2:5" x14ac:dyDescent="0.2">
      <c r="B92" s="32">
        <v>21310</v>
      </c>
      <c r="C92" s="12" t="s">
        <v>9</v>
      </c>
      <c r="D92" s="34" t="s">
        <v>539</v>
      </c>
      <c r="E92" s="13"/>
    </row>
    <row r="93" spans="2:5" x14ac:dyDescent="0.2">
      <c r="B93" s="32">
        <v>21311</v>
      </c>
      <c r="C93" s="12" t="s">
        <v>9</v>
      </c>
      <c r="D93" s="34" t="s">
        <v>540</v>
      </c>
      <c r="E93" s="13"/>
    </row>
    <row r="94" spans="2:5" x14ac:dyDescent="0.2">
      <c r="B94" s="32">
        <v>21312</v>
      </c>
      <c r="C94" s="12" t="s">
        <v>9</v>
      </c>
      <c r="D94" s="34" t="s">
        <v>541</v>
      </c>
      <c r="E94" s="13"/>
    </row>
    <row r="95" spans="2:5" x14ac:dyDescent="0.2">
      <c r="B95" s="32">
        <v>21313</v>
      </c>
      <c r="C95" s="12" t="s">
        <v>9</v>
      </c>
      <c r="D95" s="34" t="s">
        <v>542</v>
      </c>
      <c r="E95" s="13"/>
    </row>
    <row r="96" spans="2:5" x14ac:dyDescent="0.2">
      <c r="B96" s="32">
        <v>21314</v>
      </c>
      <c r="C96" s="12" t="s">
        <v>9</v>
      </c>
      <c r="D96" s="34" t="s">
        <v>543</v>
      </c>
      <c r="E96" s="13"/>
    </row>
    <row r="97" spans="2:5" x14ac:dyDescent="0.2">
      <c r="B97" s="32">
        <v>21315</v>
      </c>
      <c r="C97" s="12" t="s">
        <v>9</v>
      </c>
      <c r="D97" s="34" t="s">
        <v>544</v>
      </c>
      <c r="E97" s="13"/>
    </row>
    <row r="98" spans="2:5" x14ac:dyDescent="0.2">
      <c r="B98" s="32">
        <v>21316</v>
      </c>
      <c r="C98" s="12" t="s">
        <v>9</v>
      </c>
      <c r="D98" s="34" t="s">
        <v>545</v>
      </c>
      <c r="E98" s="13"/>
    </row>
    <row r="99" spans="2:5" x14ac:dyDescent="0.2">
      <c r="B99" s="32">
        <v>21317</v>
      </c>
      <c r="C99" s="12" t="s">
        <v>9</v>
      </c>
      <c r="D99" s="34" t="s">
        <v>546</v>
      </c>
      <c r="E99" s="13"/>
    </row>
    <row r="100" spans="2:5" x14ac:dyDescent="0.2">
      <c r="B100" s="32">
        <v>21318</v>
      </c>
      <c r="C100" s="12" t="s">
        <v>9</v>
      </c>
      <c r="D100" s="34" t="s">
        <v>547</v>
      </c>
      <c r="E100" s="13"/>
    </row>
    <row r="101" spans="2:5" x14ac:dyDescent="0.2">
      <c r="B101" s="32">
        <v>21319</v>
      </c>
      <c r="C101" s="12" t="s">
        <v>9</v>
      </c>
      <c r="D101" s="34" t="s">
        <v>548</v>
      </c>
      <c r="E101" s="13"/>
    </row>
    <row r="102" spans="2:5" x14ac:dyDescent="0.2">
      <c r="B102" s="32">
        <v>21320</v>
      </c>
      <c r="C102" s="12" t="s">
        <v>9</v>
      </c>
      <c r="D102" s="34" t="s">
        <v>549</v>
      </c>
      <c r="E102" s="13"/>
    </row>
    <row r="103" spans="2:5" x14ac:dyDescent="0.2">
      <c r="B103" s="32">
        <v>21321</v>
      </c>
      <c r="C103" s="12" t="s">
        <v>9</v>
      </c>
      <c r="D103" s="34" t="s">
        <v>550</v>
      </c>
      <c r="E103" s="13"/>
    </row>
    <row r="104" spans="2:5" x14ac:dyDescent="0.2">
      <c r="B104" s="32">
        <v>21322</v>
      </c>
      <c r="C104" s="12" t="s">
        <v>9</v>
      </c>
      <c r="D104" s="34" t="s">
        <v>551</v>
      </c>
      <c r="E104" s="13"/>
    </row>
    <row r="105" spans="2:5" x14ac:dyDescent="0.2">
      <c r="B105" s="32">
        <v>21323</v>
      </c>
      <c r="C105" s="12" t="s">
        <v>9</v>
      </c>
      <c r="D105" s="34" t="s">
        <v>552</v>
      </c>
      <c r="E105" s="13"/>
    </row>
    <row r="106" spans="2:5" x14ac:dyDescent="0.2">
      <c r="B106" s="32">
        <v>21324</v>
      </c>
      <c r="C106" s="12" t="s">
        <v>9</v>
      </c>
      <c r="D106" s="34" t="s">
        <v>553</v>
      </c>
      <c r="E106" s="13"/>
    </row>
    <row r="107" spans="2:5" x14ac:dyDescent="0.2">
      <c r="B107" s="32">
        <v>21325</v>
      </c>
      <c r="C107" s="12" t="s">
        <v>9</v>
      </c>
      <c r="D107" s="34" t="s">
        <v>554</v>
      </c>
      <c r="E107" s="13"/>
    </row>
    <row r="108" spans="2:5" x14ac:dyDescent="0.2">
      <c r="B108" s="32">
        <v>21326</v>
      </c>
      <c r="C108" s="12" t="s">
        <v>9</v>
      </c>
      <c r="D108" s="34" t="s">
        <v>555</v>
      </c>
      <c r="E108" s="13"/>
    </row>
    <row r="109" spans="2:5" x14ac:dyDescent="0.2">
      <c r="B109" s="32">
        <v>21327</v>
      </c>
      <c r="C109" s="12" t="s">
        <v>9</v>
      </c>
      <c r="D109" s="34" t="s">
        <v>556</v>
      </c>
      <c r="E109" s="13"/>
    </row>
    <row r="110" spans="2:5" x14ac:dyDescent="0.2">
      <c r="B110" s="32">
        <v>21328</v>
      </c>
      <c r="C110" s="12" t="s">
        <v>9</v>
      </c>
      <c r="D110" s="34" t="s">
        <v>557</v>
      </c>
      <c r="E110" s="13"/>
    </row>
    <row r="111" spans="2:5" x14ac:dyDescent="0.2">
      <c r="B111" s="32">
        <v>21329</v>
      </c>
      <c r="C111" s="12" t="s">
        <v>9</v>
      </c>
      <c r="D111" s="34" t="s">
        <v>558</v>
      </c>
      <c r="E111" s="13"/>
    </row>
    <row r="112" spans="2:5" x14ac:dyDescent="0.2">
      <c r="B112" s="32">
        <v>21330</v>
      </c>
      <c r="C112" s="12" t="s">
        <v>9</v>
      </c>
      <c r="D112" s="34" t="s">
        <v>559</v>
      </c>
      <c r="E112" s="13"/>
    </row>
    <row r="113" spans="2:5" x14ac:dyDescent="0.2">
      <c r="B113" s="32">
        <v>21331</v>
      </c>
      <c r="C113" s="12" t="s">
        <v>9</v>
      </c>
      <c r="D113" s="34" t="s">
        <v>560</v>
      </c>
      <c r="E113" s="13"/>
    </row>
    <row r="114" spans="2:5" x14ac:dyDescent="0.2">
      <c r="B114" s="32">
        <v>21332</v>
      </c>
      <c r="C114" s="12" t="s">
        <v>9</v>
      </c>
      <c r="D114" s="34" t="s">
        <v>561</v>
      </c>
      <c r="E114" s="13"/>
    </row>
    <row r="115" spans="2:5" x14ac:dyDescent="0.2">
      <c r="B115" s="32">
        <v>21333</v>
      </c>
      <c r="C115" s="12" t="s">
        <v>9</v>
      </c>
      <c r="D115" s="34" t="s">
        <v>562</v>
      </c>
      <c r="E115" s="13"/>
    </row>
    <row r="116" spans="2:5" x14ac:dyDescent="0.2">
      <c r="B116" s="32">
        <v>21334</v>
      </c>
      <c r="C116" s="12" t="s">
        <v>9</v>
      </c>
      <c r="D116" s="34" t="s">
        <v>563</v>
      </c>
      <c r="E116" s="13"/>
    </row>
    <row r="117" spans="2:5" x14ac:dyDescent="0.2">
      <c r="B117" s="32">
        <v>21335</v>
      </c>
      <c r="C117" s="12" t="s">
        <v>9</v>
      </c>
      <c r="D117" s="34" t="s">
        <v>564</v>
      </c>
      <c r="E117" s="13"/>
    </row>
    <row r="118" spans="2:5" x14ac:dyDescent="0.2">
      <c r="B118" s="32">
        <v>21336</v>
      </c>
      <c r="C118" s="12" t="s">
        <v>9</v>
      </c>
      <c r="D118" s="34" t="s">
        <v>565</v>
      </c>
      <c r="E118" s="13"/>
    </row>
    <row r="119" spans="2:5" x14ac:dyDescent="0.2">
      <c r="B119" s="32">
        <v>21337</v>
      </c>
      <c r="C119" s="12" t="s">
        <v>9</v>
      </c>
      <c r="D119" s="34" t="s">
        <v>566</v>
      </c>
      <c r="E119" s="13"/>
    </row>
    <row r="120" spans="2:5" x14ac:dyDescent="0.2">
      <c r="B120" s="32">
        <v>21338</v>
      </c>
      <c r="C120" s="12" t="s">
        <v>9</v>
      </c>
      <c r="D120" s="34" t="s">
        <v>567</v>
      </c>
      <c r="E120" s="13"/>
    </row>
    <row r="121" spans="2:5" x14ac:dyDescent="0.2">
      <c r="B121" s="32">
        <v>21339</v>
      </c>
      <c r="C121" s="12" t="s">
        <v>9</v>
      </c>
      <c r="D121" s="34" t="s">
        <v>568</v>
      </c>
      <c r="E121" s="13"/>
    </row>
    <row r="122" spans="2:5" x14ac:dyDescent="0.2">
      <c r="B122" s="32">
        <v>21340</v>
      </c>
      <c r="C122" s="12" t="s">
        <v>9</v>
      </c>
      <c r="D122" s="34" t="s">
        <v>569</v>
      </c>
      <c r="E122" s="13"/>
    </row>
    <row r="123" spans="2:5" x14ac:dyDescent="0.2">
      <c r="B123" s="32">
        <v>21341</v>
      </c>
      <c r="C123" s="12" t="s">
        <v>9</v>
      </c>
      <c r="D123" s="34" t="s">
        <v>570</v>
      </c>
      <c r="E123" s="13"/>
    </row>
    <row r="124" spans="2:5" x14ac:dyDescent="0.2">
      <c r="B124" s="32">
        <v>21342</v>
      </c>
      <c r="C124" s="12" t="s">
        <v>10</v>
      </c>
      <c r="D124" s="34" t="s">
        <v>571</v>
      </c>
      <c r="E124" s="13"/>
    </row>
    <row r="125" spans="2:5" x14ac:dyDescent="0.2">
      <c r="B125" s="32">
        <v>21401</v>
      </c>
      <c r="C125" s="12" t="s">
        <v>10</v>
      </c>
      <c r="D125" s="34" t="s">
        <v>572</v>
      </c>
      <c r="E125" s="13"/>
    </row>
    <row r="126" spans="2:5" x14ac:dyDescent="0.2">
      <c r="B126" s="32">
        <v>21402</v>
      </c>
      <c r="C126" s="12" t="s">
        <v>10</v>
      </c>
      <c r="D126" s="34" t="s">
        <v>573</v>
      </c>
      <c r="E126" s="13"/>
    </row>
    <row r="127" spans="2:5" x14ac:dyDescent="0.2">
      <c r="B127" s="32">
        <v>21403</v>
      </c>
      <c r="C127" s="12" t="s">
        <v>10</v>
      </c>
      <c r="D127" s="34" t="s">
        <v>574</v>
      </c>
      <c r="E127" s="13"/>
    </row>
    <row r="128" spans="2:5" x14ac:dyDescent="0.2">
      <c r="B128" s="32">
        <v>21404</v>
      </c>
      <c r="C128" s="12" t="s">
        <v>10</v>
      </c>
      <c r="D128" s="34" t="s">
        <v>575</v>
      </c>
      <c r="E128" s="13"/>
    </row>
    <row r="129" spans="2:5" x14ac:dyDescent="0.2">
      <c r="B129" s="32">
        <v>21405</v>
      </c>
      <c r="C129" s="12" t="s">
        <v>10</v>
      </c>
      <c r="D129" s="34" t="s">
        <v>576</v>
      </c>
      <c r="E129" s="13"/>
    </row>
    <row r="130" spans="2:5" x14ac:dyDescent="0.2">
      <c r="B130" s="32">
        <v>21406</v>
      </c>
      <c r="C130" s="12" t="s">
        <v>10</v>
      </c>
      <c r="D130" s="34" t="s">
        <v>577</v>
      </c>
      <c r="E130" s="13"/>
    </row>
    <row r="131" spans="2:5" x14ac:dyDescent="0.2">
      <c r="B131" s="32">
        <v>21407</v>
      </c>
      <c r="C131" s="12" t="s">
        <v>10</v>
      </c>
      <c r="D131" s="34" t="s">
        <v>578</v>
      </c>
      <c r="E131" s="13"/>
    </row>
    <row r="132" spans="2:5" x14ac:dyDescent="0.2">
      <c r="B132" s="32">
        <v>21408</v>
      </c>
      <c r="C132" s="12" t="s">
        <v>10</v>
      </c>
      <c r="D132" s="34" t="s">
        <v>579</v>
      </c>
      <c r="E132" s="13"/>
    </row>
    <row r="133" spans="2:5" x14ac:dyDescent="0.2">
      <c r="B133" s="32">
        <v>21409</v>
      </c>
      <c r="C133" s="12" t="s">
        <v>10</v>
      </c>
      <c r="D133" s="34" t="s">
        <v>580</v>
      </c>
      <c r="E133" s="13"/>
    </row>
    <row r="134" spans="2:5" x14ac:dyDescent="0.2">
      <c r="B134" s="32">
        <v>21410</v>
      </c>
      <c r="C134" s="12" t="s">
        <v>10</v>
      </c>
      <c r="D134" s="34" t="s">
        <v>581</v>
      </c>
      <c r="E134" s="13"/>
    </row>
    <row r="135" spans="2:5" x14ac:dyDescent="0.2">
      <c r="B135" s="32">
        <v>21411</v>
      </c>
      <c r="C135" s="12" t="s">
        <v>10</v>
      </c>
      <c r="D135" s="34" t="s">
        <v>582</v>
      </c>
      <c r="E135" s="13"/>
    </row>
    <row r="136" spans="2:5" x14ac:dyDescent="0.2">
      <c r="B136" s="32">
        <v>21412</v>
      </c>
      <c r="C136" s="12" t="s">
        <v>10</v>
      </c>
      <c r="D136" s="34" t="s">
        <v>583</v>
      </c>
      <c r="E136" s="13"/>
    </row>
    <row r="137" spans="2:5" x14ac:dyDescent="0.2">
      <c r="B137" s="32">
        <v>21413</v>
      </c>
      <c r="C137" s="12" t="s">
        <v>10</v>
      </c>
      <c r="D137" s="34" t="s">
        <v>584</v>
      </c>
      <c r="E137" s="13"/>
    </row>
    <row r="138" spans="2:5" x14ac:dyDescent="0.2">
      <c r="B138" s="32">
        <v>21414</v>
      </c>
      <c r="C138" s="12" t="s">
        <v>10</v>
      </c>
      <c r="D138" s="34" t="s">
        <v>585</v>
      </c>
      <c r="E138" s="13"/>
    </row>
    <row r="139" spans="2:5" x14ac:dyDescent="0.2">
      <c r="B139" s="32">
        <v>21415</v>
      </c>
      <c r="C139" s="12" t="s">
        <v>10</v>
      </c>
      <c r="D139" s="34" t="s">
        <v>586</v>
      </c>
      <c r="E139" s="13"/>
    </row>
    <row r="140" spans="2:5" x14ac:dyDescent="0.2">
      <c r="B140" s="32">
        <v>21416</v>
      </c>
      <c r="C140" s="12" t="s">
        <v>10</v>
      </c>
      <c r="D140" s="34" t="s">
        <v>587</v>
      </c>
      <c r="E140" s="13"/>
    </row>
    <row r="141" spans="2:5" x14ac:dyDescent="0.2">
      <c r="B141" s="32">
        <v>21417</v>
      </c>
      <c r="C141" s="12" t="s">
        <v>10</v>
      </c>
      <c r="D141" s="34" t="s">
        <v>588</v>
      </c>
      <c r="E141" s="13"/>
    </row>
    <row r="142" spans="2:5" x14ac:dyDescent="0.2">
      <c r="B142" s="32">
        <v>21418</v>
      </c>
      <c r="C142" s="12" t="s">
        <v>10</v>
      </c>
      <c r="D142" s="34" t="s">
        <v>589</v>
      </c>
      <c r="E142" s="13"/>
    </row>
    <row r="143" spans="2:5" x14ac:dyDescent="0.2">
      <c r="B143" s="32">
        <v>21419</v>
      </c>
      <c r="C143" s="12" t="s">
        <v>10</v>
      </c>
      <c r="D143" s="34" t="s">
        <v>590</v>
      </c>
      <c r="E143" s="13"/>
    </row>
    <row r="144" spans="2:5" x14ac:dyDescent="0.2">
      <c r="B144" s="32">
        <v>21420</v>
      </c>
      <c r="C144" s="12" t="s">
        <v>10</v>
      </c>
      <c r="D144" s="34" t="s">
        <v>591</v>
      </c>
      <c r="E144" s="13"/>
    </row>
    <row r="145" spans="2:5" x14ac:dyDescent="0.2">
      <c r="B145" s="32">
        <v>21421</v>
      </c>
      <c r="C145" s="12" t="s">
        <v>10</v>
      </c>
      <c r="D145" s="34" t="s">
        <v>592</v>
      </c>
      <c r="E145" s="13"/>
    </row>
    <row r="146" spans="2:5" x14ac:dyDescent="0.2">
      <c r="B146" s="32">
        <v>21422</v>
      </c>
      <c r="C146" s="12" t="s">
        <v>10</v>
      </c>
      <c r="D146" s="34" t="s">
        <v>593</v>
      </c>
      <c r="E146" s="13"/>
    </row>
    <row r="147" spans="2:5" x14ac:dyDescent="0.2">
      <c r="B147" s="32">
        <v>21423</v>
      </c>
      <c r="C147" s="12" t="s">
        <v>10</v>
      </c>
      <c r="D147" s="34" t="s">
        <v>594</v>
      </c>
      <c r="E147" s="13"/>
    </row>
    <row r="148" spans="2:5" x14ac:dyDescent="0.2">
      <c r="B148" s="32">
        <v>21424</v>
      </c>
      <c r="C148" s="12" t="s">
        <v>10</v>
      </c>
      <c r="D148" s="34" t="s">
        <v>595</v>
      </c>
      <c r="E148" s="13"/>
    </row>
    <row r="149" spans="2:5" x14ac:dyDescent="0.2">
      <c r="B149" s="32">
        <v>21425</v>
      </c>
      <c r="C149" s="12" t="s">
        <v>10</v>
      </c>
      <c r="D149" s="34" t="s">
        <v>596</v>
      </c>
      <c r="E149" s="13"/>
    </row>
    <row r="150" spans="2:5" x14ac:dyDescent="0.2">
      <c r="B150" s="32">
        <v>21426</v>
      </c>
      <c r="C150" s="12" t="s">
        <v>10</v>
      </c>
      <c r="D150" s="34" t="s">
        <v>597</v>
      </c>
      <c r="E150" s="13"/>
    </row>
    <row r="151" spans="2:5" x14ac:dyDescent="0.2">
      <c r="B151" s="32">
        <v>21427</v>
      </c>
      <c r="C151" s="12" t="s">
        <v>10</v>
      </c>
      <c r="D151" s="34" t="s">
        <v>598</v>
      </c>
      <c r="E151" s="13"/>
    </row>
    <row r="152" spans="2:5" x14ac:dyDescent="0.2">
      <c r="B152" s="32">
        <v>21428</v>
      </c>
      <c r="C152" s="12" t="s">
        <v>10</v>
      </c>
      <c r="D152" s="34" t="s">
        <v>599</v>
      </c>
      <c r="E152" s="13"/>
    </row>
    <row r="153" spans="2:5" x14ac:dyDescent="0.2">
      <c r="B153" s="32">
        <v>21429</v>
      </c>
      <c r="C153" s="12" t="s">
        <v>10</v>
      </c>
      <c r="D153" s="34" t="s">
        <v>600</v>
      </c>
      <c r="E153" s="13"/>
    </row>
    <row r="154" spans="2:5" x14ac:dyDescent="0.2">
      <c r="B154" s="32">
        <v>21430</v>
      </c>
      <c r="C154" s="12" t="s">
        <v>10</v>
      </c>
      <c r="D154" s="34" t="s">
        <v>601</v>
      </c>
      <c r="E154" s="13"/>
    </row>
    <row r="155" spans="2:5" x14ac:dyDescent="0.2">
      <c r="B155" s="32">
        <v>21431</v>
      </c>
      <c r="C155" s="12" t="s">
        <v>10</v>
      </c>
      <c r="D155" s="34" t="s">
        <v>602</v>
      </c>
      <c r="E155" s="13"/>
    </row>
    <row r="156" spans="2:5" x14ac:dyDescent="0.2">
      <c r="B156" s="32">
        <v>21432</v>
      </c>
      <c r="C156" s="12" t="s">
        <v>10</v>
      </c>
      <c r="D156" s="34" t="s">
        <v>603</v>
      </c>
      <c r="E156" s="13"/>
    </row>
    <row r="157" spans="2:5" x14ac:dyDescent="0.2">
      <c r="B157" s="32">
        <v>21433</v>
      </c>
      <c r="C157" s="12" t="s">
        <v>10</v>
      </c>
      <c r="D157" s="34" t="s">
        <v>604</v>
      </c>
      <c r="E157" s="13"/>
    </row>
    <row r="158" spans="2:5" x14ac:dyDescent="0.2">
      <c r="B158" s="32">
        <v>21434</v>
      </c>
      <c r="C158" s="12" t="s">
        <v>10</v>
      </c>
      <c r="D158" s="34" t="s">
        <v>605</v>
      </c>
      <c r="E158" s="13"/>
    </row>
    <row r="159" spans="2:5" x14ac:dyDescent="0.2">
      <c r="B159" s="32">
        <v>21435</v>
      </c>
      <c r="C159" s="12" t="s">
        <v>10</v>
      </c>
      <c r="D159" s="34" t="s">
        <v>606</v>
      </c>
      <c r="E159" s="13"/>
    </row>
    <row r="160" spans="2:5" x14ac:dyDescent="0.2">
      <c r="B160" s="32">
        <v>21436</v>
      </c>
      <c r="C160" s="12" t="s">
        <v>10</v>
      </c>
      <c r="D160" s="34" t="s">
        <v>607</v>
      </c>
      <c r="E160" s="13"/>
    </row>
    <row r="161" spans="2:5" x14ac:dyDescent="0.2">
      <c r="B161" s="32">
        <v>21437</v>
      </c>
      <c r="C161" s="12" t="s">
        <v>10</v>
      </c>
      <c r="D161" s="34" t="s">
        <v>608</v>
      </c>
      <c r="E161" s="13"/>
    </row>
    <row r="162" spans="2:5" x14ac:dyDescent="0.2">
      <c r="B162" s="32">
        <v>21438</v>
      </c>
      <c r="C162" s="12" t="s">
        <v>10</v>
      </c>
      <c r="D162" s="34" t="s">
        <v>609</v>
      </c>
      <c r="E162" s="13"/>
    </row>
    <row r="163" spans="2:5" x14ac:dyDescent="0.2">
      <c r="B163" s="32">
        <v>21439</v>
      </c>
      <c r="C163" s="12" t="s">
        <v>10</v>
      </c>
      <c r="D163" s="34" t="s">
        <v>610</v>
      </c>
      <c r="E163" s="13"/>
    </row>
    <row r="164" spans="2:5" x14ac:dyDescent="0.2">
      <c r="B164" s="32">
        <v>21440</v>
      </c>
      <c r="C164" s="12" t="s">
        <v>11</v>
      </c>
      <c r="D164" s="34" t="s">
        <v>611</v>
      </c>
      <c r="E164" s="13"/>
    </row>
    <row r="165" spans="2:5" x14ac:dyDescent="0.2">
      <c r="B165" s="32">
        <v>22101</v>
      </c>
      <c r="C165" s="12" t="s">
        <v>11</v>
      </c>
      <c r="D165" s="34" t="s">
        <v>612</v>
      </c>
      <c r="E165" s="13"/>
    </row>
    <row r="166" spans="2:5" x14ac:dyDescent="0.2">
      <c r="B166" s="32">
        <v>22102</v>
      </c>
      <c r="C166" s="12" t="s">
        <v>11</v>
      </c>
      <c r="D166" s="34" t="s">
        <v>613</v>
      </c>
      <c r="E166" s="13"/>
    </row>
    <row r="167" spans="2:5" x14ac:dyDescent="0.2">
      <c r="B167" s="32">
        <v>22103</v>
      </c>
      <c r="C167" s="12" t="s">
        <v>11</v>
      </c>
      <c r="D167" s="34" t="s">
        <v>614</v>
      </c>
      <c r="E167" s="13"/>
    </row>
    <row r="168" spans="2:5" x14ac:dyDescent="0.2">
      <c r="B168" s="32">
        <v>22104</v>
      </c>
      <c r="C168" s="12" t="s">
        <v>11</v>
      </c>
      <c r="D168" s="34" t="s">
        <v>615</v>
      </c>
      <c r="E168" s="13"/>
    </row>
    <row r="169" spans="2:5" x14ac:dyDescent="0.2">
      <c r="B169" s="32">
        <v>22105</v>
      </c>
      <c r="C169" s="12" t="s">
        <v>11</v>
      </c>
      <c r="D169" s="34" t="s">
        <v>616</v>
      </c>
      <c r="E169" s="13"/>
    </row>
    <row r="170" spans="2:5" x14ac:dyDescent="0.2">
      <c r="B170" s="32">
        <v>22106</v>
      </c>
      <c r="C170" s="12" t="s">
        <v>11</v>
      </c>
      <c r="D170" s="34" t="s">
        <v>617</v>
      </c>
      <c r="E170" s="13"/>
    </row>
    <row r="171" spans="2:5" x14ac:dyDescent="0.2">
      <c r="B171" s="32">
        <v>22107</v>
      </c>
      <c r="C171" s="12" t="s">
        <v>11</v>
      </c>
      <c r="D171" s="34" t="s">
        <v>618</v>
      </c>
      <c r="E171" s="13"/>
    </row>
    <row r="172" spans="2:5" x14ac:dyDescent="0.2">
      <c r="B172" s="32">
        <v>22108</v>
      </c>
      <c r="C172" s="12" t="s">
        <v>11</v>
      </c>
      <c r="D172" s="34" t="s">
        <v>619</v>
      </c>
      <c r="E172" s="13"/>
    </row>
    <row r="173" spans="2:5" x14ac:dyDescent="0.2">
      <c r="B173" s="32">
        <v>22109</v>
      </c>
      <c r="C173" s="12" t="s">
        <v>11</v>
      </c>
      <c r="D173" s="34" t="s">
        <v>620</v>
      </c>
      <c r="E173" s="13"/>
    </row>
    <row r="174" spans="2:5" x14ac:dyDescent="0.2">
      <c r="B174" s="32">
        <v>22110</v>
      </c>
      <c r="C174" s="12" t="s">
        <v>11</v>
      </c>
      <c r="D174" s="34" t="s">
        <v>621</v>
      </c>
      <c r="E174" s="13"/>
    </row>
    <row r="175" spans="2:5" x14ac:dyDescent="0.2">
      <c r="B175" s="32">
        <v>22111</v>
      </c>
      <c r="C175" s="12" t="s">
        <v>11</v>
      </c>
      <c r="D175" s="34" t="s">
        <v>622</v>
      </c>
      <c r="E175" s="13"/>
    </row>
    <row r="176" spans="2:5" x14ac:dyDescent="0.2">
      <c r="B176" s="32">
        <v>22112</v>
      </c>
      <c r="C176" s="12" t="s">
        <v>11</v>
      </c>
      <c r="D176" s="34" t="s">
        <v>623</v>
      </c>
      <c r="E176" s="13"/>
    </row>
    <row r="177" spans="2:5" x14ac:dyDescent="0.2">
      <c r="B177" s="32">
        <v>22113</v>
      </c>
      <c r="C177" s="12" t="s">
        <v>11</v>
      </c>
      <c r="D177" s="34" t="s">
        <v>624</v>
      </c>
      <c r="E177" s="13"/>
    </row>
    <row r="178" spans="2:5" x14ac:dyDescent="0.2">
      <c r="B178" s="32">
        <v>22114</v>
      </c>
      <c r="C178" s="12" t="s">
        <v>11</v>
      </c>
      <c r="D178" s="34" t="s">
        <v>625</v>
      </c>
      <c r="E178" s="13"/>
    </row>
    <row r="179" spans="2:5" x14ac:dyDescent="0.2">
      <c r="B179" s="32">
        <v>22115</v>
      </c>
      <c r="C179" s="12" t="s">
        <v>11</v>
      </c>
      <c r="D179" s="34" t="s">
        <v>626</v>
      </c>
      <c r="E179" s="13"/>
    </row>
    <row r="180" spans="2:5" x14ac:dyDescent="0.2">
      <c r="B180" s="32">
        <v>22116</v>
      </c>
      <c r="C180" s="12" t="s">
        <v>11</v>
      </c>
      <c r="D180" s="34" t="s">
        <v>627</v>
      </c>
      <c r="E180" s="13"/>
    </row>
    <row r="181" spans="2:5" x14ac:dyDescent="0.2">
      <c r="B181" s="32">
        <v>22117</v>
      </c>
      <c r="C181" s="12" t="s">
        <v>11</v>
      </c>
      <c r="D181" s="34" t="s">
        <v>628</v>
      </c>
      <c r="E181" s="13"/>
    </row>
    <row r="182" spans="2:5" x14ac:dyDescent="0.2">
      <c r="B182" s="32">
        <v>22118</v>
      </c>
      <c r="C182" s="12" t="s">
        <v>11</v>
      </c>
      <c r="D182" s="34" t="s">
        <v>629</v>
      </c>
      <c r="E182" s="13"/>
    </row>
    <row r="183" spans="2:5" x14ac:dyDescent="0.2">
      <c r="B183" s="32">
        <v>22119</v>
      </c>
      <c r="C183" s="12" t="s">
        <v>11</v>
      </c>
      <c r="D183" s="34" t="s">
        <v>630</v>
      </c>
      <c r="E183" s="13"/>
    </row>
    <row r="184" spans="2:5" x14ac:dyDescent="0.2">
      <c r="B184" s="32">
        <v>22120</v>
      </c>
      <c r="C184" s="12" t="s">
        <v>11</v>
      </c>
      <c r="D184" s="34" t="s">
        <v>631</v>
      </c>
      <c r="E184" s="13"/>
    </row>
    <row r="185" spans="2:5" x14ac:dyDescent="0.2">
      <c r="B185" s="32">
        <v>22121</v>
      </c>
      <c r="C185" s="12" t="s">
        <v>11</v>
      </c>
      <c r="D185" s="34" t="s">
        <v>632</v>
      </c>
      <c r="E185" s="13"/>
    </row>
    <row r="186" spans="2:5" x14ac:dyDescent="0.2">
      <c r="B186" s="32">
        <v>22122</v>
      </c>
      <c r="C186" s="12" t="s">
        <v>11</v>
      </c>
      <c r="D186" s="34" t="s">
        <v>633</v>
      </c>
      <c r="E186" s="13"/>
    </row>
    <row r="187" spans="2:5" x14ac:dyDescent="0.2">
      <c r="B187" s="32">
        <v>22123</v>
      </c>
      <c r="C187" s="12" t="s">
        <v>11</v>
      </c>
      <c r="D187" s="34" t="s">
        <v>634</v>
      </c>
      <c r="E187" s="13"/>
    </row>
    <row r="188" spans="2:5" x14ac:dyDescent="0.2">
      <c r="B188" s="32">
        <v>22124</v>
      </c>
      <c r="C188" s="12" t="s">
        <v>11</v>
      </c>
      <c r="D188" s="34" t="s">
        <v>635</v>
      </c>
      <c r="E188" s="13"/>
    </row>
    <row r="189" spans="2:5" x14ac:dyDescent="0.2">
      <c r="B189" s="32">
        <v>22125</v>
      </c>
      <c r="C189" s="12" t="s">
        <v>11</v>
      </c>
      <c r="D189" s="34" t="s">
        <v>636</v>
      </c>
      <c r="E189" s="13"/>
    </row>
    <row r="190" spans="2:5" x14ac:dyDescent="0.2">
      <c r="B190" s="32">
        <v>22126</v>
      </c>
      <c r="C190" s="12" t="s">
        <v>11</v>
      </c>
      <c r="D190" s="34" t="s">
        <v>637</v>
      </c>
      <c r="E190" s="13"/>
    </row>
    <row r="191" spans="2:5" x14ac:dyDescent="0.2">
      <c r="B191" s="32">
        <v>22127</v>
      </c>
      <c r="C191" s="12" t="s">
        <v>11</v>
      </c>
      <c r="D191" s="34" t="s">
        <v>638</v>
      </c>
      <c r="E191" s="13"/>
    </row>
    <row r="192" spans="2:5" x14ac:dyDescent="0.2">
      <c r="B192" s="32">
        <v>22128</v>
      </c>
      <c r="C192" s="12" t="s">
        <v>11</v>
      </c>
      <c r="D192" s="34" t="s">
        <v>639</v>
      </c>
      <c r="E192" s="13"/>
    </row>
    <row r="193" spans="2:5" x14ac:dyDescent="0.2">
      <c r="B193" s="32">
        <v>22129</v>
      </c>
      <c r="C193" s="12" t="s">
        <v>11</v>
      </c>
      <c r="D193" s="34" t="s">
        <v>640</v>
      </c>
      <c r="E193" s="13"/>
    </row>
    <row r="194" spans="2:5" x14ac:dyDescent="0.2">
      <c r="B194" s="32">
        <v>22130</v>
      </c>
      <c r="C194" s="12" t="s">
        <v>11</v>
      </c>
      <c r="D194" s="34" t="s">
        <v>641</v>
      </c>
      <c r="E194" s="13"/>
    </row>
    <row r="195" spans="2:5" x14ac:dyDescent="0.2">
      <c r="B195" s="32">
        <v>22131</v>
      </c>
      <c r="C195" s="12" t="s">
        <v>11</v>
      </c>
      <c r="D195" s="34" t="s">
        <v>642</v>
      </c>
      <c r="E195" s="13"/>
    </row>
    <row r="196" spans="2:5" x14ac:dyDescent="0.2">
      <c r="B196" s="32">
        <v>22132</v>
      </c>
      <c r="C196" s="12" t="s">
        <v>12</v>
      </c>
      <c r="D196" s="34" t="s">
        <v>643</v>
      </c>
      <c r="E196" s="13"/>
    </row>
    <row r="197" spans="2:5" x14ac:dyDescent="0.2">
      <c r="B197" s="32">
        <v>22201</v>
      </c>
      <c r="C197" s="12" t="s">
        <v>12</v>
      </c>
      <c r="D197" s="34" t="s">
        <v>644</v>
      </c>
      <c r="E197" s="13"/>
    </row>
    <row r="198" spans="2:5" x14ac:dyDescent="0.2">
      <c r="B198" s="32">
        <v>22202</v>
      </c>
      <c r="C198" s="12" t="s">
        <v>12</v>
      </c>
      <c r="D198" s="34" t="s">
        <v>645</v>
      </c>
      <c r="E198" s="13"/>
    </row>
    <row r="199" spans="2:5" x14ac:dyDescent="0.2">
      <c r="B199" s="32">
        <v>22203</v>
      </c>
      <c r="C199" s="12" t="s">
        <v>12</v>
      </c>
      <c r="D199" s="34" t="s">
        <v>646</v>
      </c>
      <c r="E199" s="13"/>
    </row>
    <row r="200" spans="2:5" x14ac:dyDescent="0.2">
      <c r="B200" s="32">
        <v>22204</v>
      </c>
      <c r="C200" s="12" t="s">
        <v>12</v>
      </c>
      <c r="D200" s="34" t="s">
        <v>647</v>
      </c>
      <c r="E200" s="13"/>
    </row>
    <row r="201" spans="2:5" x14ac:dyDescent="0.2">
      <c r="B201" s="32">
        <v>22205</v>
      </c>
      <c r="C201" s="12" t="s">
        <v>12</v>
      </c>
      <c r="D201" s="34" t="s">
        <v>648</v>
      </c>
      <c r="E201" s="13"/>
    </row>
    <row r="202" spans="2:5" x14ac:dyDescent="0.2">
      <c r="B202" s="32">
        <v>22206</v>
      </c>
      <c r="C202" s="12" t="s">
        <v>12</v>
      </c>
      <c r="D202" s="34" t="s">
        <v>649</v>
      </c>
      <c r="E202" s="13"/>
    </row>
    <row r="203" spans="2:5" x14ac:dyDescent="0.2">
      <c r="B203" s="32">
        <v>22207</v>
      </c>
      <c r="C203" s="12" t="s">
        <v>12</v>
      </c>
      <c r="D203" s="34" t="s">
        <v>650</v>
      </c>
      <c r="E203" s="13"/>
    </row>
    <row r="204" spans="2:5" x14ac:dyDescent="0.2">
      <c r="B204" s="32">
        <v>22208</v>
      </c>
      <c r="C204" s="12" t="s">
        <v>13</v>
      </c>
      <c r="D204" s="34" t="s">
        <v>651</v>
      </c>
      <c r="E204" s="13"/>
    </row>
    <row r="205" spans="2:5" x14ac:dyDescent="0.2">
      <c r="B205" s="32">
        <v>22301</v>
      </c>
      <c r="C205" s="12" t="s">
        <v>13</v>
      </c>
      <c r="D205" s="34" t="s">
        <v>652</v>
      </c>
      <c r="E205" s="13"/>
    </row>
    <row r="206" spans="2:5" x14ac:dyDescent="0.2">
      <c r="B206" s="32">
        <v>22302</v>
      </c>
      <c r="C206" s="12" t="s">
        <v>13</v>
      </c>
      <c r="D206" s="34" t="s">
        <v>653</v>
      </c>
      <c r="E206" s="13"/>
    </row>
    <row r="207" spans="2:5" x14ac:dyDescent="0.2">
      <c r="B207" s="32">
        <v>22303</v>
      </c>
      <c r="C207" s="12" t="s">
        <v>14</v>
      </c>
      <c r="D207" s="34" t="s">
        <v>654</v>
      </c>
      <c r="E207" s="13"/>
    </row>
    <row r="208" spans="2:5" x14ac:dyDescent="0.2">
      <c r="B208" s="32">
        <v>30001</v>
      </c>
      <c r="C208" s="12" t="s">
        <v>14</v>
      </c>
      <c r="D208" s="34" t="s">
        <v>655</v>
      </c>
      <c r="E208" s="13"/>
    </row>
    <row r="209" spans="2:5" x14ac:dyDescent="0.2">
      <c r="B209" s="32">
        <v>30002</v>
      </c>
      <c r="C209" s="12" t="s">
        <v>14</v>
      </c>
      <c r="D209" s="34" t="s">
        <v>656</v>
      </c>
      <c r="E209" s="13"/>
    </row>
    <row r="210" spans="2:5" x14ac:dyDescent="0.2">
      <c r="B210" s="32">
        <v>30003</v>
      </c>
      <c r="C210" s="12" t="s">
        <v>14</v>
      </c>
      <c r="D210" s="34" t="s">
        <v>657</v>
      </c>
      <c r="E210" s="13"/>
    </row>
    <row r="211" spans="2:5" x14ac:dyDescent="0.2">
      <c r="B211" s="32">
        <v>30004</v>
      </c>
      <c r="C211" s="12" t="s">
        <v>14</v>
      </c>
      <c r="D211" s="34" t="s">
        <v>658</v>
      </c>
      <c r="E211" s="13"/>
    </row>
    <row r="212" spans="2:5" x14ac:dyDescent="0.2">
      <c r="B212" s="32">
        <v>30005</v>
      </c>
      <c r="C212" s="12" t="s">
        <v>14</v>
      </c>
      <c r="D212" s="34" t="s">
        <v>659</v>
      </c>
      <c r="E212" s="13"/>
    </row>
    <row r="213" spans="2:5" x14ac:dyDescent="0.2">
      <c r="B213" s="32">
        <v>30006</v>
      </c>
      <c r="C213" s="12" t="s">
        <v>14</v>
      </c>
      <c r="D213" s="34" t="s">
        <v>660</v>
      </c>
      <c r="E213" s="13"/>
    </row>
    <row r="214" spans="2:5" x14ac:dyDescent="0.2">
      <c r="B214" s="32">
        <v>30007</v>
      </c>
      <c r="C214" s="12" t="s">
        <v>14</v>
      </c>
      <c r="D214" s="34" t="s">
        <v>661</v>
      </c>
      <c r="E214" s="13"/>
    </row>
    <row r="215" spans="2:5" x14ac:dyDescent="0.2">
      <c r="B215" s="32">
        <v>30008</v>
      </c>
      <c r="C215" s="12" t="s">
        <v>14</v>
      </c>
      <c r="D215" s="34" t="s">
        <v>662</v>
      </c>
      <c r="E215" s="13"/>
    </row>
    <row r="216" spans="2:5" x14ac:dyDescent="0.2">
      <c r="B216" s="32">
        <v>30009</v>
      </c>
      <c r="C216" s="12" t="s">
        <v>14</v>
      </c>
      <c r="D216" s="34" t="s">
        <v>663</v>
      </c>
      <c r="E216" s="13"/>
    </row>
    <row r="217" spans="2:5" x14ac:dyDescent="0.2">
      <c r="B217" s="32">
        <v>30010</v>
      </c>
      <c r="C217" s="12" t="s">
        <v>14</v>
      </c>
      <c r="D217" s="34" t="s">
        <v>664</v>
      </c>
      <c r="E217" s="13"/>
    </row>
    <row r="218" spans="2:5" x14ac:dyDescent="0.2">
      <c r="B218" s="32">
        <v>30011</v>
      </c>
      <c r="C218" s="12" t="s">
        <v>14</v>
      </c>
      <c r="D218" s="34" t="s">
        <v>665</v>
      </c>
      <c r="E218" s="13"/>
    </row>
    <row r="219" spans="2:5" x14ac:dyDescent="0.2">
      <c r="B219" s="32">
        <v>30012</v>
      </c>
      <c r="C219" s="12" t="s">
        <v>14</v>
      </c>
      <c r="D219" s="34" t="s">
        <v>666</v>
      </c>
      <c r="E219" s="13"/>
    </row>
    <row r="220" spans="2:5" x14ac:dyDescent="0.2">
      <c r="B220" s="32">
        <v>30013</v>
      </c>
      <c r="C220" s="12" t="s">
        <v>14</v>
      </c>
      <c r="D220" s="34" t="s">
        <v>667</v>
      </c>
      <c r="E220" s="13"/>
    </row>
    <row r="221" spans="2:5" x14ac:dyDescent="0.2">
      <c r="B221" s="32">
        <v>30014</v>
      </c>
      <c r="C221" s="12" t="s">
        <v>14</v>
      </c>
      <c r="D221" s="34" t="s">
        <v>668</v>
      </c>
      <c r="E221" s="13"/>
    </row>
    <row r="222" spans="2:5" x14ac:dyDescent="0.2">
      <c r="B222" s="32">
        <v>30015</v>
      </c>
      <c r="C222" s="12" t="s">
        <v>14</v>
      </c>
      <c r="D222" s="34" t="s">
        <v>669</v>
      </c>
      <c r="E222" s="13"/>
    </row>
    <row r="223" spans="2:5" x14ac:dyDescent="0.2">
      <c r="B223" s="32">
        <v>30016</v>
      </c>
      <c r="C223" s="12" t="s">
        <v>14</v>
      </c>
      <c r="D223" s="34" t="s">
        <v>670</v>
      </c>
      <c r="E223" s="13"/>
    </row>
    <row r="224" spans="2:5" x14ac:dyDescent="0.2">
      <c r="B224" s="32">
        <v>30017</v>
      </c>
      <c r="C224" s="12" t="s">
        <v>14</v>
      </c>
      <c r="D224" s="34" t="s">
        <v>671</v>
      </c>
      <c r="E224" s="13"/>
    </row>
    <row r="225" spans="2:5" x14ac:dyDescent="0.2">
      <c r="B225" s="32">
        <v>30018</v>
      </c>
      <c r="C225" s="12" t="s">
        <v>14</v>
      </c>
      <c r="D225" s="34" t="s">
        <v>672</v>
      </c>
      <c r="E225" s="13"/>
    </row>
    <row r="226" spans="2:5" x14ac:dyDescent="0.2">
      <c r="B226" s="32">
        <v>30019</v>
      </c>
      <c r="C226" s="12" t="s">
        <v>14</v>
      </c>
      <c r="D226" s="34" t="s">
        <v>673</v>
      </c>
      <c r="E226" s="13"/>
    </row>
    <row r="227" spans="2:5" x14ac:dyDescent="0.2">
      <c r="B227" s="32">
        <v>30020</v>
      </c>
      <c r="C227" s="12" t="s">
        <v>14</v>
      </c>
      <c r="D227" s="34" t="s">
        <v>674</v>
      </c>
      <c r="E227" s="13"/>
    </row>
    <row r="228" spans="2:5" x14ac:dyDescent="0.2">
      <c r="B228" s="32">
        <v>30021</v>
      </c>
      <c r="C228" s="12" t="s">
        <v>14</v>
      </c>
      <c r="D228" s="34" t="s">
        <v>675</v>
      </c>
      <c r="E228" s="13"/>
    </row>
    <row r="229" spans="2:5" x14ac:dyDescent="0.2">
      <c r="B229" s="32">
        <v>30022</v>
      </c>
      <c r="C229" s="12" t="s">
        <v>14</v>
      </c>
      <c r="D229" s="34" t="s">
        <v>676</v>
      </c>
      <c r="E229" s="13"/>
    </row>
    <row r="230" spans="2:5" x14ac:dyDescent="0.2">
      <c r="B230" s="32">
        <v>30023</v>
      </c>
      <c r="C230" s="12" t="s">
        <v>14</v>
      </c>
      <c r="D230" s="34" t="s">
        <v>677</v>
      </c>
      <c r="E230" s="13"/>
    </row>
    <row r="231" spans="2:5" x14ac:dyDescent="0.2">
      <c r="B231" s="32">
        <v>30024</v>
      </c>
      <c r="C231" s="12" t="s">
        <v>14</v>
      </c>
      <c r="D231" s="34" t="s">
        <v>678</v>
      </c>
      <c r="E231" s="13"/>
    </row>
    <row r="232" spans="2:5" x14ac:dyDescent="0.2">
      <c r="B232" s="32">
        <v>30025</v>
      </c>
      <c r="C232" s="12" t="s">
        <v>14</v>
      </c>
      <c r="D232" s="34" t="s">
        <v>679</v>
      </c>
      <c r="E232" s="13"/>
    </row>
    <row r="233" spans="2:5" x14ac:dyDescent="0.2">
      <c r="B233" s="32">
        <v>30026</v>
      </c>
      <c r="C233" s="12" t="s">
        <v>14</v>
      </c>
      <c r="D233" s="34" t="s">
        <v>680</v>
      </c>
      <c r="E233" s="13"/>
    </row>
    <row r="234" spans="2:5" x14ac:dyDescent="0.2">
      <c r="B234" s="32">
        <v>30027</v>
      </c>
      <c r="C234" s="12" t="s">
        <v>14</v>
      </c>
      <c r="D234" s="34" t="s">
        <v>681</v>
      </c>
      <c r="E234" s="13"/>
    </row>
    <row r="235" spans="2:5" x14ac:dyDescent="0.2">
      <c r="B235" s="32">
        <v>30028</v>
      </c>
      <c r="C235" s="12" t="s">
        <v>14</v>
      </c>
      <c r="D235" s="34" t="s">
        <v>682</v>
      </c>
      <c r="E235" s="13"/>
    </row>
    <row r="236" spans="2:5" x14ac:dyDescent="0.2">
      <c r="B236" s="32">
        <v>30029</v>
      </c>
      <c r="C236" s="12" t="s">
        <v>14</v>
      </c>
      <c r="D236" s="34" t="s">
        <v>683</v>
      </c>
      <c r="E236" s="13"/>
    </row>
    <row r="237" spans="2:5" x14ac:dyDescent="0.2">
      <c r="B237" s="32">
        <v>30030</v>
      </c>
      <c r="C237" s="12" t="s">
        <v>14</v>
      </c>
      <c r="D237" s="34" t="s">
        <v>684</v>
      </c>
      <c r="E237" s="13"/>
    </row>
    <row r="238" spans="2:5" x14ac:dyDescent="0.2">
      <c r="B238" s="32">
        <v>30031</v>
      </c>
      <c r="C238" s="12" t="s">
        <v>14</v>
      </c>
      <c r="D238" s="34" t="s">
        <v>685</v>
      </c>
      <c r="E238" s="13"/>
    </row>
    <row r="239" spans="2:5" x14ac:dyDescent="0.2">
      <c r="B239" s="32">
        <v>30032</v>
      </c>
      <c r="C239" s="12" t="s">
        <v>14</v>
      </c>
      <c r="D239" s="34" t="s">
        <v>686</v>
      </c>
      <c r="E239" s="13"/>
    </row>
    <row r="240" spans="2:5" x14ac:dyDescent="0.2">
      <c r="B240" s="32">
        <v>30033</v>
      </c>
      <c r="C240" s="12" t="s">
        <v>14</v>
      </c>
      <c r="D240" s="34" t="s">
        <v>687</v>
      </c>
      <c r="E240" s="13"/>
    </row>
    <row r="241" spans="2:5" x14ac:dyDescent="0.2">
      <c r="B241" s="32">
        <v>30034</v>
      </c>
      <c r="C241" s="12" t="s">
        <v>14</v>
      </c>
      <c r="D241" s="34" t="s">
        <v>688</v>
      </c>
      <c r="E241" s="13"/>
    </row>
    <row r="242" spans="2:5" x14ac:dyDescent="0.2">
      <c r="B242" s="32">
        <v>30035</v>
      </c>
      <c r="C242" s="12" t="s">
        <v>14</v>
      </c>
      <c r="D242" s="34" t="s">
        <v>689</v>
      </c>
      <c r="E242" s="13"/>
    </row>
    <row r="243" spans="2:5" x14ac:dyDescent="0.2">
      <c r="B243" s="32">
        <v>30036</v>
      </c>
      <c r="C243" s="12" t="s">
        <v>14</v>
      </c>
      <c r="D243" s="34" t="s">
        <v>690</v>
      </c>
      <c r="E243" s="13"/>
    </row>
    <row r="244" spans="2:5" x14ac:dyDescent="0.2">
      <c r="B244" s="32">
        <v>30037</v>
      </c>
      <c r="C244" s="12" t="s">
        <v>14</v>
      </c>
      <c r="D244" s="34" t="s">
        <v>691</v>
      </c>
      <c r="E244" s="13"/>
    </row>
    <row r="245" spans="2:5" x14ac:dyDescent="0.2">
      <c r="B245" s="32">
        <v>30038</v>
      </c>
      <c r="C245" s="12" t="s">
        <v>14</v>
      </c>
      <c r="D245" s="34" t="s">
        <v>692</v>
      </c>
      <c r="E245" s="13"/>
    </row>
    <row r="246" spans="2:5" x14ac:dyDescent="0.2">
      <c r="B246" s="32">
        <v>30039</v>
      </c>
      <c r="C246" s="12" t="s">
        <v>14</v>
      </c>
      <c r="D246" s="34" t="s">
        <v>693</v>
      </c>
      <c r="E246" s="13"/>
    </row>
    <row r="247" spans="2:5" x14ac:dyDescent="0.2">
      <c r="B247" s="32">
        <v>30040</v>
      </c>
      <c r="C247" s="12" t="s">
        <v>14</v>
      </c>
      <c r="D247" s="34" t="s">
        <v>694</v>
      </c>
      <c r="E247" s="13"/>
    </row>
    <row r="248" spans="2:5" x14ac:dyDescent="0.2">
      <c r="B248" s="32">
        <v>30041</v>
      </c>
      <c r="C248" s="12" t="s">
        <v>14</v>
      </c>
      <c r="D248" s="34" t="s">
        <v>695</v>
      </c>
      <c r="E248" s="13"/>
    </row>
    <row r="249" spans="2:5" x14ac:dyDescent="0.2">
      <c r="B249" s="32">
        <v>30042</v>
      </c>
      <c r="C249" s="12" t="s">
        <v>14</v>
      </c>
      <c r="D249" s="34" t="s">
        <v>696</v>
      </c>
      <c r="E249" s="13"/>
    </row>
    <row r="250" spans="2:5" x14ac:dyDescent="0.2">
      <c r="B250" s="32">
        <v>30043</v>
      </c>
      <c r="C250" s="12" t="s">
        <v>14</v>
      </c>
      <c r="D250" s="34" t="s">
        <v>697</v>
      </c>
      <c r="E250" s="13"/>
    </row>
    <row r="251" spans="2:5" x14ac:dyDescent="0.2">
      <c r="B251" s="32">
        <v>30044</v>
      </c>
      <c r="C251" s="12" t="s">
        <v>14</v>
      </c>
      <c r="D251" s="34" t="s">
        <v>698</v>
      </c>
      <c r="E251" s="13"/>
    </row>
    <row r="252" spans="2:5" x14ac:dyDescent="0.2">
      <c r="B252" s="32">
        <v>30045</v>
      </c>
      <c r="C252" s="12" t="s">
        <v>14</v>
      </c>
      <c r="D252" s="34" t="s">
        <v>699</v>
      </c>
      <c r="E252" s="13"/>
    </row>
    <row r="253" spans="2:5" x14ac:dyDescent="0.2">
      <c r="B253" s="32">
        <v>30046</v>
      </c>
      <c r="C253" s="12" t="s">
        <v>14</v>
      </c>
      <c r="D253" s="34" t="s">
        <v>700</v>
      </c>
      <c r="E253" s="13"/>
    </row>
    <row r="254" spans="2:5" x14ac:dyDescent="0.2">
      <c r="B254" s="32">
        <v>30047</v>
      </c>
      <c r="C254" s="12" t="s">
        <v>14</v>
      </c>
      <c r="D254" s="34" t="s">
        <v>701</v>
      </c>
      <c r="E254" s="13"/>
    </row>
    <row r="255" spans="2:5" x14ac:dyDescent="0.2">
      <c r="B255" s="32">
        <v>30048</v>
      </c>
      <c r="C255" s="12" t="s">
        <v>14</v>
      </c>
      <c r="D255" s="34" t="s">
        <v>702</v>
      </c>
      <c r="E255" s="13"/>
    </row>
    <row r="256" spans="2:5" x14ac:dyDescent="0.2">
      <c r="B256" s="32">
        <v>30049</v>
      </c>
      <c r="C256" s="12" t="s">
        <v>14</v>
      </c>
      <c r="D256" s="34" t="s">
        <v>703</v>
      </c>
      <c r="E256" s="13"/>
    </row>
    <row r="257" spans="2:5" x14ac:dyDescent="0.2">
      <c r="B257" s="32">
        <v>30050</v>
      </c>
      <c r="C257" s="12" t="s">
        <v>14</v>
      </c>
      <c r="D257" s="34" t="s">
        <v>704</v>
      </c>
      <c r="E257" s="13"/>
    </row>
    <row r="258" spans="2:5" x14ac:dyDescent="0.2">
      <c r="B258" s="32">
        <v>30051</v>
      </c>
      <c r="C258" s="12" t="s">
        <v>14</v>
      </c>
      <c r="D258" s="34" t="s">
        <v>705</v>
      </c>
      <c r="E258" s="13"/>
    </row>
    <row r="259" spans="2:5" x14ac:dyDescent="0.2">
      <c r="B259" s="32">
        <v>30052</v>
      </c>
      <c r="C259" s="12" t="s">
        <v>14</v>
      </c>
      <c r="D259" s="34" t="s">
        <v>706</v>
      </c>
      <c r="E259" s="13"/>
    </row>
    <row r="260" spans="2:5" x14ac:dyDescent="0.2">
      <c r="B260" s="32">
        <v>30053</v>
      </c>
      <c r="C260" s="12" t="s">
        <v>14</v>
      </c>
      <c r="D260" s="34" t="s">
        <v>707</v>
      </c>
      <c r="E260" s="13"/>
    </row>
    <row r="261" spans="2:5" x14ac:dyDescent="0.2">
      <c r="B261" s="32">
        <v>30054</v>
      </c>
      <c r="C261" s="12" t="s">
        <v>14</v>
      </c>
      <c r="D261" s="34" t="s">
        <v>708</v>
      </c>
      <c r="E261" s="13"/>
    </row>
    <row r="262" spans="2:5" x14ac:dyDescent="0.2">
      <c r="B262" s="32">
        <v>30055</v>
      </c>
      <c r="C262" s="12" t="s">
        <v>14</v>
      </c>
      <c r="D262" s="34" t="s">
        <v>709</v>
      </c>
      <c r="E262" s="13"/>
    </row>
    <row r="263" spans="2:5" x14ac:dyDescent="0.2">
      <c r="B263" s="32">
        <v>30056</v>
      </c>
      <c r="C263" s="12" t="s">
        <v>14</v>
      </c>
      <c r="D263" s="34" t="s">
        <v>710</v>
      </c>
      <c r="E263" s="13"/>
    </row>
    <row r="264" spans="2:5" x14ac:dyDescent="0.2">
      <c r="B264" s="32">
        <v>30057</v>
      </c>
      <c r="C264" s="12" t="s">
        <v>14</v>
      </c>
      <c r="D264" s="34" t="s">
        <v>711</v>
      </c>
      <c r="E264" s="13"/>
    </row>
    <row r="265" spans="2:5" x14ac:dyDescent="0.2">
      <c r="B265" s="32">
        <v>30058</v>
      </c>
      <c r="C265" s="12" t="s">
        <v>14</v>
      </c>
      <c r="D265" s="34" t="s">
        <v>712</v>
      </c>
      <c r="E265" s="13"/>
    </row>
    <row r="266" spans="2:5" x14ac:dyDescent="0.2">
      <c r="B266" s="32">
        <v>30059</v>
      </c>
      <c r="C266" s="12" t="s">
        <v>14</v>
      </c>
      <c r="D266" s="34" t="s">
        <v>713</v>
      </c>
      <c r="E266" s="13"/>
    </row>
    <row r="267" spans="2:5" x14ac:dyDescent="0.2">
      <c r="B267" s="32">
        <v>30060</v>
      </c>
      <c r="C267" s="12" t="s">
        <v>14</v>
      </c>
      <c r="D267" s="34" t="s">
        <v>714</v>
      </c>
      <c r="E267" s="13"/>
    </row>
    <row r="268" spans="2:5" x14ac:dyDescent="0.2">
      <c r="B268" s="32">
        <v>30061</v>
      </c>
      <c r="C268" s="12" t="s">
        <v>14</v>
      </c>
      <c r="D268" s="34" t="s">
        <v>715</v>
      </c>
      <c r="E268" s="13"/>
    </row>
    <row r="269" spans="2:5" x14ac:dyDescent="0.2">
      <c r="B269" s="32">
        <v>30062</v>
      </c>
      <c r="C269" s="12" t="s">
        <v>14</v>
      </c>
      <c r="D269" s="34" t="s">
        <v>716</v>
      </c>
      <c r="E269" s="13"/>
    </row>
    <row r="270" spans="2:5" x14ac:dyDescent="0.2">
      <c r="B270" s="32">
        <v>30063</v>
      </c>
      <c r="C270" s="12" t="s">
        <v>14</v>
      </c>
      <c r="D270" s="34" t="s">
        <v>717</v>
      </c>
      <c r="E270" s="13"/>
    </row>
    <row r="271" spans="2:5" x14ac:dyDescent="0.2">
      <c r="B271" s="32">
        <v>30064</v>
      </c>
      <c r="C271" s="12" t="s">
        <v>14</v>
      </c>
      <c r="D271" s="34" t="s">
        <v>718</v>
      </c>
      <c r="E271" s="13"/>
    </row>
    <row r="272" spans="2:5" x14ac:dyDescent="0.2">
      <c r="B272" s="32">
        <v>30065</v>
      </c>
      <c r="C272" s="12" t="s">
        <v>14</v>
      </c>
      <c r="D272" s="34" t="s">
        <v>719</v>
      </c>
      <c r="E272" s="13"/>
    </row>
    <row r="273" spans="2:5" x14ac:dyDescent="0.2">
      <c r="B273" s="32">
        <v>30066</v>
      </c>
      <c r="C273" s="12" t="s">
        <v>14</v>
      </c>
      <c r="D273" s="34" t="s">
        <v>720</v>
      </c>
      <c r="E273" s="13"/>
    </row>
    <row r="274" spans="2:5" x14ac:dyDescent="0.2">
      <c r="B274" s="32">
        <v>30067</v>
      </c>
      <c r="C274" s="12" t="s">
        <v>14</v>
      </c>
      <c r="D274" s="34" t="s">
        <v>721</v>
      </c>
      <c r="E274" s="13"/>
    </row>
    <row r="275" spans="2:5" x14ac:dyDescent="0.2">
      <c r="B275" s="32">
        <v>30068</v>
      </c>
      <c r="C275" s="12" t="s">
        <v>14</v>
      </c>
      <c r="D275" s="34" t="s">
        <v>722</v>
      </c>
      <c r="E275" s="13"/>
    </row>
    <row r="276" spans="2:5" x14ac:dyDescent="0.2">
      <c r="B276" s="32">
        <v>30069</v>
      </c>
      <c r="C276" s="12" t="s">
        <v>14</v>
      </c>
      <c r="D276" s="34" t="s">
        <v>723</v>
      </c>
      <c r="E276" s="13"/>
    </row>
    <row r="277" spans="2:5" x14ac:dyDescent="0.2">
      <c r="B277" s="32">
        <v>30070</v>
      </c>
      <c r="C277" s="12" t="s">
        <v>14</v>
      </c>
      <c r="D277" s="34" t="s">
        <v>724</v>
      </c>
      <c r="E277" s="13"/>
    </row>
    <row r="278" spans="2:5" x14ac:dyDescent="0.2">
      <c r="B278" s="32">
        <v>30071</v>
      </c>
      <c r="C278" s="12" t="s">
        <v>14</v>
      </c>
      <c r="D278" s="34" t="s">
        <v>725</v>
      </c>
      <c r="E278" s="13"/>
    </row>
    <row r="279" spans="2:5" x14ac:dyDescent="0.2">
      <c r="B279" s="32">
        <v>30072</v>
      </c>
      <c r="C279" s="12" t="s">
        <v>14</v>
      </c>
      <c r="D279" s="34" t="s">
        <v>726</v>
      </c>
      <c r="E279" s="13"/>
    </row>
    <row r="280" spans="2:5" x14ac:dyDescent="0.2">
      <c r="B280" s="32">
        <v>30073</v>
      </c>
      <c r="C280" s="12" t="s">
        <v>14</v>
      </c>
      <c r="D280" s="34" t="s">
        <v>727</v>
      </c>
      <c r="E280" s="13"/>
    </row>
    <row r="281" spans="2:5" x14ac:dyDescent="0.2">
      <c r="B281" s="32">
        <v>30074</v>
      </c>
      <c r="C281" s="12" t="s">
        <v>14</v>
      </c>
      <c r="D281" s="34" t="s">
        <v>728</v>
      </c>
      <c r="E281" s="13"/>
    </row>
    <row r="282" spans="2:5" x14ac:dyDescent="0.2">
      <c r="B282" s="32">
        <v>30075</v>
      </c>
      <c r="C282" s="12" t="s">
        <v>14</v>
      </c>
      <c r="D282" s="34" t="s">
        <v>729</v>
      </c>
      <c r="E282" s="13"/>
    </row>
    <row r="283" spans="2:5" x14ac:dyDescent="0.2">
      <c r="B283" s="32">
        <v>30076</v>
      </c>
      <c r="C283" s="12" t="s">
        <v>14</v>
      </c>
      <c r="D283" s="34" t="s">
        <v>730</v>
      </c>
      <c r="E283" s="13"/>
    </row>
    <row r="284" spans="2:5" x14ac:dyDescent="0.2">
      <c r="B284" s="32">
        <v>30077</v>
      </c>
      <c r="C284" s="12" t="s">
        <v>14</v>
      </c>
      <c r="D284" s="34" t="s">
        <v>731</v>
      </c>
      <c r="E284" s="13"/>
    </row>
    <row r="285" spans="2:5" x14ac:dyDescent="0.2">
      <c r="B285" s="32">
        <v>30078</v>
      </c>
      <c r="C285" s="12" t="s">
        <v>14</v>
      </c>
      <c r="D285" s="34" t="s">
        <v>732</v>
      </c>
      <c r="E285" s="13"/>
    </row>
    <row r="286" spans="2:5" x14ac:dyDescent="0.2">
      <c r="B286" s="32">
        <v>30079</v>
      </c>
      <c r="C286" s="12" t="s">
        <v>14</v>
      </c>
      <c r="D286" s="34" t="s">
        <v>733</v>
      </c>
      <c r="E286" s="13"/>
    </row>
    <row r="287" spans="2:5" x14ac:dyDescent="0.2">
      <c r="B287" s="32">
        <v>30080</v>
      </c>
      <c r="C287" s="12" t="s">
        <v>14</v>
      </c>
      <c r="D287" s="34" t="s">
        <v>734</v>
      </c>
      <c r="E287" s="13"/>
    </row>
    <row r="288" spans="2:5" x14ac:dyDescent="0.2">
      <c r="B288" s="32">
        <v>30081</v>
      </c>
      <c r="C288" s="12" t="s">
        <v>14</v>
      </c>
      <c r="D288" s="34" t="s">
        <v>735</v>
      </c>
      <c r="E288" s="13"/>
    </row>
    <row r="289" spans="2:5" x14ac:dyDescent="0.2">
      <c r="B289" s="32">
        <v>30082</v>
      </c>
      <c r="C289" s="12" t="s">
        <v>14</v>
      </c>
      <c r="D289" s="34" t="s">
        <v>736</v>
      </c>
      <c r="E289" s="13"/>
    </row>
    <row r="290" spans="2:5" x14ac:dyDescent="0.2">
      <c r="B290" s="32">
        <v>30083</v>
      </c>
      <c r="C290" s="12" t="s">
        <v>14</v>
      </c>
      <c r="D290" s="34" t="s">
        <v>737</v>
      </c>
      <c r="E290" s="13"/>
    </row>
    <row r="291" spans="2:5" x14ac:dyDescent="0.2">
      <c r="B291" s="32">
        <v>30084</v>
      </c>
      <c r="C291" s="12" t="s">
        <v>14</v>
      </c>
      <c r="D291" s="34" t="s">
        <v>738</v>
      </c>
      <c r="E291" s="13"/>
    </row>
    <row r="292" spans="2:5" x14ac:dyDescent="0.2">
      <c r="B292" s="32">
        <v>30085</v>
      </c>
      <c r="C292" s="12" t="s">
        <v>14</v>
      </c>
      <c r="D292" s="34" t="s">
        <v>739</v>
      </c>
      <c r="E292" s="13"/>
    </row>
    <row r="293" spans="2:5" x14ac:dyDescent="0.2">
      <c r="B293" s="32">
        <v>30086</v>
      </c>
      <c r="C293" s="12" t="s">
        <v>14</v>
      </c>
      <c r="D293" s="34" t="s">
        <v>740</v>
      </c>
      <c r="E293" s="13"/>
    </row>
    <row r="294" spans="2:5" x14ac:dyDescent="0.2">
      <c r="B294" s="32">
        <v>30087</v>
      </c>
      <c r="C294" s="12" t="s">
        <v>14</v>
      </c>
      <c r="D294" s="34" t="s">
        <v>741</v>
      </c>
      <c r="E294" s="13"/>
    </row>
    <row r="295" spans="2:5" x14ac:dyDescent="0.2">
      <c r="B295" s="32">
        <v>30088</v>
      </c>
      <c r="C295" s="12" t="s">
        <v>14</v>
      </c>
      <c r="D295" s="34" t="s">
        <v>742</v>
      </c>
      <c r="E295" s="13"/>
    </row>
    <row r="296" spans="2:5" x14ac:dyDescent="0.2">
      <c r="B296" s="32">
        <v>30089</v>
      </c>
      <c r="C296" s="12" t="s">
        <v>14</v>
      </c>
      <c r="D296" s="34" t="s">
        <v>743</v>
      </c>
      <c r="E296" s="13"/>
    </row>
    <row r="297" spans="2:5" x14ac:dyDescent="0.2">
      <c r="B297" s="32">
        <v>30090</v>
      </c>
      <c r="C297" s="12" t="s">
        <v>14</v>
      </c>
      <c r="D297" s="34" t="s">
        <v>744</v>
      </c>
      <c r="E297" s="13"/>
    </row>
    <row r="298" spans="2:5" x14ac:dyDescent="0.2">
      <c r="B298" s="32">
        <v>30091</v>
      </c>
      <c r="C298" s="12" t="s">
        <v>14</v>
      </c>
      <c r="D298" s="34" t="s">
        <v>745</v>
      </c>
      <c r="E298" s="13"/>
    </row>
    <row r="299" spans="2:5" x14ac:dyDescent="0.2">
      <c r="B299" s="32">
        <v>30092</v>
      </c>
      <c r="C299" s="12" t="s">
        <v>14</v>
      </c>
      <c r="D299" s="34" t="s">
        <v>746</v>
      </c>
      <c r="E299" s="13"/>
    </row>
    <row r="300" spans="2:5" x14ac:dyDescent="0.2">
      <c r="B300" s="32">
        <v>30093</v>
      </c>
      <c r="C300" s="12" t="s">
        <v>14</v>
      </c>
      <c r="D300" s="34" t="s">
        <v>747</v>
      </c>
      <c r="E300" s="13"/>
    </row>
    <row r="301" spans="2:5" x14ac:dyDescent="0.2">
      <c r="B301" s="32">
        <v>30094</v>
      </c>
      <c r="C301" s="12" t="s">
        <v>14</v>
      </c>
      <c r="D301" s="34" t="s">
        <v>748</v>
      </c>
      <c r="E301" s="13"/>
    </row>
    <row r="302" spans="2:5" x14ac:dyDescent="0.2">
      <c r="B302" s="32">
        <v>30095</v>
      </c>
      <c r="C302" s="12" t="s">
        <v>14</v>
      </c>
      <c r="D302" s="34" t="s">
        <v>749</v>
      </c>
      <c r="E302" s="13"/>
    </row>
    <row r="303" spans="2:5" x14ac:dyDescent="0.2">
      <c r="B303" s="32">
        <v>30096</v>
      </c>
      <c r="C303" s="12" t="s">
        <v>14</v>
      </c>
      <c r="D303" s="34" t="s">
        <v>750</v>
      </c>
      <c r="E303" s="13"/>
    </row>
    <row r="304" spans="2:5" x14ac:dyDescent="0.2">
      <c r="B304" s="32">
        <v>30097</v>
      </c>
      <c r="C304" s="12" t="s">
        <v>14</v>
      </c>
      <c r="D304" s="34" t="s">
        <v>751</v>
      </c>
      <c r="E304" s="13"/>
    </row>
    <row r="305" spans="2:5" x14ac:dyDescent="0.2">
      <c r="B305" s="32">
        <v>30098</v>
      </c>
      <c r="C305" s="12" t="s">
        <v>14</v>
      </c>
      <c r="D305" s="34" t="s">
        <v>752</v>
      </c>
      <c r="E305" s="13"/>
    </row>
    <row r="306" spans="2:5" x14ac:dyDescent="0.2">
      <c r="B306" s="32">
        <v>30099</v>
      </c>
      <c r="C306" s="12" t="s">
        <v>14</v>
      </c>
      <c r="D306" s="34" t="s">
        <v>753</v>
      </c>
      <c r="E306" s="13"/>
    </row>
    <row r="307" spans="2:5" x14ac:dyDescent="0.2">
      <c r="B307" s="32">
        <v>30100</v>
      </c>
      <c r="C307" s="12" t="s">
        <v>14</v>
      </c>
      <c r="D307" s="34" t="s">
        <v>754</v>
      </c>
      <c r="E307" s="13"/>
    </row>
    <row r="308" spans="2:5" x14ac:dyDescent="0.2">
      <c r="B308" s="32">
        <v>30101</v>
      </c>
      <c r="C308" s="12" t="s">
        <v>14</v>
      </c>
      <c r="D308" s="34" t="s">
        <v>755</v>
      </c>
      <c r="E308" s="13"/>
    </row>
    <row r="309" spans="2:5" x14ac:dyDescent="0.2">
      <c r="B309" s="32">
        <v>30102</v>
      </c>
      <c r="C309" s="12" t="s">
        <v>14</v>
      </c>
      <c r="D309" s="34" t="s">
        <v>756</v>
      </c>
      <c r="E309" s="13"/>
    </row>
    <row r="310" spans="2:5" x14ac:dyDescent="0.2">
      <c r="B310" s="32">
        <v>30103</v>
      </c>
      <c r="C310" s="12" t="s">
        <v>14</v>
      </c>
      <c r="D310" s="34" t="s">
        <v>757</v>
      </c>
      <c r="E310" s="13"/>
    </row>
    <row r="311" spans="2:5" x14ac:dyDescent="0.2">
      <c r="B311" s="32">
        <v>30104</v>
      </c>
      <c r="C311" s="12" t="s">
        <v>14</v>
      </c>
      <c r="D311" s="34" t="s">
        <v>758</v>
      </c>
      <c r="E311" s="13"/>
    </row>
    <row r="312" spans="2:5" x14ac:dyDescent="0.2">
      <c r="B312" s="32">
        <v>30105</v>
      </c>
      <c r="C312" s="12" t="s">
        <v>14</v>
      </c>
      <c r="D312" s="34" t="s">
        <v>759</v>
      </c>
      <c r="E312" s="13"/>
    </row>
    <row r="313" spans="2:5" x14ac:dyDescent="0.2">
      <c r="B313" s="32">
        <v>30106</v>
      </c>
      <c r="C313" s="12" t="s">
        <v>14</v>
      </c>
      <c r="D313" s="34" t="s">
        <v>760</v>
      </c>
      <c r="E313" s="13"/>
    </row>
    <row r="314" spans="2:5" x14ac:dyDescent="0.2">
      <c r="B314" s="32">
        <v>30107</v>
      </c>
      <c r="C314" s="12" t="s">
        <v>14</v>
      </c>
      <c r="D314" s="34" t="s">
        <v>761</v>
      </c>
      <c r="E314" s="13"/>
    </row>
    <row r="315" spans="2:5" x14ac:dyDescent="0.2">
      <c r="B315" s="32">
        <v>30108</v>
      </c>
      <c r="C315" s="12" t="s">
        <v>14</v>
      </c>
      <c r="D315" s="34" t="s">
        <v>762</v>
      </c>
      <c r="E315" s="13"/>
    </row>
    <row r="316" spans="2:5" x14ac:dyDescent="0.2">
      <c r="B316" s="32">
        <v>30109</v>
      </c>
      <c r="C316" s="12" t="s">
        <v>14</v>
      </c>
      <c r="D316" s="34" t="s">
        <v>763</v>
      </c>
      <c r="E316" s="13"/>
    </row>
    <row r="317" spans="2:5" x14ac:dyDescent="0.2">
      <c r="B317" s="32">
        <v>30110</v>
      </c>
      <c r="C317" s="12" t="s">
        <v>14</v>
      </c>
      <c r="D317" s="34" t="s">
        <v>764</v>
      </c>
      <c r="E317" s="13"/>
    </row>
    <row r="318" spans="2:5" x14ac:dyDescent="0.2">
      <c r="B318" s="32">
        <v>30111</v>
      </c>
      <c r="C318" s="12" t="s">
        <v>14</v>
      </c>
      <c r="D318" s="34" t="s">
        <v>765</v>
      </c>
      <c r="E318" s="13"/>
    </row>
    <row r="319" spans="2:5" x14ac:dyDescent="0.2">
      <c r="B319" s="32">
        <v>30112</v>
      </c>
      <c r="C319" s="12" t="s">
        <v>14</v>
      </c>
      <c r="D319" s="34" t="s">
        <v>766</v>
      </c>
      <c r="E319" s="13"/>
    </row>
    <row r="320" spans="2:5" x14ac:dyDescent="0.2">
      <c r="B320" s="32">
        <v>30113</v>
      </c>
      <c r="C320" s="12" t="s">
        <v>14</v>
      </c>
      <c r="D320" s="34" t="s">
        <v>767</v>
      </c>
      <c r="E320" s="13"/>
    </row>
    <row r="321" spans="2:5" x14ac:dyDescent="0.2">
      <c r="B321" s="32">
        <v>30114</v>
      </c>
      <c r="C321" s="12" t="s">
        <v>14</v>
      </c>
      <c r="D321" s="34" t="s">
        <v>768</v>
      </c>
      <c r="E321" s="13"/>
    </row>
    <row r="322" spans="2:5" x14ac:dyDescent="0.2">
      <c r="B322" s="32">
        <v>30115</v>
      </c>
      <c r="C322" s="12" t="s">
        <v>14</v>
      </c>
      <c r="D322" s="34" t="s">
        <v>769</v>
      </c>
      <c r="E322" s="13"/>
    </row>
    <row r="323" spans="2:5" x14ac:dyDescent="0.2">
      <c r="B323" s="32">
        <v>30116</v>
      </c>
      <c r="C323" s="12" t="s">
        <v>14</v>
      </c>
      <c r="D323" s="34" t="s">
        <v>770</v>
      </c>
      <c r="E323" s="13"/>
    </row>
    <row r="324" spans="2:5" x14ac:dyDescent="0.2">
      <c r="B324" s="32">
        <v>30117</v>
      </c>
      <c r="C324" s="12" t="s">
        <v>14</v>
      </c>
      <c r="D324" s="34" t="s">
        <v>771</v>
      </c>
      <c r="E324" s="13"/>
    </row>
    <row r="325" spans="2:5" x14ac:dyDescent="0.2">
      <c r="B325" s="32">
        <v>30118</v>
      </c>
      <c r="C325" s="12" t="s">
        <v>14</v>
      </c>
      <c r="D325" s="34" t="s">
        <v>772</v>
      </c>
      <c r="E325" s="13"/>
    </row>
    <row r="326" spans="2:5" x14ac:dyDescent="0.2">
      <c r="B326" s="32">
        <v>30119</v>
      </c>
      <c r="C326" s="12" t="s">
        <v>14</v>
      </c>
      <c r="D326" s="34" t="s">
        <v>773</v>
      </c>
      <c r="E326" s="13"/>
    </row>
    <row r="327" spans="2:5" x14ac:dyDescent="0.2">
      <c r="B327" s="32">
        <v>30120</v>
      </c>
      <c r="C327" s="12" t="s">
        <v>14</v>
      </c>
      <c r="D327" s="34" t="s">
        <v>774</v>
      </c>
      <c r="E327" s="13"/>
    </row>
    <row r="328" spans="2:5" x14ac:dyDescent="0.2">
      <c r="B328" s="32">
        <v>30121</v>
      </c>
      <c r="C328" s="12" t="s">
        <v>14</v>
      </c>
      <c r="D328" s="34" t="s">
        <v>775</v>
      </c>
      <c r="E328" s="13"/>
    </row>
    <row r="329" spans="2:5" x14ac:dyDescent="0.2">
      <c r="B329" s="32">
        <v>30122</v>
      </c>
      <c r="C329" s="12" t="s">
        <v>14</v>
      </c>
      <c r="D329" s="34" t="s">
        <v>776</v>
      </c>
      <c r="E329" s="13"/>
    </row>
    <row r="330" spans="2:5" x14ac:dyDescent="0.2">
      <c r="B330" s="32">
        <v>30123</v>
      </c>
      <c r="C330" s="12" t="s">
        <v>14</v>
      </c>
      <c r="D330" s="34" t="s">
        <v>777</v>
      </c>
      <c r="E330" s="13"/>
    </row>
    <row r="331" spans="2:5" x14ac:dyDescent="0.2">
      <c r="B331" s="32">
        <v>30124</v>
      </c>
      <c r="C331" s="12" t="s">
        <v>14</v>
      </c>
      <c r="D331" s="34" t="s">
        <v>778</v>
      </c>
      <c r="E331" s="13"/>
    </row>
    <row r="332" spans="2:5" x14ac:dyDescent="0.2">
      <c r="B332" s="32">
        <v>30125</v>
      </c>
      <c r="C332" s="12" t="s">
        <v>14</v>
      </c>
      <c r="D332" s="34" t="s">
        <v>779</v>
      </c>
      <c r="E332" s="13"/>
    </row>
    <row r="333" spans="2:5" x14ac:dyDescent="0.2">
      <c r="B333" s="32">
        <v>30126</v>
      </c>
      <c r="C333" s="12" t="s">
        <v>14</v>
      </c>
      <c r="D333" s="34" t="s">
        <v>780</v>
      </c>
      <c r="E333" s="13"/>
    </row>
    <row r="334" spans="2:5" x14ac:dyDescent="0.2">
      <c r="B334" s="32">
        <v>30127</v>
      </c>
      <c r="C334" s="12" t="s">
        <v>14</v>
      </c>
      <c r="D334" s="34" t="s">
        <v>781</v>
      </c>
      <c r="E334" s="13"/>
    </row>
    <row r="335" spans="2:5" x14ac:dyDescent="0.2">
      <c r="B335" s="32">
        <v>30128</v>
      </c>
      <c r="C335" s="12" t="s">
        <v>14</v>
      </c>
      <c r="D335" s="34" t="s">
        <v>782</v>
      </c>
      <c r="E335" s="13"/>
    </row>
    <row r="336" spans="2:5" x14ac:dyDescent="0.2">
      <c r="B336" s="32">
        <v>30129</v>
      </c>
      <c r="C336" s="12" t="s">
        <v>14</v>
      </c>
      <c r="D336" s="34" t="s">
        <v>783</v>
      </c>
      <c r="E336" s="13"/>
    </row>
    <row r="337" spans="2:5" x14ac:dyDescent="0.2">
      <c r="B337" s="32">
        <v>30130</v>
      </c>
      <c r="C337" s="12" t="s">
        <v>14</v>
      </c>
      <c r="D337" s="34" t="s">
        <v>784</v>
      </c>
      <c r="E337" s="13"/>
    </row>
    <row r="338" spans="2:5" x14ac:dyDescent="0.2">
      <c r="B338" s="32">
        <v>30131</v>
      </c>
      <c r="C338" s="12" t="s">
        <v>14</v>
      </c>
      <c r="D338" s="34" t="s">
        <v>785</v>
      </c>
      <c r="E338" s="13"/>
    </row>
    <row r="339" spans="2:5" x14ac:dyDescent="0.2">
      <c r="B339" s="32">
        <v>30132</v>
      </c>
      <c r="C339" s="12" t="s">
        <v>14</v>
      </c>
      <c r="D339" s="34" t="s">
        <v>786</v>
      </c>
      <c r="E339" s="13"/>
    </row>
    <row r="340" spans="2:5" x14ac:dyDescent="0.2">
      <c r="B340" s="32">
        <v>30133</v>
      </c>
      <c r="C340" s="12" t="s">
        <v>14</v>
      </c>
      <c r="D340" s="34" t="s">
        <v>787</v>
      </c>
      <c r="E340" s="13"/>
    </row>
    <row r="341" spans="2:5" x14ac:dyDescent="0.2">
      <c r="B341" s="32">
        <v>30134</v>
      </c>
      <c r="C341" s="12" t="s">
        <v>14</v>
      </c>
      <c r="D341" s="34" t="s">
        <v>788</v>
      </c>
      <c r="E341" s="13"/>
    </row>
    <row r="342" spans="2:5" x14ac:dyDescent="0.2">
      <c r="B342" s="32">
        <v>30135</v>
      </c>
      <c r="C342" s="12" t="s">
        <v>14</v>
      </c>
      <c r="D342" s="34" t="s">
        <v>789</v>
      </c>
      <c r="E342" s="13"/>
    </row>
    <row r="343" spans="2:5" x14ac:dyDescent="0.2">
      <c r="B343" s="32">
        <v>30136</v>
      </c>
      <c r="C343" s="12" t="s">
        <v>14</v>
      </c>
      <c r="D343" s="34" t="s">
        <v>790</v>
      </c>
      <c r="E343" s="13"/>
    </row>
    <row r="344" spans="2:5" x14ac:dyDescent="0.2">
      <c r="B344" s="32">
        <v>30137</v>
      </c>
      <c r="C344" s="12" t="s">
        <v>14</v>
      </c>
      <c r="D344" s="34" t="s">
        <v>791</v>
      </c>
      <c r="E344" s="13"/>
    </row>
    <row r="345" spans="2:5" x14ac:dyDescent="0.2">
      <c r="B345" s="32">
        <v>30138</v>
      </c>
      <c r="C345" s="12" t="s">
        <v>14</v>
      </c>
      <c r="D345" s="34" t="s">
        <v>792</v>
      </c>
      <c r="E345" s="13"/>
    </row>
    <row r="346" spans="2:5" x14ac:dyDescent="0.2">
      <c r="B346" s="32">
        <v>30139</v>
      </c>
      <c r="C346" s="12" t="s">
        <v>14</v>
      </c>
      <c r="D346" s="34" t="s">
        <v>793</v>
      </c>
      <c r="E346" s="13"/>
    </row>
    <row r="347" spans="2:5" x14ac:dyDescent="0.2">
      <c r="B347" s="32">
        <v>30140</v>
      </c>
      <c r="C347" s="12" t="s">
        <v>14</v>
      </c>
      <c r="D347" s="34" t="s">
        <v>794</v>
      </c>
      <c r="E347" s="13"/>
    </row>
    <row r="348" spans="2:5" x14ac:dyDescent="0.2">
      <c r="B348" s="32">
        <v>30141</v>
      </c>
      <c r="C348" s="12" t="s">
        <v>14</v>
      </c>
      <c r="D348" s="34" t="s">
        <v>795</v>
      </c>
      <c r="E348" s="13"/>
    </row>
    <row r="349" spans="2:5" x14ac:dyDescent="0.2">
      <c r="B349" s="32">
        <v>30142</v>
      </c>
      <c r="C349" s="12" t="s">
        <v>14</v>
      </c>
      <c r="D349" s="34" t="s">
        <v>796</v>
      </c>
      <c r="E349" s="13"/>
    </row>
    <row r="350" spans="2:5" x14ac:dyDescent="0.2">
      <c r="B350" s="32">
        <v>30143</v>
      </c>
      <c r="C350" s="12" t="s">
        <v>14</v>
      </c>
      <c r="D350" s="34" t="s">
        <v>797</v>
      </c>
      <c r="E350" s="13"/>
    </row>
    <row r="351" spans="2:5" x14ac:dyDescent="0.2">
      <c r="B351" s="32">
        <v>30144</v>
      </c>
      <c r="C351" s="12" t="s">
        <v>14</v>
      </c>
      <c r="D351" s="34" t="s">
        <v>798</v>
      </c>
      <c r="E351" s="13"/>
    </row>
    <row r="352" spans="2:5" x14ac:dyDescent="0.2">
      <c r="B352" s="32">
        <v>30145</v>
      </c>
      <c r="C352" s="12" t="s">
        <v>14</v>
      </c>
      <c r="D352" s="34" t="s">
        <v>799</v>
      </c>
      <c r="E352" s="13"/>
    </row>
    <row r="353" spans="2:5" x14ac:dyDescent="0.2">
      <c r="B353" s="32">
        <v>30146</v>
      </c>
      <c r="C353" s="12" t="s">
        <v>14</v>
      </c>
      <c r="D353" s="34" t="s">
        <v>800</v>
      </c>
      <c r="E353" s="13"/>
    </row>
    <row r="354" spans="2:5" x14ac:dyDescent="0.2">
      <c r="B354" s="32">
        <v>30147</v>
      </c>
      <c r="C354" s="12" t="s">
        <v>14</v>
      </c>
      <c r="D354" s="34" t="s">
        <v>801</v>
      </c>
      <c r="E354" s="13"/>
    </row>
    <row r="355" spans="2:5" x14ac:dyDescent="0.2">
      <c r="B355" s="32">
        <v>30148</v>
      </c>
      <c r="C355" s="12" t="s">
        <v>3</v>
      </c>
      <c r="D355" s="34" t="s">
        <v>802</v>
      </c>
      <c r="E355" s="14">
        <v>1</v>
      </c>
    </row>
    <row r="356" spans="2:5" x14ac:dyDescent="0.2">
      <c r="B356" s="32">
        <v>61001</v>
      </c>
      <c r="C356" s="12" t="s">
        <v>3</v>
      </c>
      <c r="D356" s="34" t="s">
        <v>1222</v>
      </c>
      <c r="E356" s="14">
        <v>1</v>
      </c>
    </row>
    <row r="357" spans="2:5" x14ac:dyDescent="0.2">
      <c r="B357" s="32">
        <v>61002</v>
      </c>
      <c r="C357" s="12" t="s">
        <v>3</v>
      </c>
      <c r="D357" s="34" t="s">
        <v>1223</v>
      </c>
      <c r="E357" s="14">
        <v>1</v>
      </c>
    </row>
    <row r="358" spans="2:5" x14ac:dyDescent="0.2">
      <c r="B358" s="32">
        <v>61004</v>
      </c>
      <c r="C358" s="12" t="s">
        <v>3</v>
      </c>
      <c r="D358" s="34" t="s">
        <v>1224</v>
      </c>
      <c r="E358" s="14">
        <v>1</v>
      </c>
    </row>
    <row r="359" spans="2:5" x14ac:dyDescent="0.2">
      <c r="B359" s="32">
        <v>61005</v>
      </c>
      <c r="C359" s="12" t="s">
        <v>3</v>
      </c>
      <c r="D359" s="34" t="s">
        <v>1225</v>
      </c>
      <c r="E359" s="14">
        <v>1</v>
      </c>
    </row>
    <row r="360" spans="2:5" x14ac:dyDescent="0.2">
      <c r="B360" s="32">
        <v>61006</v>
      </c>
      <c r="C360" s="12" t="s">
        <v>3</v>
      </c>
      <c r="D360" s="34" t="s">
        <v>1226</v>
      </c>
      <c r="E360" s="14">
        <v>1</v>
      </c>
    </row>
    <row r="361" spans="2:5" x14ac:dyDescent="0.2">
      <c r="B361" s="32">
        <v>61007</v>
      </c>
      <c r="C361" s="12" t="s">
        <v>3</v>
      </c>
      <c r="D361" s="34" t="s">
        <v>1227</v>
      </c>
      <c r="E361" s="14">
        <v>1</v>
      </c>
    </row>
    <row r="362" spans="2:5" x14ac:dyDescent="0.2">
      <c r="B362" s="32">
        <v>61008</v>
      </c>
      <c r="C362" s="12" t="s">
        <v>3</v>
      </c>
      <c r="D362" s="34" t="s">
        <v>1228</v>
      </c>
      <c r="E362" s="14">
        <v>1</v>
      </c>
    </row>
    <row r="363" spans="2:5" x14ac:dyDescent="0.2">
      <c r="B363" s="32">
        <v>61009</v>
      </c>
      <c r="C363" s="12" t="s">
        <v>3</v>
      </c>
      <c r="D363" s="34" t="s">
        <v>1229</v>
      </c>
      <c r="E363" s="14">
        <v>1</v>
      </c>
    </row>
    <row r="364" spans="2:5" x14ac:dyDescent="0.2">
      <c r="B364" s="32">
        <v>61010</v>
      </c>
      <c r="C364" s="12" t="s">
        <v>4</v>
      </c>
      <c r="D364" s="34" t="s">
        <v>1230</v>
      </c>
      <c r="E364" s="14">
        <v>0.85</v>
      </c>
    </row>
    <row r="365" spans="2:5" x14ac:dyDescent="0.2">
      <c r="B365" s="32">
        <v>62001</v>
      </c>
      <c r="C365" s="12" t="s">
        <v>4</v>
      </c>
      <c r="D365" s="34" t="s">
        <v>1231</v>
      </c>
      <c r="E365" s="14">
        <v>0.85</v>
      </c>
    </row>
    <row r="366" spans="2:5" x14ac:dyDescent="0.2">
      <c r="B366" s="32">
        <v>62002</v>
      </c>
      <c r="C366" s="12" t="s">
        <v>4</v>
      </c>
      <c r="D366" s="34" t="s">
        <v>1232</v>
      </c>
      <c r="E366" s="14">
        <v>0.85</v>
      </c>
    </row>
    <row r="367" spans="2:5" x14ac:dyDescent="0.2">
      <c r="B367" s="32">
        <v>62003</v>
      </c>
      <c r="C367" s="12" t="s">
        <v>4</v>
      </c>
      <c r="D367" s="34" t="s">
        <v>1233</v>
      </c>
      <c r="E367" s="14">
        <v>0.85</v>
      </c>
    </row>
    <row r="368" spans="2:5" x14ac:dyDescent="0.2">
      <c r="B368" s="32">
        <v>62004</v>
      </c>
      <c r="C368" s="12" t="s">
        <v>4</v>
      </c>
      <c r="D368" s="34" t="s">
        <v>1234</v>
      </c>
      <c r="E368" s="14">
        <v>0.85</v>
      </c>
    </row>
    <row r="369" spans="2:5" x14ac:dyDescent="0.2">
      <c r="B369" s="32">
        <v>62005</v>
      </c>
      <c r="C369" s="12" t="s">
        <v>4</v>
      </c>
      <c r="D369" s="34" t="s">
        <v>1235</v>
      </c>
      <c r="E369" s="14">
        <v>0.85</v>
      </c>
    </row>
    <row r="370" spans="2:5" x14ac:dyDescent="0.2">
      <c r="B370" s="32">
        <v>62006</v>
      </c>
      <c r="C370" s="12" t="s">
        <v>4</v>
      </c>
      <c r="D370" s="34" t="s">
        <v>1236</v>
      </c>
      <c r="E370" s="14">
        <v>0.85</v>
      </c>
    </row>
    <row r="371" spans="2:5" x14ac:dyDescent="0.2">
      <c r="B371" s="32">
        <v>62007</v>
      </c>
      <c r="C371" s="12" t="s">
        <v>4</v>
      </c>
      <c r="D371" s="34" t="s">
        <v>1237</v>
      </c>
      <c r="E371" s="14">
        <v>0.75</v>
      </c>
    </row>
    <row r="372" spans="2:5" x14ac:dyDescent="0.2">
      <c r="B372" s="32">
        <v>63001</v>
      </c>
      <c r="C372" s="12" t="s">
        <v>4</v>
      </c>
      <c r="D372" s="34" t="s">
        <v>1238</v>
      </c>
      <c r="E372" s="14">
        <v>0.5</v>
      </c>
    </row>
    <row r="373" spans="2:5" x14ac:dyDescent="0.2">
      <c r="B373" s="32">
        <v>63002</v>
      </c>
      <c r="C373" s="12" t="s">
        <v>4</v>
      </c>
      <c r="D373" s="34" t="s">
        <v>1239</v>
      </c>
      <c r="E373" s="14">
        <v>0.5</v>
      </c>
    </row>
    <row r="374" spans="2:5" x14ac:dyDescent="0.2">
      <c r="B374" s="32">
        <v>63003</v>
      </c>
      <c r="C374" s="12" t="s">
        <v>7</v>
      </c>
      <c r="D374" s="34" t="s">
        <v>1240</v>
      </c>
      <c r="E374" s="14">
        <v>0.03</v>
      </c>
    </row>
    <row r="375" spans="2:5" x14ac:dyDescent="0.2">
      <c r="B375" s="32">
        <v>63004</v>
      </c>
      <c r="C375" s="12" t="s">
        <v>7</v>
      </c>
      <c r="D375" s="34" t="s">
        <v>1241</v>
      </c>
      <c r="E375" s="14">
        <v>0.03</v>
      </c>
    </row>
    <row r="376" spans="2:5" x14ac:dyDescent="0.2">
      <c r="B376" s="32">
        <v>71101</v>
      </c>
      <c r="C376" s="12" t="s">
        <v>7</v>
      </c>
      <c r="D376" s="34" t="s">
        <v>1242</v>
      </c>
      <c r="E376" s="14">
        <v>0.05</v>
      </c>
    </row>
    <row r="377" spans="2:5" x14ac:dyDescent="0.2">
      <c r="B377" s="32">
        <v>71102</v>
      </c>
      <c r="C377" s="12" t="s">
        <v>7</v>
      </c>
      <c r="D377" s="34" t="s">
        <v>1243</v>
      </c>
      <c r="E377" s="14">
        <v>0.03</v>
      </c>
    </row>
    <row r="378" spans="2:5" x14ac:dyDescent="0.2">
      <c r="B378" s="32">
        <v>71103</v>
      </c>
      <c r="C378" s="12" t="s">
        <v>7</v>
      </c>
      <c r="D378" s="34" t="s">
        <v>1244</v>
      </c>
      <c r="E378" s="14">
        <v>0.03</v>
      </c>
    </row>
    <row r="379" spans="2:5" x14ac:dyDescent="0.2">
      <c r="B379" s="32">
        <v>71104</v>
      </c>
      <c r="C379" s="12" t="s">
        <v>7</v>
      </c>
      <c r="D379" s="34" t="s">
        <v>1245</v>
      </c>
      <c r="E379" s="14">
        <v>0.05</v>
      </c>
    </row>
    <row r="380" spans="2:5" x14ac:dyDescent="0.2">
      <c r="B380" s="32">
        <v>71105</v>
      </c>
      <c r="C380" s="12" t="s">
        <v>7</v>
      </c>
      <c r="D380" s="34" t="s">
        <v>1246</v>
      </c>
      <c r="E380" s="14">
        <v>0.1</v>
      </c>
    </row>
    <row r="381" spans="2:5" x14ac:dyDescent="0.2">
      <c r="B381" s="32">
        <v>71106</v>
      </c>
      <c r="C381" s="12" t="s">
        <v>7</v>
      </c>
      <c r="D381" s="34" t="s">
        <v>1247</v>
      </c>
      <c r="E381" s="14">
        <v>0.1</v>
      </c>
    </row>
    <row r="382" spans="2:5" x14ac:dyDescent="0.2">
      <c r="B382" s="32">
        <v>71107</v>
      </c>
      <c r="C382" s="12" t="s">
        <v>7</v>
      </c>
      <c r="D382" s="34" t="s">
        <v>1248</v>
      </c>
      <c r="E382" s="14">
        <v>0.1</v>
      </c>
    </row>
    <row r="383" spans="2:5" x14ac:dyDescent="0.2">
      <c r="B383" s="32">
        <v>71108</v>
      </c>
      <c r="C383" s="12" t="s">
        <v>7</v>
      </c>
      <c r="D383" s="34" t="s">
        <v>1249</v>
      </c>
      <c r="E383" s="14">
        <v>0.1</v>
      </c>
    </row>
    <row r="384" spans="2:5" x14ac:dyDescent="0.2">
      <c r="B384" s="32">
        <v>71109</v>
      </c>
      <c r="C384" s="12" t="s">
        <v>7</v>
      </c>
      <c r="D384" s="34" t="s">
        <v>1250</v>
      </c>
      <c r="E384" s="14">
        <v>0</v>
      </c>
    </row>
    <row r="385" spans="2:5" x14ac:dyDescent="0.2">
      <c r="B385" s="32">
        <v>71110</v>
      </c>
      <c r="C385" s="12" t="s">
        <v>8</v>
      </c>
      <c r="D385" s="34" t="s">
        <v>1251</v>
      </c>
      <c r="E385" s="14">
        <v>0.03</v>
      </c>
    </row>
    <row r="386" spans="2:5" x14ac:dyDescent="0.2">
      <c r="B386" s="32">
        <v>71111</v>
      </c>
      <c r="C386" s="12" t="s">
        <v>8</v>
      </c>
      <c r="D386" s="34" t="s">
        <v>1252</v>
      </c>
      <c r="E386" s="14">
        <v>0.03</v>
      </c>
    </row>
    <row r="387" spans="2:5" x14ac:dyDescent="0.2">
      <c r="B387" s="32">
        <v>71201</v>
      </c>
      <c r="C387" s="12" t="s">
        <v>8</v>
      </c>
      <c r="D387" s="34" t="s">
        <v>1253</v>
      </c>
      <c r="E387" s="14">
        <v>0.05</v>
      </c>
    </row>
    <row r="388" spans="2:5" x14ac:dyDescent="0.2">
      <c r="B388" s="32">
        <v>71202</v>
      </c>
      <c r="C388" s="12" t="s">
        <v>8</v>
      </c>
      <c r="D388" s="34" t="s">
        <v>1254</v>
      </c>
      <c r="E388" s="14">
        <v>0.03</v>
      </c>
    </row>
    <row r="389" spans="2:5" x14ac:dyDescent="0.2">
      <c r="B389" s="32">
        <v>71203</v>
      </c>
      <c r="C389" s="12" t="s">
        <v>8</v>
      </c>
      <c r="D389" s="34" t="s">
        <v>1255</v>
      </c>
      <c r="E389" s="14">
        <v>0.03</v>
      </c>
    </row>
    <row r="390" spans="2:5" x14ac:dyDescent="0.2">
      <c r="B390" s="32">
        <v>71204</v>
      </c>
      <c r="C390" s="12" t="s">
        <v>8</v>
      </c>
      <c r="D390" s="34" t="s">
        <v>1256</v>
      </c>
      <c r="E390" s="14">
        <v>0.05</v>
      </c>
    </row>
    <row r="391" spans="2:5" x14ac:dyDescent="0.2">
      <c r="B391" s="32">
        <v>71205</v>
      </c>
      <c r="C391" s="12" t="s">
        <v>8</v>
      </c>
      <c r="D391" s="34" t="s">
        <v>1257</v>
      </c>
      <c r="E391" s="14">
        <v>0.1</v>
      </c>
    </row>
    <row r="392" spans="2:5" x14ac:dyDescent="0.2">
      <c r="B392" s="32">
        <v>71206</v>
      </c>
      <c r="C392" s="12" t="s">
        <v>8</v>
      </c>
      <c r="D392" s="34" t="s">
        <v>1258</v>
      </c>
      <c r="E392" s="14">
        <v>0.1</v>
      </c>
    </row>
    <row r="393" spans="2:5" x14ac:dyDescent="0.2">
      <c r="B393" s="32">
        <v>71207</v>
      </c>
      <c r="C393" s="12" t="s">
        <v>8</v>
      </c>
      <c r="D393" s="34" t="s">
        <v>1259</v>
      </c>
      <c r="E393" s="14">
        <v>0.1</v>
      </c>
    </row>
    <row r="394" spans="2:5" x14ac:dyDescent="0.2">
      <c r="B394" s="32">
        <v>71208</v>
      </c>
      <c r="C394" s="12" t="s">
        <v>8</v>
      </c>
      <c r="D394" s="34" t="s">
        <v>1260</v>
      </c>
      <c r="E394" s="14">
        <v>0.1</v>
      </c>
    </row>
    <row r="395" spans="2:5" x14ac:dyDescent="0.2">
      <c r="B395" s="32">
        <v>71209</v>
      </c>
      <c r="C395" s="12" t="s">
        <v>8</v>
      </c>
      <c r="D395" s="34" t="s">
        <v>1261</v>
      </c>
      <c r="E395" s="14">
        <v>0</v>
      </c>
    </row>
    <row r="396" spans="2:5" x14ac:dyDescent="0.2">
      <c r="B396" s="32">
        <v>71210</v>
      </c>
      <c r="C396" s="12" t="s">
        <v>8</v>
      </c>
      <c r="D396" s="34" t="s">
        <v>1262</v>
      </c>
      <c r="E396" s="14">
        <v>0.03</v>
      </c>
    </row>
    <row r="397" spans="2:5" x14ac:dyDescent="0.2">
      <c r="B397" s="32">
        <v>71211</v>
      </c>
      <c r="C397" s="12" t="s">
        <v>8</v>
      </c>
      <c r="D397" s="34" t="s">
        <v>1263</v>
      </c>
      <c r="E397" s="14">
        <v>0.05</v>
      </c>
    </row>
    <row r="398" spans="2:5" x14ac:dyDescent="0.2">
      <c r="B398" s="32">
        <v>71212</v>
      </c>
      <c r="C398" s="12" t="s">
        <v>8</v>
      </c>
      <c r="D398" s="34" t="s">
        <v>1264</v>
      </c>
      <c r="E398" s="14">
        <v>0.25</v>
      </c>
    </row>
    <row r="399" spans="2:5" x14ac:dyDescent="0.2">
      <c r="B399" s="32">
        <v>71213</v>
      </c>
      <c r="C399" s="12" t="s">
        <v>8</v>
      </c>
      <c r="D399" s="34" t="s">
        <v>1265</v>
      </c>
      <c r="E399" s="14">
        <v>0.2</v>
      </c>
    </row>
    <row r="400" spans="2:5" x14ac:dyDescent="0.2">
      <c r="B400" s="32">
        <v>71214</v>
      </c>
      <c r="C400" s="12" t="s">
        <v>8</v>
      </c>
      <c r="D400" s="34" t="s">
        <v>1266</v>
      </c>
      <c r="E400" s="14">
        <v>0.4</v>
      </c>
    </row>
    <row r="401" spans="2:5" x14ac:dyDescent="0.2">
      <c r="B401" s="32">
        <v>71215</v>
      </c>
      <c r="C401" s="12" t="s">
        <v>8</v>
      </c>
      <c r="D401" s="34" t="s">
        <v>1267</v>
      </c>
      <c r="E401" s="14">
        <v>0.03</v>
      </c>
    </row>
    <row r="402" spans="2:5" x14ac:dyDescent="0.2">
      <c r="B402" s="32">
        <v>71216</v>
      </c>
      <c r="C402" s="12" t="s">
        <v>8</v>
      </c>
      <c r="D402" s="34" t="s">
        <v>1268</v>
      </c>
      <c r="E402" s="14">
        <v>0.05</v>
      </c>
    </row>
    <row r="403" spans="2:5" x14ac:dyDescent="0.2">
      <c r="B403" s="32">
        <v>71217</v>
      </c>
      <c r="C403" s="12" t="s">
        <v>8</v>
      </c>
      <c r="D403" s="34" t="s">
        <v>1269</v>
      </c>
      <c r="E403" s="14">
        <v>0.25</v>
      </c>
    </row>
    <row r="404" spans="2:5" x14ac:dyDescent="0.2">
      <c r="B404" s="32">
        <v>71218</v>
      </c>
      <c r="C404" s="12" t="s">
        <v>8</v>
      </c>
      <c r="D404" s="34" t="s">
        <v>1270</v>
      </c>
      <c r="E404" s="14">
        <v>0.2</v>
      </c>
    </row>
    <row r="405" spans="2:5" x14ac:dyDescent="0.2">
      <c r="B405" s="32">
        <v>71219</v>
      </c>
      <c r="C405" s="12" t="s">
        <v>8</v>
      </c>
      <c r="D405" s="34" t="s">
        <v>1271</v>
      </c>
      <c r="E405" s="14">
        <v>0.4</v>
      </c>
    </row>
    <row r="406" spans="2:5" x14ac:dyDescent="0.2">
      <c r="B406" s="32">
        <v>71220</v>
      </c>
      <c r="C406" s="12" t="s">
        <v>8</v>
      </c>
      <c r="D406" s="34" t="s">
        <v>1272</v>
      </c>
      <c r="E406" s="14">
        <v>0.03</v>
      </c>
    </row>
    <row r="407" spans="2:5" x14ac:dyDescent="0.2">
      <c r="B407" s="32">
        <v>71221</v>
      </c>
      <c r="C407" s="12" t="s">
        <v>8</v>
      </c>
      <c r="D407" s="34" t="s">
        <v>1273</v>
      </c>
      <c r="E407" s="14">
        <v>0.05</v>
      </c>
    </row>
    <row r="408" spans="2:5" x14ac:dyDescent="0.2">
      <c r="B408" s="32">
        <v>71222</v>
      </c>
      <c r="C408" s="12" t="s">
        <v>8</v>
      </c>
      <c r="D408" s="34" t="s">
        <v>1274</v>
      </c>
      <c r="E408" s="14">
        <v>0.25</v>
      </c>
    </row>
    <row r="409" spans="2:5" x14ac:dyDescent="0.2">
      <c r="B409" s="32">
        <v>71223</v>
      </c>
      <c r="C409" s="12" t="s">
        <v>8</v>
      </c>
      <c r="D409" s="34" t="s">
        <v>1275</v>
      </c>
      <c r="E409" s="14">
        <v>1</v>
      </c>
    </row>
    <row r="410" spans="2:5" x14ac:dyDescent="0.2">
      <c r="B410" s="32">
        <v>71224</v>
      </c>
      <c r="C410" s="12" t="s">
        <v>8</v>
      </c>
      <c r="D410" s="34" t="s">
        <v>1276</v>
      </c>
      <c r="E410" s="14">
        <v>0.03</v>
      </c>
    </row>
    <row r="411" spans="2:5" x14ac:dyDescent="0.2">
      <c r="B411" s="32">
        <v>71225</v>
      </c>
      <c r="C411" s="12" t="s">
        <v>8</v>
      </c>
      <c r="D411" s="34" t="s">
        <v>1277</v>
      </c>
      <c r="E411" s="14">
        <v>0.05</v>
      </c>
    </row>
    <row r="412" spans="2:5" x14ac:dyDescent="0.2">
      <c r="B412" s="32">
        <v>71226</v>
      </c>
      <c r="C412" s="12" t="s">
        <v>8</v>
      </c>
      <c r="D412" s="34" t="s">
        <v>1278</v>
      </c>
      <c r="E412" s="14">
        <v>0.25</v>
      </c>
    </row>
    <row r="413" spans="2:5" x14ac:dyDescent="0.2">
      <c r="B413" s="32">
        <v>71227</v>
      </c>
      <c r="C413" s="12" t="s">
        <v>8</v>
      </c>
      <c r="D413" s="34" t="s">
        <v>1279</v>
      </c>
      <c r="E413" s="14">
        <v>1</v>
      </c>
    </row>
    <row r="414" spans="2:5" x14ac:dyDescent="0.2">
      <c r="B414" s="32">
        <v>71228</v>
      </c>
      <c r="C414" s="12" t="s">
        <v>8</v>
      </c>
      <c r="D414" s="34" t="s">
        <v>1280</v>
      </c>
      <c r="E414" s="14">
        <v>1</v>
      </c>
    </row>
    <row r="415" spans="2:5" x14ac:dyDescent="0.2">
      <c r="B415" s="32">
        <v>71229</v>
      </c>
      <c r="C415" s="12" t="s">
        <v>8</v>
      </c>
      <c r="D415" s="34" t="s">
        <v>1281</v>
      </c>
      <c r="E415" s="14">
        <v>1</v>
      </c>
    </row>
    <row r="416" spans="2:5" x14ac:dyDescent="0.2">
      <c r="B416" s="32">
        <v>71230</v>
      </c>
      <c r="C416" s="12" t="s">
        <v>9</v>
      </c>
      <c r="D416" s="34" t="s">
        <v>1282</v>
      </c>
      <c r="E416" s="14">
        <v>0</v>
      </c>
    </row>
    <row r="417" spans="2:5" x14ac:dyDescent="0.2">
      <c r="B417" s="32">
        <v>71231</v>
      </c>
      <c r="C417" s="12" t="s">
        <v>9</v>
      </c>
      <c r="D417" s="34" t="s">
        <v>1283</v>
      </c>
      <c r="E417" s="14">
        <v>0</v>
      </c>
    </row>
    <row r="418" spans="2:5" x14ac:dyDescent="0.2">
      <c r="B418" s="32">
        <v>71301</v>
      </c>
      <c r="C418" s="12" t="s">
        <v>9</v>
      </c>
      <c r="D418" s="34" t="s">
        <v>1284</v>
      </c>
      <c r="E418" s="14">
        <v>0</v>
      </c>
    </row>
    <row r="419" spans="2:5" x14ac:dyDescent="0.2">
      <c r="B419" s="32">
        <v>71303</v>
      </c>
      <c r="C419" s="12" t="s">
        <v>9</v>
      </c>
      <c r="D419" s="34" t="s">
        <v>1285</v>
      </c>
      <c r="E419" s="14">
        <v>0</v>
      </c>
    </row>
    <row r="420" spans="2:5" x14ac:dyDescent="0.2">
      <c r="B420" s="32">
        <v>71305</v>
      </c>
      <c r="C420" s="12" t="s">
        <v>9</v>
      </c>
      <c r="D420" s="34" t="s">
        <v>1286</v>
      </c>
      <c r="E420" s="14">
        <v>0</v>
      </c>
    </row>
    <row r="421" spans="2:5" x14ac:dyDescent="0.2">
      <c r="B421" s="32">
        <v>71307</v>
      </c>
      <c r="C421" s="12" t="s">
        <v>9</v>
      </c>
      <c r="D421" s="34" t="s">
        <v>1287</v>
      </c>
      <c r="E421" s="14">
        <v>0</v>
      </c>
    </row>
    <row r="422" spans="2:5" x14ac:dyDescent="0.2">
      <c r="B422" s="32">
        <v>71309</v>
      </c>
      <c r="C422" s="12" t="s">
        <v>9</v>
      </c>
      <c r="D422" s="34" t="s">
        <v>1288</v>
      </c>
      <c r="E422" s="14">
        <v>0</v>
      </c>
    </row>
    <row r="423" spans="2:5" x14ac:dyDescent="0.2">
      <c r="B423" s="32">
        <v>71311</v>
      </c>
      <c r="C423" s="12" t="s">
        <v>9</v>
      </c>
      <c r="D423" s="34" t="s">
        <v>1289</v>
      </c>
      <c r="E423" s="14">
        <v>0</v>
      </c>
    </row>
    <row r="424" spans="2:5" x14ac:dyDescent="0.2">
      <c r="B424" s="32">
        <v>71313</v>
      </c>
      <c r="C424" s="12" t="s">
        <v>9</v>
      </c>
      <c r="D424" s="34" t="s">
        <v>1290</v>
      </c>
      <c r="E424" s="14">
        <v>0</v>
      </c>
    </row>
    <row r="425" spans="2:5" x14ac:dyDescent="0.2">
      <c r="B425" s="32">
        <v>71315</v>
      </c>
      <c r="C425" s="12" t="s">
        <v>9</v>
      </c>
      <c r="D425" s="34" t="s">
        <v>1291</v>
      </c>
      <c r="E425" s="14">
        <v>0</v>
      </c>
    </row>
    <row r="426" spans="2:5" x14ac:dyDescent="0.2">
      <c r="B426" s="32">
        <v>71317</v>
      </c>
      <c r="C426" s="12" t="s">
        <v>9</v>
      </c>
      <c r="D426" s="34" t="s">
        <v>1292</v>
      </c>
      <c r="E426" s="14">
        <v>0</v>
      </c>
    </row>
    <row r="427" spans="2:5" x14ac:dyDescent="0.2">
      <c r="B427" s="32">
        <v>71319</v>
      </c>
      <c r="C427" s="12" t="s">
        <v>9</v>
      </c>
      <c r="D427" s="34" t="s">
        <v>1293</v>
      </c>
      <c r="E427" s="14">
        <v>0.15</v>
      </c>
    </row>
    <row r="428" spans="2:5" x14ac:dyDescent="0.2">
      <c r="B428" s="32">
        <v>71321</v>
      </c>
      <c r="C428" s="12" t="s">
        <v>9</v>
      </c>
      <c r="D428" s="34" t="s">
        <v>1294</v>
      </c>
      <c r="E428" s="14">
        <v>0.15</v>
      </c>
    </row>
    <row r="429" spans="2:5" x14ac:dyDescent="0.2">
      <c r="B429" s="32">
        <v>71323</v>
      </c>
      <c r="C429" s="12" t="s">
        <v>9</v>
      </c>
      <c r="D429" s="34" t="s">
        <v>1295</v>
      </c>
      <c r="E429" s="14">
        <v>0.25</v>
      </c>
    </row>
    <row r="430" spans="2:5" x14ac:dyDescent="0.2">
      <c r="B430" s="32">
        <v>71325</v>
      </c>
      <c r="C430" s="12" t="s">
        <v>9</v>
      </c>
      <c r="D430" s="34" t="s">
        <v>1296</v>
      </c>
      <c r="E430" s="14">
        <v>0.25</v>
      </c>
    </row>
    <row r="431" spans="2:5" x14ac:dyDescent="0.2">
      <c r="B431" s="32">
        <v>71327</v>
      </c>
      <c r="C431" s="12" t="s">
        <v>9</v>
      </c>
      <c r="D431" s="34" t="s">
        <v>1297</v>
      </c>
      <c r="E431" s="14">
        <v>0.25</v>
      </c>
    </row>
    <row r="432" spans="2:5" x14ac:dyDescent="0.2">
      <c r="B432" s="32">
        <v>71329</v>
      </c>
      <c r="C432" s="12" t="s">
        <v>9</v>
      </c>
      <c r="D432" s="34" t="s">
        <v>1298</v>
      </c>
      <c r="E432" s="14">
        <v>0.25</v>
      </c>
    </row>
    <row r="433" spans="2:5" x14ac:dyDescent="0.2">
      <c r="B433" s="32">
        <v>71331</v>
      </c>
      <c r="C433" s="12" t="s">
        <v>9</v>
      </c>
      <c r="D433" s="34" t="s">
        <v>1299</v>
      </c>
      <c r="E433" s="14">
        <v>0.5</v>
      </c>
    </row>
    <row r="434" spans="2:5" x14ac:dyDescent="0.2">
      <c r="B434" s="32">
        <v>71333</v>
      </c>
      <c r="C434" s="12" t="s">
        <v>9</v>
      </c>
      <c r="D434" s="34" t="s">
        <v>1300</v>
      </c>
      <c r="E434" s="14">
        <v>0.5</v>
      </c>
    </row>
    <row r="435" spans="2:5" x14ac:dyDescent="0.2">
      <c r="B435" s="32">
        <v>71335</v>
      </c>
      <c r="C435" s="12" t="s">
        <v>9</v>
      </c>
      <c r="D435" s="34" t="s">
        <v>1301</v>
      </c>
      <c r="E435" s="14">
        <v>0.25</v>
      </c>
    </row>
    <row r="436" spans="2:5" x14ac:dyDescent="0.2">
      <c r="B436" s="32">
        <v>71337</v>
      </c>
      <c r="C436" s="12" t="s">
        <v>9</v>
      </c>
      <c r="D436" s="34" t="s">
        <v>1302</v>
      </c>
      <c r="E436" s="14">
        <v>1</v>
      </c>
    </row>
    <row r="437" spans="2:5" x14ac:dyDescent="0.2">
      <c r="B437" s="32">
        <v>71339</v>
      </c>
      <c r="C437" s="12" t="s">
        <v>10</v>
      </c>
      <c r="D437" s="34" t="s">
        <v>1303</v>
      </c>
      <c r="E437" s="14">
        <v>1</v>
      </c>
    </row>
    <row r="438" spans="2:5" x14ac:dyDescent="0.2">
      <c r="B438" s="32">
        <v>71341</v>
      </c>
      <c r="C438" s="12" t="s">
        <v>10</v>
      </c>
      <c r="D438" s="34" t="s">
        <v>1304</v>
      </c>
      <c r="E438" s="14">
        <v>1</v>
      </c>
    </row>
    <row r="439" spans="2:5" x14ac:dyDescent="0.2">
      <c r="B439" s="32">
        <v>71401</v>
      </c>
      <c r="C439" s="12" t="s">
        <v>10</v>
      </c>
      <c r="D439" s="34" t="s">
        <v>1305</v>
      </c>
      <c r="E439" s="14">
        <v>0</v>
      </c>
    </row>
    <row r="440" spans="2:5" x14ac:dyDescent="0.2">
      <c r="B440" s="32">
        <v>71402</v>
      </c>
      <c r="C440" s="12" t="s">
        <v>10</v>
      </c>
      <c r="D440" s="34" t="s">
        <v>1306</v>
      </c>
      <c r="E440" s="14">
        <v>0.2</v>
      </c>
    </row>
    <row r="441" spans="2:5" x14ac:dyDescent="0.2">
      <c r="B441" s="32">
        <v>71403</v>
      </c>
      <c r="C441" s="12" t="s">
        <v>10</v>
      </c>
      <c r="D441" s="34" t="s">
        <v>1307</v>
      </c>
      <c r="E441" s="14">
        <v>1</v>
      </c>
    </row>
    <row r="442" spans="2:5" x14ac:dyDescent="0.2">
      <c r="B442" s="32">
        <v>71404</v>
      </c>
      <c r="C442" s="12" t="s">
        <v>10</v>
      </c>
      <c r="D442" s="34" t="s">
        <v>1308</v>
      </c>
      <c r="E442" s="14">
        <v>1</v>
      </c>
    </row>
    <row r="443" spans="2:5" x14ac:dyDescent="0.2">
      <c r="B443" s="32">
        <v>71405</v>
      </c>
      <c r="C443" s="12" t="s">
        <v>10</v>
      </c>
      <c r="D443" s="34" t="s">
        <v>1309</v>
      </c>
      <c r="E443" s="14">
        <v>1</v>
      </c>
    </row>
    <row r="444" spans="2:5" x14ac:dyDescent="0.2">
      <c r="B444" s="32">
        <v>71406</v>
      </c>
      <c r="C444" s="12" t="s">
        <v>10</v>
      </c>
      <c r="D444" s="34" t="s">
        <v>1310</v>
      </c>
      <c r="E444" s="14">
        <v>1</v>
      </c>
    </row>
    <row r="445" spans="2:5" x14ac:dyDescent="0.2">
      <c r="B445" s="32">
        <v>71407</v>
      </c>
      <c r="C445" s="12" t="s">
        <v>10</v>
      </c>
      <c r="D445" s="34" t="s">
        <v>1311</v>
      </c>
      <c r="E445" s="14">
        <v>1</v>
      </c>
    </row>
    <row r="446" spans="2:5" x14ac:dyDescent="0.2">
      <c r="B446" s="32">
        <v>71408</v>
      </c>
      <c r="C446" s="12" t="s">
        <v>10</v>
      </c>
      <c r="D446" s="34" t="s">
        <v>1312</v>
      </c>
      <c r="E446" s="14">
        <v>1</v>
      </c>
    </row>
    <row r="447" spans="2:5" x14ac:dyDescent="0.2">
      <c r="B447" s="32">
        <v>71409</v>
      </c>
      <c r="C447" s="12" t="s">
        <v>10</v>
      </c>
      <c r="D447" s="34" t="s">
        <v>1313</v>
      </c>
      <c r="E447" s="14">
        <v>1</v>
      </c>
    </row>
    <row r="448" spans="2:5" x14ac:dyDescent="0.2">
      <c r="B448" s="32">
        <v>71410</v>
      </c>
      <c r="C448" s="12" t="s">
        <v>10</v>
      </c>
      <c r="D448" s="34" t="s">
        <v>1314</v>
      </c>
      <c r="E448" s="14">
        <v>1</v>
      </c>
    </row>
    <row r="449" spans="2:5" x14ac:dyDescent="0.2">
      <c r="B449" s="32">
        <v>71411</v>
      </c>
      <c r="C449" s="12" t="s">
        <v>10</v>
      </c>
      <c r="D449" s="34" t="s">
        <v>1315</v>
      </c>
      <c r="E449" s="14">
        <v>1</v>
      </c>
    </row>
    <row r="450" spans="2:5" x14ac:dyDescent="0.2">
      <c r="B450" s="32">
        <v>71412</v>
      </c>
      <c r="C450" s="12" t="s">
        <v>10</v>
      </c>
      <c r="D450" s="34" t="s">
        <v>1316</v>
      </c>
      <c r="E450" s="14">
        <v>0.05</v>
      </c>
    </row>
    <row r="451" spans="2:5" x14ac:dyDescent="0.2">
      <c r="B451" s="32">
        <v>71413</v>
      </c>
      <c r="C451" s="12" t="s">
        <v>10</v>
      </c>
      <c r="D451" s="34" t="s">
        <v>1317</v>
      </c>
      <c r="E451" s="14">
        <v>0.1</v>
      </c>
    </row>
    <row r="452" spans="2:5" x14ac:dyDescent="0.2">
      <c r="B452" s="32">
        <v>71414</v>
      </c>
      <c r="C452" s="12" t="s">
        <v>10</v>
      </c>
      <c r="D452" s="34" t="s">
        <v>1318</v>
      </c>
      <c r="E452" s="14">
        <v>0.3</v>
      </c>
    </row>
    <row r="453" spans="2:5" x14ac:dyDescent="0.2">
      <c r="B453" s="32">
        <v>71415</v>
      </c>
      <c r="C453" s="12" t="s">
        <v>10</v>
      </c>
      <c r="D453" s="34" t="s">
        <v>1319</v>
      </c>
      <c r="E453" s="14">
        <v>0.1</v>
      </c>
    </row>
    <row r="454" spans="2:5" x14ac:dyDescent="0.2">
      <c r="B454" s="32">
        <v>71416</v>
      </c>
      <c r="C454" s="12" t="s">
        <v>10</v>
      </c>
      <c r="D454" s="34" t="s">
        <v>1320</v>
      </c>
      <c r="E454" s="14">
        <v>0.3</v>
      </c>
    </row>
    <row r="455" spans="2:5" x14ac:dyDescent="0.2">
      <c r="B455" s="32">
        <v>71417</v>
      </c>
      <c r="C455" s="12" t="s">
        <v>10</v>
      </c>
      <c r="D455" s="34" t="s">
        <v>1321</v>
      </c>
      <c r="E455" s="14">
        <v>0.4</v>
      </c>
    </row>
    <row r="456" spans="2:5" x14ac:dyDescent="0.2">
      <c r="B456" s="32">
        <v>71418</v>
      </c>
      <c r="C456" s="12" t="s">
        <v>10</v>
      </c>
      <c r="D456" s="34" t="s">
        <v>1322</v>
      </c>
      <c r="E456" s="14">
        <v>0.4</v>
      </c>
    </row>
    <row r="457" spans="2:5" x14ac:dyDescent="0.2">
      <c r="B457" s="32">
        <v>71419</v>
      </c>
      <c r="C457" s="12" t="s">
        <v>10</v>
      </c>
      <c r="D457" s="34" t="s">
        <v>1323</v>
      </c>
      <c r="E457" s="14">
        <v>1</v>
      </c>
    </row>
    <row r="458" spans="2:5" x14ac:dyDescent="0.2">
      <c r="B458" s="32">
        <v>71420</v>
      </c>
      <c r="C458" s="12" t="s">
        <v>10</v>
      </c>
      <c r="D458" s="34" t="s">
        <v>1324</v>
      </c>
      <c r="E458" s="14">
        <v>1</v>
      </c>
    </row>
    <row r="459" spans="2:5" x14ac:dyDescent="0.2">
      <c r="B459" s="32">
        <v>71421</v>
      </c>
      <c r="C459" s="12" t="s">
        <v>10</v>
      </c>
      <c r="D459" s="34" t="s">
        <v>1325</v>
      </c>
      <c r="E459" s="14">
        <v>1</v>
      </c>
    </row>
    <row r="460" spans="2:5" x14ac:dyDescent="0.2">
      <c r="B460" s="32">
        <v>71422</v>
      </c>
      <c r="C460" s="12" t="s">
        <v>10</v>
      </c>
      <c r="D460" s="34" t="s">
        <v>1326</v>
      </c>
      <c r="E460" s="14">
        <v>1</v>
      </c>
    </row>
    <row r="461" spans="2:5" x14ac:dyDescent="0.2">
      <c r="B461" s="32">
        <v>71423</v>
      </c>
      <c r="C461" s="12" t="s">
        <v>10</v>
      </c>
      <c r="D461" s="34" t="s">
        <v>1327</v>
      </c>
      <c r="E461" s="14">
        <v>0.02</v>
      </c>
    </row>
    <row r="462" spans="2:5" x14ac:dyDescent="0.2">
      <c r="B462" s="32">
        <v>71428</v>
      </c>
      <c r="C462" s="12" t="s">
        <v>10</v>
      </c>
      <c r="D462" s="34" t="s">
        <v>1328</v>
      </c>
      <c r="E462" s="14">
        <v>0.05</v>
      </c>
    </row>
    <row r="463" spans="2:5" x14ac:dyDescent="0.2">
      <c r="B463" s="32">
        <v>71429</v>
      </c>
      <c r="C463" s="12" t="s">
        <v>10</v>
      </c>
      <c r="D463" s="34" t="s">
        <v>1329</v>
      </c>
      <c r="E463" s="14">
        <v>0.03</v>
      </c>
    </row>
    <row r="464" spans="2:5" x14ac:dyDescent="0.2">
      <c r="B464" s="32">
        <v>71430</v>
      </c>
      <c r="C464" s="12" t="s">
        <v>10</v>
      </c>
      <c r="D464" s="34" t="s">
        <v>1330</v>
      </c>
      <c r="E464" s="14">
        <v>0.05</v>
      </c>
    </row>
    <row r="465" spans="2:5" x14ac:dyDescent="0.2">
      <c r="B465" s="32">
        <v>71431</v>
      </c>
      <c r="C465" s="12" t="s">
        <v>10</v>
      </c>
      <c r="D465" s="34" t="s">
        <v>1331</v>
      </c>
      <c r="E465" s="14">
        <v>0</v>
      </c>
    </row>
    <row r="466" spans="2:5" x14ac:dyDescent="0.2">
      <c r="B466" s="32">
        <v>71432</v>
      </c>
      <c r="C466" s="12" t="s">
        <v>10</v>
      </c>
      <c r="D466" s="34" t="s">
        <v>1332</v>
      </c>
      <c r="E466" s="14">
        <v>0.05</v>
      </c>
    </row>
    <row r="467" spans="2:5" x14ac:dyDescent="0.2">
      <c r="B467" s="32">
        <v>71433</v>
      </c>
      <c r="C467" s="12" t="s">
        <v>10</v>
      </c>
      <c r="D467" s="34" t="s">
        <v>1333</v>
      </c>
      <c r="E467" s="14">
        <v>0.03</v>
      </c>
    </row>
    <row r="468" spans="2:5" x14ac:dyDescent="0.2">
      <c r="B468" s="32">
        <v>71434</v>
      </c>
      <c r="C468" s="12" t="s">
        <v>10</v>
      </c>
      <c r="D468" s="34" t="s">
        <v>1334</v>
      </c>
      <c r="E468" s="14">
        <v>0.05</v>
      </c>
    </row>
    <row r="469" spans="2:5" x14ac:dyDescent="0.2">
      <c r="B469" s="32">
        <v>71435</v>
      </c>
      <c r="C469" s="12" t="s">
        <v>10</v>
      </c>
      <c r="D469" s="34" t="s">
        <v>1335</v>
      </c>
      <c r="E469" s="14">
        <v>0</v>
      </c>
    </row>
    <row r="470" spans="2:5" x14ac:dyDescent="0.2">
      <c r="B470" s="32">
        <v>71436</v>
      </c>
      <c r="C470" s="12" t="s">
        <v>10</v>
      </c>
      <c r="D470" s="34" t="s">
        <v>1336</v>
      </c>
      <c r="E470" s="14">
        <v>0.5</v>
      </c>
    </row>
    <row r="471" spans="2:5" x14ac:dyDescent="0.2">
      <c r="B471" s="32">
        <v>71437</v>
      </c>
      <c r="C471" s="12" t="s">
        <v>10</v>
      </c>
      <c r="D471" s="34" t="s">
        <v>1337</v>
      </c>
      <c r="E471" s="14">
        <v>0</v>
      </c>
    </row>
    <row r="472" spans="2:5" x14ac:dyDescent="0.2">
      <c r="B472" s="32">
        <v>71438</v>
      </c>
      <c r="C472" s="12" t="s">
        <v>10</v>
      </c>
      <c r="D472" s="34" t="s">
        <v>1338</v>
      </c>
      <c r="E472" s="14">
        <v>1</v>
      </c>
    </row>
    <row r="473" spans="2:5" x14ac:dyDescent="0.2">
      <c r="B473" s="32">
        <v>71439</v>
      </c>
      <c r="C473" s="12" t="s">
        <v>11</v>
      </c>
      <c r="D473" s="34" t="s">
        <v>1339</v>
      </c>
      <c r="E473" s="14">
        <v>0</v>
      </c>
    </row>
    <row r="474" spans="2:5" x14ac:dyDescent="0.2">
      <c r="B474" s="32">
        <v>71440</v>
      </c>
      <c r="C474" s="12" t="s">
        <v>11</v>
      </c>
      <c r="D474" s="34" t="s">
        <v>1340</v>
      </c>
      <c r="E474" s="14">
        <v>0</v>
      </c>
    </row>
    <row r="475" spans="2:5" x14ac:dyDescent="0.2">
      <c r="B475" s="32">
        <v>72101</v>
      </c>
      <c r="C475" s="12" t="s">
        <v>11</v>
      </c>
      <c r="D475" s="34" t="s">
        <v>1341</v>
      </c>
      <c r="E475" s="14">
        <v>0.15</v>
      </c>
    </row>
    <row r="476" spans="2:5" x14ac:dyDescent="0.2">
      <c r="B476" s="32">
        <v>72103</v>
      </c>
      <c r="C476" s="12" t="s">
        <v>11</v>
      </c>
      <c r="D476" s="34" t="s">
        <v>1342</v>
      </c>
      <c r="E476" s="14">
        <v>0.15</v>
      </c>
    </row>
    <row r="477" spans="2:5" x14ac:dyDescent="0.2">
      <c r="B477" s="32">
        <v>72105</v>
      </c>
      <c r="C477" s="12" t="s">
        <v>11</v>
      </c>
      <c r="D477" s="34" t="s">
        <v>1343</v>
      </c>
      <c r="E477" s="14">
        <v>0.25</v>
      </c>
    </row>
    <row r="478" spans="2:5" x14ac:dyDescent="0.2">
      <c r="B478" s="32">
        <v>72107</v>
      </c>
      <c r="C478" s="12" t="s">
        <v>11</v>
      </c>
      <c r="D478" s="34" t="s">
        <v>1344</v>
      </c>
      <c r="E478" s="14">
        <v>0.25</v>
      </c>
    </row>
    <row r="479" spans="2:5" x14ac:dyDescent="0.2">
      <c r="B479" s="32">
        <v>72109</v>
      </c>
      <c r="C479" s="12" t="s">
        <v>11</v>
      </c>
      <c r="D479" s="34" t="s">
        <v>1345</v>
      </c>
      <c r="E479" s="14">
        <v>0.5</v>
      </c>
    </row>
    <row r="480" spans="2:5" x14ac:dyDescent="0.2">
      <c r="B480" s="32">
        <v>72111</v>
      </c>
      <c r="C480" s="12" t="s">
        <v>11</v>
      </c>
      <c r="D480" s="34" t="s">
        <v>1346</v>
      </c>
      <c r="E480" s="14">
        <v>0.5</v>
      </c>
    </row>
    <row r="481" spans="2:5" x14ac:dyDescent="0.2">
      <c r="B481" s="32">
        <v>72113</v>
      </c>
      <c r="C481" s="12" t="s">
        <v>11</v>
      </c>
      <c r="D481" s="34" t="s">
        <v>1347</v>
      </c>
      <c r="E481" s="14">
        <v>0.5</v>
      </c>
    </row>
    <row r="482" spans="2:5" x14ac:dyDescent="0.2">
      <c r="B482" s="32">
        <v>72115</v>
      </c>
      <c r="C482" s="12" t="s">
        <v>11</v>
      </c>
      <c r="D482" s="34" t="s">
        <v>1348</v>
      </c>
      <c r="E482" s="14">
        <v>1</v>
      </c>
    </row>
    <row r="483" spans="2:5" x14ac:dyDescent="0.2">
      <c r="B483" s="32">
        <v>72117</v>
      </c>
      <c r="C483" s="12" t="s">
        <v>11</v>
      </c>
      <c r="D483" s="34" t="s">
        <v>1349</v>
      </c>
      <c r="E483" s="14">
        <v>0</v>
      </c>
    </row>
    <row r="484" spans="2:5" x14ac:dyDescent="0.2">
      <c r="B484" s="32">
        <v>72119</v>
      </c>
      <c r="C484" s="12" t="s">
        <v>11</v>
      </c>
      <c r="D484" s="34" t="s">
        <v>1350</v>
      </c>
      <c r="E484" s="14">
        <v>0</v>
      </c>
    </row>
    <row r="485" spans="2:5" x14ac:dyDescent="0.2">
      <c r="B485" s="32">
        <v>72121</v>
      </c>
      <c r="C485" s="12" t="s">
        <v>11</v>
      </c>
      <c r="D485" s="34" t="s">
        <v>1351</v>
      </c>
      <c r="E485" s="14">
        <v>0</v>
      </c>
    </row>
    <row r="486" spans="2:5" x14ac:dyDescent="0.2">
      <c r="B486" s="32">
        <v>72123</v>
      </c>
      <c r="C486" s="12" t="s">
        <v>11</v>
      </c>
      <c r="D486" s="34" t="s">
        <v>1352</v>
      </c>
      <c r="E486" s="14">
        <v>0</v>
      </c>
    </row>
    <row r="487" spans="2:5" x14ac:dyDescent="0.2">
      <c r="B487" s="32">
        <v>72125</v>
      </c>
      <c r="C487" s="12" t="s">
        <v>11</v>
      </c>
      <c r="D487" s="34" t="s">
        <v>1353</v>
      </c>
      <c r="E487" s="14">
        <v>0</v>
      </c>
    </row>
    <row r="488" spans="2:5" x14ac:dyDescent="0.2">
      <c r="B488" s="32">
        <v>72127</v>
      </c>
      <c r="C488" s="12" t="s">
        <v>11</v>
      </c>
      <c r="D488" s="34" t="s">
        <v>1354</v>
      </c>
      <c r="E488" s="14">
        <v>0</v>
      </c>
    </row>
    <row r="489" spans="2:5" x14ac:dyDescent="0.2">
      <c r="B489" s="32">
        <v>72129</v>
      </c>
      <c r="C489" s="12" t="s">
        <v>12</v>
      </c>
      <c r="D489" s="34" t="s">
        <v>1355</v>
      </c>
      <c r="E489" s="14">
        <v>0.5</v>
      </c>
    </row>
    <row r="490" spans="2:5" x14ac:dyDescent="0.2">
      <c r="B490" s="32">
        <v>72131</v>
      </c>
      <c r="C490" s="12" t="s">
        <v>12</v>
      </c>
      <c r="D490" s="34" t="s">
        <v>1356</v>
      </c>
      <c r="E490" s="14">
        <v>0.5</v>
      </c>
    </row>
    <row r="491" spans="2:5" x14ac:dyDescent="0.2">
      <c r="B491" s="32">
        <v>72201</v>
      </c>
      <c r="C491" s="12" t="s">
        <v>12</v>
      </c>
      <c r="D491" s="34" t="s">
        <v>1357</v>
      </c>
      <c r="E491" s="14">
        <v>0.5</v>
      </c>
    </row>
    <row r="492" spans="2:5" x14ac:dyDescent="0.2">
      <c r="B492" s="32">
        <v>72202</v>
      </c>
      <c r="C492" s="12" t="s">
        <v>12</v>
      </c>
      <c r="D492" s="34" t="s">
        <v>1358</v>
      </c>
      <c r="E492" s="14">
        <v>1</v>
      </c>
    </row>
    <row r="493" spans="2:5" x14ac:dyDescent="0.2">
      <c r="B493" s="32">
        <v>72203</v>
      </c>
      <c r="C493" s="12" t="s">
        <v>12</v>
      </c>
      <c r="D493" s="34" t="s">
        <v>1359</v>
      </c>
      <c r="E493" s="14">
        <v>0.25</v>
      </c>
    </row>
    <row r="494" spans="2:5" x14ac:dyDescent="0.2">
      <c r="B494" s="32">
        <v>72204</v>
      </c>
      <c r="C494" s="12" t="s">
        <v>12</v>
      </c>
      <c r="D494" s="34" t="s">
        <v>1360</v>
      </c>
      <c r="E494" s="14">
        <v>0</v>
      </c>
    </row>
    <row r="495" spans="2:5" x14ac:dyDescent="0.2">
      <c r="B495" s="32">
        <v>72205</v>
      </c>
      <c r="C495" s="12" t="s">
        <v>12</v>
      </c>
      <c r="D495" s="34" t="s">
        <v>1361</v>
      </c>
      <c r="E495" s="14">
        <v>1</v>
      </c>
    </row>
    <row r="496" spans="2:5" x14ac:dyDescent="0.2">
      <c r="B496" s="32">
        <v>72206</v>
      </c>
      <c r="C496" s="12" t="s">
        <v>12</v>
      </c>
      <c r="D496" s="34" t="s">
        <v>1362</v>
      </c>
      <c r="E496" s="14">
        <v>0.5</v>
      </c>
    </row>
    <row r="497" spans="2:5" x14ac:dyDescent="0.2">
      <c r="B497" s="32">
        <v>72207</v>
      </c>
      <c r="C497" s="12" t="s">
        <v>13</v>
      </c>
      <c r="D497" s="34" t="s">
        <v>1363</v>
      </c>
      <c r="E497" s="14">
        <v>1</v>
      </c>
    </row>
    <row r="498" spans="2:5" x14ac:dyDescent="0.2">
      <c r="B498" s="32">
        <v>72208</v>
      </c>
      <c r="C498" s="12" t="s">
        <v>13</v>
      </c>
      <c r="D498" s="34" t="s">
        <v>1364</v>
      </c>
      <c r="E498" s="14">
        <v>1</v>
      </c>
    </row>
    <row r="499" spans="2:5" x14ac:dyDescent="0.2">
      <c r="B499" s="32">
        <v>72301</v>
      </c>
      <c r="C499" s="12" t="s">
        <v>13</v>
      </c>
      <c r="D499" s="34" t="s">
        <v>1365</v>
      </c>
      <c r="E499" s="14">
        <v>0</v>
      </c>
    </row>
    <row r="500" spans="2:5" x14ac:dyDescent="0.2">
      <c r="B500" s="32">
        <v>72302</v>
      </c>
      <c r="C500" s="12" t="s">
        <v>14</v>
      </c>
      <c r="D500" s="34" t="s">
        <v>1366</v>
      </c>
      <c r="E500" s="14">
        <v>0</v>
      </c>
    </row>
    <row r="501" spans="2:5" x14ac:dyDescent="0.2">
      <c r="B501" s="32">
        <v>72303</v>
      </c>
      <c r="C501" s="12" t="s">
        <v>14</v>
      </c>
      <c r="D501" s="34" t="s">
        <v>1367</v>
      </c>
      <c r="E501" s="14">
        <v>0</v>
      </c>
    </row>
    <row r="502" spans="2:5" x14ac:dyDescent="0.2">
      <c r="B502" s="32">
        <v>80001</v>
      </c>
      <c r="C502" s="12" t="s">
        <v>14</v>
      </c>
      <c r="D502" s="34" t="s">
        <v>1368</v>
      </c>
      <c r="E502" s="14">
        <v>0</v>
      </c>
    </row>
    <row r="503" spans="2:5" x14ac:dyDescent="0.2">
      <c r="B503" s="32">
        <v>80002</v>
      </c>
      <c r="C503" s="12" t="s">
        <v>14</v>
      </c>
      <c r="D503" s="34" t="s">
        <v>1369</v>
      </c>
      <c r="E503" s="14">
        <v>0</v>
      </c>
    </row>
    <row r="504" spans="2:5" x14ac:dyDescent="0.2">
      <c r="B504" s="32">
        <v>80003</v>
      </c>
      <c r="C504" s="12" t="s">
        <v>14</v>
      </c>
      <c r="D504" s="34" t="s">
        <v>1370</v>
      </c>
      <c r="E504" s="14">
        <v>0.15</v>
      </c>
    </row>
    <row r="505" spans="2:5" x14ac:dyDescent="0.2">
      <c r="B505" s="32">
        <v>80004</v>
      </c>
      <c r="C505" s="12" t="s">
        <v>14</v>
      </c>
      <c r="D505" s="34" t="s">
        <v>1371</v>
      </c>
      <c r="E505" s="14">
        <v>0.15</v>
      </c>
    </row>
    <row r="506" spans="2:5" x14ac:dyDescent="0.2">
      <c r="B506" s="32">
        <v>80005</v>
      </c>
      <c r="C506" s="12" t="s">
        <v>14</v>
      </c>
      <c r="D506" s="34" t="s">
        <v>1372</v>
      </c>
      <c r="E506" s="14">
        <v>0.25</v>
      </c>
    </row>
    <row r="507" spans="2:5" x14ac:dyDescent="0.2">
      <c r="B507" s="32">
        <v>80007</v>
      </c>
      <c r="C507" s="12" t="s">
        <v>14</v>
      </c>
      <c r="D507" s="34" t="s">
        <v>1373</v>
      </c>
      <c r="E507" s="14">
        <v>0.25</v>
      </c>
    </row>
    <row r="508" spans="2:5" x14ac:dyDescent="0.2">
      <c r="B508" s="32">
        <v>80009</v>
      </c>
      <c r="C508" s="12" t="s">
        <v>14</v>
      </c>
      <c r="D508" s="34" t="s">
        <v>1374</v>
      </c>
      <c r="E508" s="14">
        <v>0.5</v>
      </c>
    </row>
    <row r="509" spans="2:5" x14ac:dyDescent="0.2">
      <c r="B509" s="32">
        <v>80011</v>
      </c>
      <c r="C509" s="12" t="s">
        <v>14</v>
      </c>
      <c r="D509" s="34" t="s">
        <v>1375</v>
      </c>
      <c r="E509" s="14">
        <v>0.5</v>
      </c>
    </row>
    <row r="510" spans="2:5" x14ac:dyDescent="0.2">
      <c r="B510" s="32">
        <v>80013</v>
      </c>
      <c r="C510" s="12" t="s">
        <v>14</v>
      </c>
      <c r="D510" s="34" t="s">
        <v>1376</v>
      </c>
      <c r="E510" s="14">
        <v>1</v>
      </c>
    </row>
    <row r="511" spans="2:5" x14ac:dyDescent="0.2">
      <c r="B511" s="32">
        <v>80015</v>
      </c>
      <c r="C511" s="12" t="s">
        <v>14</v>
      </c>
      <c r="D511" s="34" t="s">
        <v>1377</v>
      </c>
      <c r="E511" s="14">
        <v>1</v>
      </c>
    </row>
    <row r="512" spans="2:5" x14ac:dyDescent="0.2">
      <c r="B512" s="32">
        <v>80017</v>
      </c>
      <c r="C512" s="12" t="s">
        <v>14</v>
      </c>
      <c r="D512" s="34" t="s">
        <v>1378</v>
      </c>
      <c r="E512" s="14">
        <v>0.15</v>
      </c>
    </row>
    <row r="513" spans="2:5" x14ac:dyDescent="0.2">
      <c r="B513" s="32">
        <v>80019</v>
      </c>
      <c r="C513" s="12" t="s">
        <v>14</v>
      </c>
      <c r="D513" s="34" t="s">
        <v>1379</v>
      </c>
      <c r="E513" s="14">
        <v>0.15</v>
      </c>
    </row>
    <row r="514" spans="2:5" x14ac:dyDescent="0.2">
      <c r="B514" s="32">
        <v>80022</v>
      </c>
      <c r="C514" s="12" t="s">
        <v>14</v>
      </c>
      <c r="D514" s="34" t="s">
        <v>1380</v>
      </c>
      <c r="E514" s="14">
        <v>0</v>
      </c>
    </row>
    <row r="515" spans="2:5" x14ac:dyDescent="0.2">
      <c r="B515" s="32">
        <v>80024</v>
      </c>
      <c r="C515" s="12" t="s">
        <v>14</v>
      </c>
      <c r="D515" s="34" t="s">
        <v>1381</v>
      </c>
      <c r="E515" s="14">
        <v>0</v>
      </c>
    </row>
    <row r="516" spans="2:5" x14ac:dyDescent="0.2">
      <c r="B516" s="32">
        <v>80025</v>
      </c>
      <c r="C516" s="12" t="s">
        <v>14</v>
      </c>
      <c r="D516" s="34" t="s">
        <v>1382</v>
      </c>
      <c r="E516" s="14">
        <v>0</v>
      </c>
    </row>
    <row r="517" spans="2:5" x14ac:dyDescent="0.2">
      <c r="B517" s="32">
        <v>80026</v>
      </c>
      <c r="C517" s="12" t="s">
        <v>14</v>
      </c>
      <c r="D517" s="34" t="s">
        <v>1383</v>
      </c>
      <c r="E517" s="14">
        <v>0</v>
      </c>
    </row>
    <row r="518" spans="2:5" x14ac:dyDescent="0.2">
      <c r="B518" s="32">
        <v>80027</v>
      </c>
      <c r="C518" s="12" t="s">
        <v>14</v>
      </c>
      <c r="D518" s="34" t="s">
        <v>1384</v>
      </c>
      <c r="E518" s="14">
        <v>0.1</v>
      </c>
    </row>
    <row r="519" spans="2:5" x14ac:dyDescent="0.2">
      <c r="B519" s="32">
        <v>80028</v>
      </c>
      <c r="C519" s="12" t="s">
        <v>14</v>
      </c>
      <c r="D519" s="34" t="s">
        <v>1385</v>
      </c>
      <c r="E519" s="14">
        <v>0.1</v>
      </c>
    </row>
    <row r="520" spans="2:5" x14ac:dyDescent="0.2">
      <c r="B520" s="32">
        <v>80029</v>
      </c>
      <c r="C520" s="12" t="s">
        <v>14</v>
      </c>
      <c r="D520" s="34" t="s">
        <v>1386</v>
      </c>
      <c r="E520" s="14">
        <v>0.35</v>
      </c>
    </row>
    <row r="521" spans="2:5" x14ac:dyDescent="0.2">
      <c r="B521" s="32">
        <v>80031</v>
      </c>
      <c r="C521" s="12" t="s">
        <v>14</v>
      </c>
      <c r="D521" s="34" t="s">
        <v>1387</v>
      </c>
      <c r="E521" s="14">
        <v>0.35</v>
      </c>
    </row>
    <row r="522" spans="2:5" x14ac:dyDescent="0.2">
      <c r="B522" s="32">
        <v>80033</v>
      </c>
      <c r="C522" s="12" t="s">
        <v>14</v>
      </c>
      <c r="D522" s="34" t="s">
        <v>1388</v>
      </c>
      <c r="E522" s="14">
        <v>0.85</v>
      </c>
    </row>
    <row r="523" spans="2:5" x14ac:dyDescent="0.2">
      <c r="B523" s="32">
        <v>80035</v>
      </c>
      <c r="C523" s="12" t="s">
        <v>14</v>
      </c>
      <c r="D523" s="34" t="s">
        <v>1389</v>
      </c>
      <c r="E523" s="14">
        <v>0.85</v>
      </c>
    </row>
    <row r="524" spans="2:5" x14ac:dyDescent="0.2">
      <c r="B524" s="32">
        <v>80037</v>
      </c>
      <c r="C524" s="12" t="s">
        <v>14</v>
      </c>
      <c r="D524" s="34" t="s">
        <v>1390</v>
      </c>
      <c r="E524" s="14">
        <v>0.25</v>
      </c>
    </row>
    <row r="525" spans="2:5" x14ac:dyDescent="0.2">
      <c r="B525" s="32">
        <v>80039</v>
      </c>
      <c r="C525" s="12" t="s">
        <v>14</v>
      </c>
      <c r="D525" s="34" t="s">
        <v>1391</v>
      </c>
      <c r="E525" s="14">
        <v>0.25</v>
      </c>
    </row>
    <row r="526" spans="2:5" x14ac:dyDescent="0.2">
      <c r="B526" s="32">
        <v>80042</v>
      </c>
      <c r="C526" s="12" t="s">
        <v>14</v>
      </c>
      <c r="D526" s="34" t="s">
        <v>1392</v>
      </c>
      <c r="E526" s="14">
        <v>0.1</v>
      </c>
    </row>
    <row r="527" spans="2:5" x14ac:dyDescent="0.2">
      <c r="B527" s="32">
        <v>80044</v>
      </c>
      <c r="C527" s="12" t="s">
        <v>14</v>
      </c>
      <c r="D527" s="34" t="s">
        <v>1393</v>
      </c>
      <c r="E527" s="14">
        <v>0.1</v>
      </c>
    </row>
    <row r="528" spans="2:5" x14ac:dyDescent="0.2">
      <c r="B528" s="32">
        <v>80046</v>
      </c>
      <c r="C528" s="12" t="s">
        <v>14</v>
      </c>
      <c r="D528" s="34" t="s">
        <v>1394</v>
      </c>
      <c r="E528" s="14">
        <v>0</v>
      </c>
    </row>
    <row r="529" spans="2:5" x14ac:dyDescent="0.2">
      <c r="B529" s="32">
        <v>80048</v>
      </c>
      <c r="C529" s="12" t="s">
        <v>14</v>
      </c>
      <c r="D529" s="34" t="s">
        <v>1395</v>
      </c>
      <c r="E529" s="14">
        <v>0</v>
      </c>
    </row>
    <row r="530" spans="2:5" x14ac:dyDescent="0.2">
      <c r="B530" s="32">
        <v>80049</v>
      </c>
      <c r="C530" s="12" t="s">
        <v>14</v>
      </c>
      <c r="D530" s="34" t="s">
        <v>1396</v>
      </c>
      <c r="E530" s="14">
        <v>0</v>
      </c>
    </row>
    <row r="531" spans="2:5" x14ac:dyDescent="0.2">
      <c r="B531" s="32">
        <v>80050</v>
      </c>
      <c r="C531" s="12" t="s">
        <v>14</v>
      </c>
      <c r="D531" s="34" t="s">
        <v>1397</v>
      </c>
      <c r="E531" s="14">
        <v>0</v>
      </c>
    </row>
    <row r="532" spans="2:5" x14ac:dyDescent="0.2">
      <c r="B532" s="32">
        <v>80051</v>
      </c>
      <c r="C532" s="12" t="s">
        <v>14</v>
      </c>
      <c r="D532" s="34" t="s">
        <v>1398</v>
      </c>
      <c r="E532" s="14">
        <v>0.25</v>
      </c>
    </row>
    <row r="533" spans="2:5" x14ac:dyDescent="0.2">
      <c r="B533" s="32">
        <v>80052</v>
      </c>
      <c r="C533" s="12" t="s">
        <v>14</v>
      </c>
      <c r="D533" s="34" t="s">
        <v>1399</v>
      </c>
      <c r="E533" s="14">
        <v>0.25</v>
      </c>
    </row>
    <row r="534" spans="2:5" x14ac:dyDescent="0.2">
      <c r="B534" s="32">
        <v>80053</v>
      </c>
      <c r="C534" s="12" t="s">
        <v>14</v>
      </c>
      <c r="D534" s="34" t="s">
        <v>1400</v>
      </c>
      <c r="E534" s="14">
        <v>0.75</v>
      </c>
    </row>
    <row r="535" spans="2:5" x14ac:dyDescent="0.2">
      <c r="B535" s="32">
        <v>80055</v>
      </c>
      <c r="C535" s="12" t="s">
        <v>14</v>
      </c>
      <c r="D535" s="34" t="s">
        <v>1401</v>
      </c>
      <c r="E535" s="14">
        <v>0.75</v>
      </c>
    </row>
    <row r="536" spans="2:5" x14ac:dyDescent="0.2">
      <c r="B536" s="32">
        <v>80057</v>
      </c>
      <c r="C536" s="12" t="s">
        <v>14</v>
      </c>
      <c r="D536" s="34" t="s">
        <v>1402</v>
      </c>
      <c r="E536" s="14">
        <v>0.5</v>
      </c>
    </row>
    <row r="537" spans="2:5" x14ac:dyDescent="0.2">
      <c r="B537" s="32">
        <v>80059</v>
      </c>
      <c r="C537" s="12" t="s">
        <v>14</v>
      </c>
      <c r="D537" s="34" t="s">
        <v>1403</v>
      </c>
      <c r="E537" s="14">
        <v>0.5</v>
      </c>
    </row>
    <row r="538" spans="2:5" x14ac:dyDescent="0.2">
      <c r="B538" s="32">
        <v>80062</v>
      </c>
      <c r="C538" s="12" t="s">
        <v>14</v>
      </c>
      <c r="D538" s="34" t="s">
        <v>1404</v>
      </c>
      <c r="E538" s="14">
        <v>0.35</v>
      </c>
    </row>
    <row r="539" spans="2:5" x14ac:dyDescent="0.2">
      <c r="B539" s="32">
        <v>80064</v>
      </c>
      <c r="C539" s="12" t="s">
        <v>14</v>
      </c>
      <c r="D539" s="34" t="s">
        <v>1405</v>
      </c>
      <c r="E539" s="14">
        <v>0.35</v>
      </c>
    </row>
    <row r="540" spans="2:5" x14ac:dyDescent="0.2">
      <c r="B540" s="32">
        <v>80066</v>
      </c>
      <c r="C540" s="12" t="s">
        <v>14</v>
      </c>
      <c r="D540" s="34" t="s">
        <v>1406</v>
      </c>
      <c r="E540" s="14">
        <v>0.25</v>
      </c>
    </row>
    <row r="541" spans="2:5" x14ac:dyDescent="0.2">
      <c r="B541" s="32">
        <v>80068</v>
      </c>
      <c r="C541" s="12" t="s">
        <v>14</v>
      </c>
      <c r="D541" s="34" t="s">
        <v>1407</v>
      </c>
      <c r="E541" s="14">
        <v>0.25</v>
      </c>
    </row>
    <row r="542" spans="2:5" x14ac:dyDescent="0.2">
      <c r="B542" s="32">
        <v>80070</v>
      </c>
      <c r="C542" s="12" t="s">
        <v>14</v>
      </c>
      <c r="D542" s="34" t="s">
        <v>1408</v>
      </c>
      <c r="E542" s="14">
        <v>0</v>
      </c>
    </row>
    <row r="543" spans="2:5" x14ac:dyDescent="0.2">
      <c r="B543" s="32">
        <v>80072</v>
      </c>
      <c r="C543" s="12" t="s">
        <v>14</v>
      </c>
      <c r="D543" s="34" t="s">
        <v>1409</v>
      </c>
      <c r="E543" s="14">
        <v>0</v>
      </c>
    </row>
    <row r="544" spans="2:5" x14ac:dyDescent="0.2">
      <c r="B544" s="32">
        <v>80073</v>
      </c>
      <c r="C544" s="12" t="s">
        <v>14</v>
      </c>
      <c r="D544" s="34" t="s">
        <v>1410</v>
      </c>
      <c r="E544" s="14">
        <v>0</v>
      </c>
    </row>
    <row r="545" spans="2:5" x14ac:dyDescent="0.2">
      <c r="B545" s="32">
        <v>80074</v>
      </c>
      <c r="C545" s="12" t="s">
        <v>14</v>
      </c>
      <c r="D545" s="34" t="s">
        <v>1411</v>
      </c>
      <c r="E545" s="14">
        <v>0</v>
      </c>
    </row>
    <row r="546" spans="2:5" x14ac:dyDescent="0.2">
      <c r="B546" s="32">
        <v>80075</v>
      </c>
      <c r="C546" s="12" t="s">
        <v>14</v>
      </c>
      <c r="D546" s="34" t="s">
        <v>1412</v>
      </c>
      <c r="E546" s="14">
        <v>0.5</v>
      </c>
    </row>
    <row r="547" spans="2:5" x14ac:dyDescent="0.2">
      <c r="B547" s="32">
        <v>80076</v>
      </c>
      <c r="C547" s="12" t="s">
        <v>14</v>
      </c>
      <c r="D547" s="34" t="s">
        <v>1413</v>
      </c>
      <c r="E547" s="14">
        <v>0.5</v>
      </c>
    </row>
    <row r="548" spans="2:5" x14ac:dyDescent="0.2">
      <c r="B548" s="32">
        <v>80077</v>
      </c>
      <c r="C548" s="12" t="s">
        <v>14</v>
      </c>
      <c r="D548" s="34" t="s">
        <v>1414</v>
      </c>
      <c r="E548" s="14">
        <v>1</v>
      </c>
    </row>
    <row r="549" spans="2:5" x14ac:dyDescent="0.2">
      <c r="B549" s="32">
        <v>80079</v>
      </c>
      <c r="C549" s="12" t="s">
        <v>14</v>
      </c>
      <c r="D549" s="34" t="s">
        <v>1415</v>
      </c>
      <c r="E549" s="14">
        <v>1</v>
      </c>
    </row>
    <row r="550" spans="2:5" x14ac:dyDescent="0.2">
      <c r="B550" s="32">
        <v>80082</v>
      </c>
      <c r="C550" s="12" t="s">
        <v>14</v>
      </c>
      <c r="D550" s="34" t="s">
        <v>1416</v>
      </c>
      <c r="E550" s="14">
        <v>0.85</v>
      </c>
    </row>
    <row r="551" spans="2:5" x14ac:dyDescent="0.2">
      <c r="B551" s="32">
        <v>80084</v>
      </c>
      <c r="C551" s="12" t="s">
        <v>14</v>
      </c>
      <c r="D551" s="34" t="s">
        <v>1417</v>
      </c>
      <c r="E551" s="14">
        <v>0.85</v>
      </c>
    </row>
    <row r="552" spans="2:5" x14ac:dyDescent="0.2">
      <c r="B552" s="32">
        <v>80086</v>
      </c>
      <c r="C552" s="12" t="s">
        <v>14</v>
      </c>
      <c r="D552" s="34" t="s">
        <v>1418</v>
      </c>
      <c r="E552" s="14">
        <v>0.75</v>
      </c>
    </row>
    <row r="553" spans="2:5" x14ac:dyDescent="0.2">
      <c r="B553" s="32">
        <v>80088</v>
      </c>
      <c r="C553" s="12" t="s">
        <v>14</v>
      </c>
      <c r="D553" s="34" t="s">
        <v>1419</v>
      </c>
      <c r="E553" s="14">
        <v>0.75</v>
      </c>
    </row>
    <row r="554" spans="2:5" x14ac:dyDescent="0.2">
      <c r="B554" s="32">
        <v>80090</v>
      </c>
      <c r="C554" s="12" t="s">
        <v>14</v>
      </c>
      <c r="D554" s="34" t="s">
        <v>1420</v>
      </c>
      <c r="E554" s="14">
        <v>0.5</v>
      </c>
    </row>
    <row r="555" spans="2:5" x14ac:dyDescent="0.2">
      <c r="B555" s="32">
        <v>80092</v>
      </c>
      <c r="C555" s="12" t="s">
        <v>14</v>
      </c>
      <c r="D555" s="34" t="s">
        <v>1421</v>
      </c>
      <c r="E555" s="14">
        <v>0.5</v>
      </c>
    </row>
    <row r="556" spans="2:5" x14ac:dyDescent="0.2">
      <c r="B556" s="32">
        <v>80094</v>
      </c>
      <c r="C556" s="12" t="s">
        <v>14</v>
      </c>
      <c r="D556" s="34" t="s">
        <v>1422</v>
      </c>
      <c r="E556" s="14">
        <v>0</v>
      </c>
    </row>
    <row r="557" spans="2:5" x14ac:dyDescent="0.2">
      <c r="B557" s="32">
        <v>80096</v>
      </c>
      <c r="C557" s="12" t="s">
        <v>14</v>
      </c>
      <c r="D557" s="34" t="s">
        <v>1423</v>
      </c>
      <c r="E557" s="14">
        <v>0</v>
      </c>
    </row>
    <row r="558" spans="2:5" x14ac:dyDescent="0.2">
      <c r="B558" s="32">
        <v>80097</v>
      </c>
      <c r="C558" s="12" t="s">
        <v>14</v>
      </c>
      <c r="D558" s="34" t="s">
        <v>1424</v>
      </c>
      <c r="E558" s="14">
        <v>0</v>
      </c>
    </row>
    <row r="559" spans="2:5" x14ac:dyDescent="0.2">
      <c r="B559" s="32">
        <v>80098</v>
      </c>
      <c r="C559" s="12" t="s">
        <v>14</v>
      </c>
      <c r="D559" s="34" t="s">
        <v>1425</v>
      </c>
      <c r="E559" s="14">
        <v>0</v>
      </c>
    </row>
    <row r="560" spans="2:5" x14ac:dyDescent="0.2">
      <c r="B560" s="32">
        <v>80099</v>
      </c>
      <c r="C560" s="12" t="s">
        <v>14</v>
      </c>
      <c r="D560" s="34" t="s">
        <v>1426</v>
      </c>
      <c r="E560" s="14">
        <v>0</v>
      </c>
    </row>
    <row r="561" spans="2:5" x14ac:dyDescent="0.2">
      <c r="B561" s="32">
        <v>80100</v>
      </c>
      <c r="C561" s="12" t="s">
        <v>14</v>
      </c>
      <c r="D561" s="34" t="s">
        <v>1427</v>
      </c>
      <c r="E561" s="14">
        <v>0</v>
      </c>
    </row>
    <row r="562" spans="2:5" x14ac:dyDescent="0.2">
      <c r="B562" s="32">
        <v>80101</v>
      </c>
      <c r="C562" s="12" t="s">
        <v>14</v>
      </c>
      <c r="D562" s="34" t="s">
        <v>1428</v>
      </c>
      <c r="E562" s="14">
        <v>0</v>
      </c>
    </row>
    <row r="563" spans="2:5" x14ac:dyDescent="0.2">
      <c r="B563" s="32">
        <v>80103</v>
      </c>
      <c r="C563" s="12" t="s">
        <v>14</v>
      </c>
      <c r="D563" s="34" t="s">
        <v>1429</v>
      </c>
      <c r="E563" s="14">
        <v>0</v>
      </c>
    </row>
    <row r="564" spans="2:5" x14ac:dyDescent="0.2">
      <c r="B564" s="32">
        <v>80105</v>
      </c>
      <c r="C564" s="12" t="s">
        <v>14</v>
      </c>
      <c r="D564" s="34" t="s">
        <v>1430</v>
      </c>
      <c r="E564" s="14">
        <v>0.15</v>
      </c>
    </row>
    <row r="565" spans="2:5" x14ac:dyDescent="0.2">
      <c r="B565" s="32">
        <v>80107</v>
      </c>
      <c r="C565" s="12" t="s">
        <v>14</v>
      </c>
      <c r="D565" s="34" t="s">
        <v>1431</v>
      </c>
      <c r="E565" s="14">
        <v>0</v>
      </c>
    </row>
    <row r="566" spans="2:5" x14ac:dyDescent="0.2">
      <c r="B566" s="32">
        <v>80110</v>
      </c>
      <c r="C566" s="12" t="s">
        <v>14</v>
      </c>
      <c r="D566" s="34" t="s">
        <v>1432</v>
      </c>
      <c r="E566" s="14">
        <v>0</v>
      </c>
    </row>
    <row r="567" spans="2:5" x14ac:dyDescent="0.2">
      <c r="B567" s="32">
        <v>80111</v>
      </c>
      <c r="C567" s="12" t="s">
        <v>14</v>
      </c>
      <c r="D567" s="34" t="s">
        <v>1433</v>
      </c>
      <c r="E567" s="14">
        <v>0</v>
      </c>
    </row>
    <row r="568" spans="2:5" x14ac:dyDescent="0.2">
      <c r="B568" s="32">
        <v>80112</v>
      </c>
      <c r="C568" s="12" t="s">
        <v>14</v>
      </c>
      <c r="D568" s="34" t="s">
        <v>1434</v>
      </c>
      <c r="E568" s="14">
        <v>0</v>
      </c>
    </row>
    <row r="569" spans="2:5" x14ac:dyDescent="0.2">
      <c r="B569" s="32">
        <v>80113</v>
      </c>
      <c r="C569" s="12" t="s">
        <v>14</v>
      </c>
      <c r="D569" s="34" t="s">
        <v>1435</v>
      </c>
      <c r="E569" s="14">
        <v>0</v>
      </c>
    </row>
    <row r="570" spans="2:5" x14ac:dyDescent="0.2">
      <c r="B570" s="32">
        <v>80115</v>
      </c>
      <c r="C570" s="12" t="s">
        <v>14</v>
      </c>
      <c r="D570" s="34" t="s">
        <v>1436</v>
      </c>
      <c r="E570" s="14">
        <v>0.25</v>
      </c>
    </row>
    <row r="571" spans="2:5" x14ac:dyDescent="0.2">
      <c r="B571" s="32">
        <v>80117</v>
      </c>
      <c r="C571" s="12" t="s">
        <v>14</v>
      </c>
      <c r="D571" s="34" t="s">
        <v>1437</v>
      </c>
      <c r="E571" s="14">
        <v>0.1</v>
      </c>
    </row>
    <row r="572" spans="2:5" x14ac:dyDescent="0.2">
      <c r="B572" s="32">
        <v>80120</v>
      </c>
      <c r="C572" s="12" t="s">
        <v>14</v>
      </c>
      <c r="D572" s="34" t="s">
        <v>1438</v>
      </c>
      <c r="E572" s="14">
        <v>0</v>
      </c>
    </row>
    <row r="573" spans="2:5" x14ac:dyDescent="0.2">
      <c r="B573" s="32">
        <v>80122</v>
      </c>
      <c r="C573" s="12" t="s">
        <v>14</v>
      </c>
      <c r="D573" s="34" t="s">
        <v>1439</v>
      </c>
      <c r="E573" s="14">
        <v>0</v>
      </c>
    </row>
    <row r="574" spans="2:5" x14ac:dyDescent="0.2">
      <c r="B574" s="32">
        <v>80123</v>
      </c>
      <c r="C574" s="12" t="s">
        <v>14</v>
      </c>
      <c r="D574" s="34" t="s">
        <v>1440</v>
      </c>
      <c r="E574" s="14">
        <v>0</v>
      </c>
    </row>
    <row r="575" spans="2:5" x14ac:dyDescent="0.2">
      <c r="B575" s="32">
        <v>80124</v>
      </c>
      <c r="C575" s="12" t="s">
        <v>14</v>
      </c>
      <c r="D575" s="34" t="s">
        <v>1441</v>
      </c>
      <c r="E575" s="14">
        <v>0</v>
      </c>
    </row>
    <row r="576" spans="2:5" x14ac:dyDescent="0.2">
      <c r="B576" s="32">
        <v>80125</v>
      </c>
      <c r="C576" s="12" t="s">
        <v>14</v>
      </c>
      <c r="D576" s="34" t="s">
        <v>1442</v>
      </c>
      <c r="E576" s="14">
        <v>0.5</v>
      </c>
    </row>
    <row r="577" spans="2:5" x14ac:dyDescent="0.2">
      <c r="B577" s="32">
        <v>80127</v>
      </c>
      <c r="C577" s="12" t="s">
        <v>14</v>
      </c>
      <c r="D577" s="34" t="s">
        <v>1443</v>
      </c>
      <c r="E577" s="14">
        <v>0.35</v>
      </c>
    </row>
    <row r="578" spans="2:5" x14ac:dyDescent="0.2">
      <c r="B578" s="32">
        <v>80130</v>
      </c>
      <c r="C578" s="12" t="s">
        <v>14</v>
      </c>
      <c r="D578" s="34" t="s">
        <v>1444</v>
      </c>
      <c r="E578" s="14">
        <v>0.25</v>
      </c>
    </row>
    <row r="579" spans="2:5" x14ac:dyDescent="0.2">
      <c r="B579" s="32">
        <v>80132</v>
      </c>
      <c r="C579" s="12" t="s">
        <v>14</v>
      </c>
      <c r="D579" s="34" t="s">
        <v>1445</v>
      </c>
      <c r="E579" s="14">
        <v>0</v>
      </c>
    </row>
    <row r="580" spans="2:5" x14ac:dyDescent="0.2">
      <c r="B580" s="32">
        <v>80134</v>
      </c>
      <c r="C580" s="12" t="s">
        <v>14</v>
      </c>
      <c r="D580" s="34" t="s">
        <v>1446</v>
      </c>
      <c r="E580" s="14">
        <v>0</v>
      </c>
    </row>
    <row r="581" spans="2:5" x14ac:dyDescent="0.2">
      <c r="B581" s="32">
        <v>80135</v>
      </c>
      <c r="C581" s="12" t="s">
        <v>14</v>
      </c>
      <c r="D581" s="34" t="s">
        <v>1447</v>
      </c>
      <c r="E581" s="14">
        <v>0</v>
      </c>
    </row>
    <row r="582" spans="2:5" x14ac:dyDescent="0.2">
      <c r="B582" s="32">
        <v>80136</v>
      </c>
      <c r="C582" s="12" t="s">
        <v>14</v>
      </c>
      <c r="D582" s="34" t="s">
        <v>1448</v>
      </c>
      <c r="E582" s="14">
        <v>1</v>
      </c>
    </row>
    <row r="583" spans="2:5" x14ac:dyDescent="0.2">
      <c r="B583" s="32">
        <v>80137</v>
      </c>
      <c r="C583" s="12" t="s">
        <v>14</v>
      </c>
      <c r="D583" s="34" t="s">
        <v>1449</v>
      </c>
      <c r="E583" s="14">
        <v>0.85</v>
      </c>
    </row>
    <row r="584" spans="2:5" x14ac:dyDescent="0.2">
      <c r="B584" s="32">
        <v>80140</v>
      </c>
      <c r="C584" s="12" t="s">
        <v>14</v>
      </c>
      <c r="D584" s="34" t="s">
        <v>1450</v>
      </c>
      <c r="E584" s="14">
        <v>0.75</v>
      </c>
    </row>
    <row r="585" spans="2:5" x14ac:dyDescent="0.2">
      <c r="B585" s="32">
        <v>80142</v>
      </c>
      <c r="C585" s="12" t="s">
        <v>14</v>
      </c>
      <c r="D585" s="34" t="s">
        <v>1451</v>
      </c>
      <c r="E585" s="14">
        <v>0.5</v>
      </c>
    </row>
    <row r="586" spans="2:5" x14ac:dyDescent="0.2">
      <c r="B586" s="32">
        <v>80144</v>
      </c>
      <c r="C586" s="12" t="s">
        <v>14</v>
      </c>
      <c r="D586" s="34" t="s">
        <v>1452</v>
      </c>
      <c r="E586" s="14">
        <v>0</v>
      </c>
    </row>
    <row r="587" spans="2:5" x14ac:dyDescent="0.2">
      <c r="B587" s="32">
        <v>80146</v>
      </c>
      <c r="C587" s="12" t="s">
        <v>14</v>
      </c>
      <c r="D587" s="34" t="s">
        <v>1453</v>
      </c>
      <c r="E587" s="14">
        <v>0</v>
      </c>
    </row>
    <row r="588" spans="2:5" x14ac:dyDescent="0.2">
      <c r="B588" s="32">
        <v>80147</v>
      </c>
      <c r="C588" s="12" t="s">
        <v>3</v>
      </c>
      <c r="D588" s="34" t="s">
        <v>1454</v>
      </c>
      <c r="E588" s="13"/>
    </row>
    <row r="589" spans="2:5" x14ac:dyDescent="0.2">
      <c r="B589" s="32">
        <v>80148</v>
      </c>
      <c r="C589" s="12" t="s">
        <v>3</v>
      </c>
      <c r="D589" s="34" t="s">
        <v>1455</v>
      </c>
      <c r="E589" s="13"/>
    </row>
    <row r="590" spans="2:5" x14ac:dyDescent="0.2">
      <c r="B590" s="32">
        <v>99001</v>
      </c>
      <c r="C590" s="12" t="s">
        <v>3</v>
      </c>
      <c r="D590" s="34" t="s">
        <v>803</v>
      </c>
      <c r="E590" s="13"/>
    </row>
    <row r="591" spans="2:5" ht="38.25" x14ac:dyDescent="0.2">
      <c r="B591" s="32">
        <v>99002</v>
      </c>
      <c r="C591" s="12" t="s">
        <v>4</v>
      </c>
      <c r="D591" s="35" t="s">
        <v>804</v>
      </c>
      <c r="E591" s="13"/>
    </row>
    <row r="592" spans="2:5" x14ac:dyDescent="0.2">
      <c r="B592" s="32">
        <v>99003</v>
      </c>
      <c r="C592" s="12" t="s">
        <v>4</v>
      </c>
      <c r="D592" s="34" t="s">
        <v>805</v>
      </c>
      <c r="E592" s="13"/>
    </row>
    <row r="593" spans="2:5" x14ac:dyDescent="0.2">
      <c r="B593" s="32">
        <v>99004</v>
      </c>
      <c r="C593" s="12" t="s">
        <v>4</v>
      </c>
      <c r="D593" s="34" t="s">
        <v>806</v>
      </c>
      <c r="E593" s="13"/>
    </row>
    <row r="594" spans="2:5" x14ac:dyDescent="0.2">
      <c r="B594" s="32">
        <v>99005</v>
      </c>
      <c r="C594" s="12" t="s">
        <v>4</v>
      </c>
      <c r="D594" s="34" t="s">
        <v>807</v>
      </c>
      <c r="E594" s="13"/>
    </row>
    <row r="595" spans="2:5" x14ac:dyDescent="0.2">
      <c r="B595" s="32">
        <v>99006</v>
      </c>
      <c r="C595" s="12" t="s">
        <v>4</v>
      </c>
      <c r="D595" s="34" t="s">
        <v>808</v>
      </c>
      <c r="E595" s="14">
        <v>0.85</v>
      </c>
    </row>
    <row r="596" spans="2:5" x14ac:dyDescent="0.2">
      <c r="B596" s="32">
        <v>99007</v>
      </c>
      <c r="C596" s="12" t="s">
        <v>5</v>
      </c>
      <c r="D596" s="34" t="s">
        <v>809</v>
      </c>
      <c r="E596" s="13"/>
    </row>
    <row r="597" spans="2:5" x14ac:dyDescent="0.2">
      <c r="B597" s="32">
        <v>99008</v>
      </c>
      <c r="C597" s="12" t="s">
        <v>5</v>
      </c>
      <c r="D597" s="34" t="s">
        <v>1456</v>
      </c>
      <c r="E597" s="13"/>
    </row>
    <row r="598" spans="2:5" x14ac:dyDescent="0.2">
      <c r="B598" s="32">
        <v>99009</v>
      </c>
      <c r="C598" s="12" t="s">
        <v>5</v>
      </c>
      <c r="D598" s="34" t="s">
        <v>810</v>
      </c>
      <c r="E598" s="13"/>
    </row>
    <row r="599" spans="2:5" x14ac:dyDescent="0.2">
      <c r="B599" s="32">
        <v>99010</v>
      </c>
      <c r="C599" s="12" t="s">
        <v>5</v>
      </c>
      <c r="D599" s="34" t="s">
        <v>811</v>
      </c>
      <c r="E599" s="13"/>
    </row>
    <row r="600" spans="2:5" x14ac:dyDescent="0.2">
      <c r="B600" s="32">
        <v>99011</v>
      </c>
      <c r="C600" s="12" t="s">
        <v>5</v>
      </c>
      <c r="D600" s="34" t="s">
        <v>812</v>
      </c>
      <c r="E600" s="13"/>
    </row>
    <row r="601" spans="2:5" x14ac:dyDescent="0.2">
      <c r="B601" s="32">
        <v>99012</v>
      </c>
      <c r="C601" s="12" t="s">
        <v>5</v>
      </c>
      <c r="D601" s="34" t="s">
        <v>813</v>
      </c>
      <c r="E601" s="13"/>
    </row>
    <row r="602" spans="2:5" x14ac:dyDescent="0.2">
      <c r="B602" s="32">
        <v>99013</v>
      </c>
      <c r="C602" s="12" t="s">
        <v>5</v>
      </c>
      <c r="D602" s="34" t="s">
        <v>814</v>
      </c>
      <c r="E602" s="13"/>
    </row>
    <row r="603" spans="2:5" x14ac:dyDescent="0.2">
      <c r="B603" s="32">
        <v>99014</v>
      </c>
      <c r="C603" s="12" t="s">
        <v>5</v>
      </c>
      <c r="D603" s="34" t="s">
        <v>815</v>
      </c>
      <c r="E603" s="13"/>
    </row>
    <row r="604" spans="2:5" x14ac:dyDescent="0.2">
      <c r="B604" s="32">
        <v>99015</v>
      </c>
      <c r="C604" s="12" t="s">
        <v>5</v>
      </c>
      <c r="D604" s="34" t="s">
        <v>816</v>
      </c>
      <c r="E604" s="14">
        <v>0.75</v>
      </c>
    </row>
    <row r="605" spans="2:5" x14ac:dyDescent="0.2">
      <c r="B605" s="32">
        <v>99016</v>
      </c>
      <c r="C605" s="12" t="s">
        <v>5</v>
      </c>
      <c r="D605" s="34" t="s">
        <v>817</v>
      </c>
      <c r="E605" s="13"/>
    </row>
    <row r="606" spans="2:5" x14ac:dyDescent="0.2">
      <c r="B606" s="32">
        <v>99017</v>
      </c>
      <c r="C606" s="12" t="s">
        <v>5</v>
      </c>
      <c r="D606" s="34" t="s">
        <v>1457</v>
      </c>
      <c r="E606" s="14">
        <v>0.5</v>
      </c>
    </row>
    <row r="607" spans="2:5" x14ac:dyDescent="0.2">
      <c r="B607" s="32">
        <v>99018</v>
      </c>
      <c r="C607" s="12" t="s">
        <v>5</v>
      </c>
      <c r="D607" s="34" t="s">
        <v>818</v>
      </c>
      <c r="E607" s="13"/>
    </row>
    <row r="608" spans="2:5" x14ac:dyDescent="0.2">
      <c r="B608" s="32">
        <v>99019</v>
      </c>
      <c r="C608" s="12" t="s">
        <v>5</v>
      </c>
      <c r="D608" s="34" t="s">
        <v>1458</v>
      </c>
      <c r="E608" s="13"/>
    </row>
    <row r="609" spans="2:5" x14ac:dyDescent="0.2">
      <c r="B609" s="32">
        <v>99020</v>
      </c>
      <c r="C609" s="12" t="s">
        <v>5</v>
      </c>
      <c r="D609" s="34" t="s">
        <v>819</v>
      </c>
      <c r="E609" s="13"/>
    </row>
    <row r="610" spans="2:5" x14ac:dyDescent="0.2">
      <c r="B610" s="32">
        <v>99021</v>
      </c>
      <c r="C610" s="12" t="s">
        <v>6</v>
      </c>
      <c r="D610" s="34" t="s">
        <v>820</v>
      </c>
      <c r="E610" s="13"/>
    </row>
    <row r="611" spans="2:5" x14ac:dyDescent="0.2">
      <c r="B611" s="32">
        <v>99022</v>
      </c>
      <c r="C611" s="12" t="s">
        <v>7</v>
      </c>
      <c r="D611" s="34" t="s">
        <v>821</v>
      </c>
      <c r="E611" s="13"/>
    </row>
    <row r="612" spans="2:5" x14ac:dyDescent="0.2">
      <c r="B612" s="32">
        <v>99023</v>
      </c>
      <c r="C612" s="12" t="s">
        <v>8</v>
      </c>
      <c r="D612" s="34" t="s">
        <v>822</v>
      </c>
      <c r="E612" s="13"/>
    </row>
    <row r="613" spans="2:5" ht="25.5" x14ac:dyDescent="0.2">
      <c r="B613" s="32">
        <v>99024</v>
      </c>
      <c r="C613" s="12" t="s">
        <v>9</v>
      </c>
      <c r="D613" s="34" t="s">
        <v>823</v>
      </c>
      <c r="E613" s="13"/>
    </row>
    <row r="614" spans="2:5" ht="51" x14ac:dyDescent="0.2">
      <c r="B614" s="32">
        <v>99025</v>
      </c>
      <c r="C614" s="12" t="s">
        <v>10</v>
      </c>
      <c r="D614" s="34" t="s">
        <v>824</v>
      </c>
      <c r="E614" s="13"/>
    </row>
    <row r="615" spans="2:5" ht="38.25" x14ac:dyDescent="0.2">
      <c r="B615" s="32">
        <v>99026</v>
      </c>
      <c r="C615" s="12" t="s">
        <v>10</v>
      </c>
      <c r="D615" s="34" t="s">
        <v>825</v>
      </c>
      <c r="E615" s="13"/>
    </row>
    <row r="616" spans="2:5" x14ac:dyDescent="0.2">
      <c r="B616" s="32">
        <v>99027</v>
      </c>
      <c r="C616" s="12" t="s">
        <v>10</v>
      </c>
      <c r="D616" s="34" t="s">
        <v>826</v>
      </c>
      <c r="E616" s="13"/>
    </row>
    <row r="617" spans="2:5" x14ac:dyDescent="0.2">
      <c r="B617" s="32">
        <v>99028</v>
      </c>
      <c r="C617" s="12" t="s">
        <v>10</v>
      </c>
      <c r="D617" s="34" t="s">
        <v>827</v>
      </c>
      <c r="E617" s="13"/>
    </row>
    <row r="618" spans="2:5" x14ac:dyDescent="0.2">
      <c r="B618" s="32">
        <v>99029</v>
      </c>
      <c r="C618" s="12" t="s">
        <v>10</v>
      </c>
      <c r="D618" s="34" t="s">
        <v>828</v>
      </c>
      <c r="E618" s="13"/>
    </row>
    <row r="619" spans="2:5" x14ac:dyDescent="0.2">
      <c r="B619" s="32">
        <v>99030</v>
      </c>
      <c r="C619" s="12" t="s">
        <v>10</v>
      </c>
      <c r="D619" s="34" t="s">
        <v>829</v>
      </c>
      <c r="E619" s="13"/>
    </row>
    <row r="620" spans="2:5" x14ac:dyDescent="0.2">
      <c r="B620" s="32">
        <v>99031</v>
      </c>
      <c r="C620" s="12" t="s">
        <v>10</v>
      </c>
      <c r="D620" s="34" t="s">
        <v>830</v>
      </c>
      <c r="E620" s="13"/>
    </row>
    <row r="621" spans="2:5" x14ac:dyDescent="0.2">
      <c r="B621" s="32">
        <v>99032</v>
      </c>
      <c r="C621" s="12" t="s">
        <v>10</v>
      </c>
      <c r="D621" s="34" t="s">
        <v>831</v>
      </c>
      <c r="E621" s="14">
        <v>1</v>
      </c>
    </row>
    <row r="622" spans="2:5" x14ac:dyDescent="0.2">
      <c r="B622" s="32">
        <v>99033</v>
      </c>
      <c r="C622" s="12" t="s">
        <v>10</v>
      </c>
      <c r="D622" s="34" t="s">
        <v>832</v>
      </c>
      <c r="E622" s="13"/>
    </row>
    <row r="623" spans="2:5" x14ac:dyDescent="0.2">
      <c r="B623" s="32">
        <v>99034</v>
      </c>
      <c r="C623" s="12" t="s">
        <v>10</v>
      </c>
      <c r="D623" s="34" t="s">
        <v>1459</v>
      </c>
      <c r="E623" s="13"/>
    </row>
    <row r="624" spans="2:5" x14ac:dyDescent="0.2">
      <c r="B624" s="32">
        <v>99035</v>
      </c>
      <c r="C624" s="12" t="s">
        <v>10</v>
      </c>
      <c r="D624" s="34" t="s">
        <v>833</v>
      </c>
      <c r="E624" s="13"/>
    </row>
    <row r="625" spans="2:5" ht="38.25" x14ac:dyDescent="0.2">
      <c r="B625" s="32">
        <v>99036</v>
      </c>
      <c r="C625" s="12" t="s">
        <v>15</v>
      </c>
      <c r="D625" s="34" t="s">
        <v>834</v>
      </c>
      <c r="E625" s="13"/>
    </row>
    <row r="626" spans="2:5" ht="25.5" x14ac:dyDescent="0.2">
      <c r="B626" s="32">
        <v>99037</v>
      </c>
      <c r="C626" s="12" t="s">
        <v>16</v>
      </c>
      <c r="D626" s="34" t="s">
        <v>835</v>
      </c>
      <c r="E626" s="13"/>
    </row>
    <row r="627" spans="2:5" x14ac:dyDescent="0.2">
      <c r="B627" s="32">
        <v>99038</v>
      </c>
      <c r="C627" s="12" t="s">
        <v>11</v>
      </c>
      <c r="D627" s="34" t="s">
        <v>836</v>
      </c>
      <c r="E627" s="13"/>
    </row>
    <row r="628" spans="2:5" x14ac:dyDescent="0.2">
      <c r="B628" s="32">
        <v>99039</v>
      </c>
      <c r="C628" s="12" t="s">
        <v>12</v>
      </c>
      <c r="D628" s="34" t="s">
        <v>837</v>
      </c>
      <c r="E628" s="13"/>
    </row>
    <row r="629" spans="2:5" ht="25.5" x14ac:dyDescent="0.2">
      <c r="B629" s="32">
        <v>99040</v>
      </c>
      <c r="C629" s="12" t="s">
        <v>13</v>
      </c>
      <c r="D629" s="34" t="s">
        <v>838</v>
      </c>
      <c r="E629" s="13"/>
    </row>
    <row r="630" spans="2:5" ht="38.25" x14ac:dyDescent="0.2">
      <c r="B630" s="32">
        <v>99041</v>
      </c>
      <c r="C630" s="12" t="s">
        <v>17</v>
      </c>
      <c r="D630" s="34" t="s">
        <v>839</v>
      </c>
      <c r="E630" s="13"/>
    </row>
    <row r="631" spans="2:5" x14ac:dyDescent="0.2">
      <c r="B631" s="32">
        <v>99042</v>
      </c>
      <c r="C631" s="12" t="s">
        <v>17</v>
      </c>
      <c r="D631" s="34" t="s">
        <v>840</v>
      </c>
      <c r="E631" s="13"/>
    </row>
    <row r="632" spans="2:5" x14ac:dyDescent="0.2">
      <c r="B632" s="32">
        <v>99043</v>
      </c>
      <c r="C632" s="12" t="s">
        <v>17</v>
      </c>
      <c r="D632" s="34" t="s">
        <v>841</v>
      </c>
      <c r="E632" s="14">
        <v>0.75</v>
      </c>
    </row>
    <row r="633" spans="2:5" ht="25.5" x14ac:dyDescent="0.2">
      <c r="B633" s="32">
        <v>99044</v>
      </c>
      <c r="C633" s="12" t="s">
        <v>17</v>
      </c>
      <c r="D633" s="34" t="s">
        <v>842</v>
      </c>
      <c r="E633" s="13"/>
    </row>
    <row r="634" spans="2:5" x14ac:dyDescent="0.2">
      <c r="B634" s="32">
        <v>99045</v>
      </c>
      <c r="C634" s="12" t="s">
        <v>14</v>
      </c>
      <c r="D634" s="34" t="s">
        <v>1460</v>
      </c>
      <c r="E634" s="13"/>
    </row>
    <row r="635" spans="2:5" x14ac:dyDescent="0.2">
      <c r="B635" s="32">
        <v>99046</v>
      </c>
      <c r="C635" s="12" t="s">
        <v>14</v>
      </c>
      <c r="D635" s="34" t="s">
        <v>843</v>
      </c>
      <c r="E635" s="13"/>
    </row>
    <row r="636" spans="2:5" ht="63.75" x14ac:dyDescent="0.2">
      <c r="B636" s="32">
        <v>99047</v>
      </c>
      <c r="C636" s="12" t="s">
        <v>14</v>
      </c>
      <c r="D636" s="34" t="s">
        <v>844</v>
      </c>
      <c r="E636" s="13"/>
    </row>
    <row r="637" spans="2:5" ht="63.75" x14ac:dyDescent="0.2">
      <c r="B637" s="32">
        <v>99048</v>
      </c>
      <c r="C637" s="12" t="s">
        <v>14</v>
      </c>
      <c r="D637" s="34" t="s">
        <v>845</v>
      </c>
      <c r="E637" s="13"/>
    </row>
    <row r="638" spans="2:5" x14ac:dyDescent="0.2">
      <c r="B638" s="32">
        <v>99049</v>
      </c>
      <c r="C638" s="12" t="s">
        <v>14</v>
      </c>
      <c r="D638" s="34" t="s">
        <v>846</v>
      </c>
      <c r="E638" s="13"/>
    </row>
    <row r="639" spans="2:5" x14ac:dyDescent="0.2">
      <c r="B639" s="32">
        <v>99050</v>
      </c>
      <c r="C639" s="12" t="s">
        <v>14</v>
      </c>
      <c r="D639" s="34" t="s">
        <v>847</v>
      </c>
      <c r="E639" s="13"/>
    </row>
    <row r="640" spans="2:5" x14ac:dyDescent="0.2">
      <c r="B640" s="32">
        <v>99051</v>
      </c>
      <c r="C640" s="12" t="s">
        <v>14</v>
      </c>
      <c r="D640" s="34" t="s">
        <v>848</v>
      </c>
      <c r="E640" s="13"/>
    </row>
    <row r="641" spans="2:5" x14ac:dyDescent="0.2">
      <c r="B641" s="32">
        <v>99052</v>
      </c>
      <c r="C641" s="12" t="s">
        <v>14</v>
      </c>
      <c r="D641" s="34" t="s">
        <v>849</v>
      </c>
      <c r="E641" s="13"/>
    </row>
    <row r="642" spans="2:5" x14ac:dyDescent="0.2">
      <c r="B642" s="32">
        <v>99053</v>
      </c>
      <c r="C642" s="12" t="s">
        <v>14</v>
      </c>
      <c r="D642" s="34" t="s">
        <v>850</v>
      </c>
      <c r="E642" s="13"/>
    </row>
    <row r="643" spans="2:5" x14ac:dyDescent="0.2">
      <c r="B643" s="32">
        <v>99054</v>
      </c>
      <c r="C643" s="12" t="s">
        <v>14</v>
      </c>
      <c r="D643" s="34" t="s">
        <v>851</v>
      </c>
      <c r="E643" s="13"/>
    </row>
    <row r="644" spans="2:5" x14ac:dyDescent="0.2">
      <c r="B644" s="32">
        <v>99055</v>
      </c>
      <c r="C644" s="12" t="s">
        <v>18</v>
      </c>
      <c r="D644" s="34" t="s">
        <v>852</v>
      </c>
      <c r="E644" s="13"/>
    </row>
    <row r="645" spans="2:5" x14ac:dyDescent="0.2">
      <c r="B645" s="32">
        <v>99056</v>
      </c>
      <c r="C645" s="12" t="s">
        <v>18</v>
      </c>
      <c r="D645" s="34" t="s">
        <v>853</v>
      </c>
      <c r="E645" s="13"/>
    </row>
    <row r="646" spans="2:5" x14ac:dyDescent="0.2">
      <c r="B646" s="32">
        <v>99057</v>
      </c>
      <c r="C646" s="15" t="s">
        <v>18</v>
      </c>
      <c r="D646" s="34" t="s">
        <v>854</v>
      </c>
      <c r="E646" s="16"/>
    </row>
    <row r="647" spans="2:5" x14ac:dyDescent="0.2">
      <c r="B647" s="33">
        <v>99058</v>
      </c>
      <c r="C647" s="36" t="s">
        <v>18</v>
      </c>
      <c r="D647" s="34" t="s">
        <v>855</v>
      </c>
      <c r="E647" s="38"/>
    </row>
    <row r="648" spans="2:5" x14ac:dyDescent="0.2">
      <c r="B648" s="30">
        <v>99059</v>
      </c>
      <c r="C648" s="36" t="s">
        <v>18</v>
      </c>
      <c r="D648" s="37" t="s">
        <v>856</v>
      </c>
      <c r="E648" s="38"/>
    </row>
  </sheetData>
  <pageMargins left="0" right="0" top="0" bottom="0" header="0" footer="0"/>
  <pageSetup paperSize="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D350"/>
  <sheetViews>
    <sheetView view="pageBreakPreview" topLeftCell="A196" zoomScaleNormal="100" zoomScaleSheetLayoutView="100" workbookViewId="0">
      <selection activeCell="C197" sqref="C197"/>
    </sheetView>
  </sheetViews>
  <sheetFormatPr baseColWidth="10" defaultColWidth="9.140625" defaultRowHeight="15" x14ac:dyDescent="0.25"/>
  <cols>
    <col min="1" max="1" width="14" style="85" customWidth="1"/>
    <col min="2" max="2" width="39.28515625" style="84" customWidth="1"/>
    <col min="3" max="3" width="83.28515625" style="84" customWidth="1"/>
    <col min="4" max="4" width="16.42578125" style="84" customWidth="1"/>
    <col min="5" max="16384" width="9.140625" style="46"/>
  </cols>
  <sheetData>
    <row r="1" spans="1:4" ht="67.5" customHeight="1" x14ac:dyDescent="0.25">
      <c r="A1" s="808" t="s">
        <v>1734</v>
      </c>
      <c r="B1" s="808"/>
      <c r="C1" s="808"/>
      <c r="D1" s="808"/>
    </row>
    <row r="3" spans="1:4" s="86" customFormat="1" ht="58.5" customHeight="1" x14ac:dyDescent="0.2">
      <c r="A3" s="160" t="s">
        <v>427</v>
      </c>
      <c r="B3" s="160" t="s">
        <v>0</v>
      </c>
      <c r="C3" s="160" t="s">
        <v>1683</v>
      </c>
      <c r="D3" s="160" t="s">
        <v>1706</v>
      </c>
    </row>
    <row r="4" spans="1:4" s="88" customFormat="1" ht="38.25" x14ac:dyDescent="0.2">
      <c r="A4" s="127">
        <v>11001</v>
      </c>
      <c r="B4" s="155" t="s">
        <v>175</v>
      </c>
      <c r="C4" s="155" t="s">
        <v>176</v>
      </c>
      <c r="D4" s="156" t="s">
        <v>428</v>
      </c>
    </row>
    <row r="5" spans="1:4" s="88" customFormat="1" ht="51" x14ac:dyDescent="0.2">
      <c r="A5" s="127">
        <v>11002</v>
      </c>
      <c r="B5" s="155" t="s">
        <v>177</v>
      </c>
      <c r="C5" s="155" t="s">
        <v>178</v>
      </c>
      <c r="D5" s="156" t="s">
        <v>429</v>
      </c>
    </row>
    <row r="6" spans="1:4" s="88" customFormat="1" ht="63.75" x14ac:dyDescent="0.2">
      <c r="A6" s="127">
        <v>11003</v>
      </c>
      <c r="B6" s="155" t="s">
        <v>179</v>
      </c>
      <c r="C6" s="155" t="s">
        <v>859</v>
      </c>
      <c r="D6" s="156" t="s">
        <v>430</v>
      </c>
    </row>
    <row r="7" spans="1:4" s="88" customFormat="1" ht="38.25" x14ac:dyDescent="0.2">
      <c r="A7" s="127">
        <v>11004</v>
      </c>
      <c r="B7" s="155" t="s">
        <v>180</v>
      </c>
      <c r="C7" s="155" t="s">
        <v>181</v>
      </c>
      <c r="D7" s="156" t="s">
        <v>431</v>
      </c>
    </row>
    <row r="8" spans="1:4" s="88" customFormat="1" ht="38.25" x14ac:dyDescent="0.2">
      <c r="A8" s="127">
        <v>11005</v>
      </c>
      <c r="B8" s="155" t="s">
        <v>182</v>
      </c>
      <c r="C8" s="155" t="s">
        <v>183</v>
      </c>
      <c r="D8" s="156" t="s">
        <v>431</v>
      </c>
    </row>
    <row r="9" spans="1:4" s="88" customFormat="1" ht="38.25" x14ac:dyDescent="0.2">
      <c r="A9" s="127">
        <v>11006</v>
      </c>
      <c r="B9" s="155" t="s">
        <v>184</v>
      </c>
      <c r="C9" s="155" t="s">
        <v>185</v>
      </c>
      <c r="D9" s="156" t="s">
        <v>431</v>
      </c>
    </row>
    <row r="10" spans="1:4" s="88" customFormat="1" ht="38.25" x14ac:dyDescent="0.2">
      <c r="A10" s="127">
        <v>11007</v>
      </c>
      <c r="B10" s="155" t="s">
        <v>186</v>
      </c>
      <c r="C10" s="155" t="s">
        <v>187</v>
      </c>
      <c r="D10" s="156" t="s">
        <v>431</v>
      </c>
    </row>
    <row r="11" spans="1:4" s="88" customFormat="1" ht="51" x14ac:dyDescent="0.2">
      <c r="A11" s="127">
        <v>11008</v>
      </c>
      <c r="B11" s="155" t="s">
        <v>188</v>
      </c>
      <c r="C11" s="155" t="s">
        <v>189</v>
      </c>
      <c r="D11" s="156" t="s">
        <v>431</v>
      </c>
    </row>
    <row r="12" spans="1:4" s="88" customFormat="1" ht="108" customHeight="1" x14ac:dyDescent="0.2">
      <c r="A12" s="127">
        <v>11009</v>
      </c>
      <c r="B12" s="155" t="s">
        <v>190</v>
      </c>
      <c r="C12" s="155" t="s">
        <v>191</v>
      </c>
      <c r="D12" s="156" t="s">
        <v>432</v>
      </c>
    </row>
    <row r="13" spans="1:4" s="88" customFormat="1" ht="89.25" x14ac:dyDescent="0.2">
      <c r="A13" s="127">
        <v>11010</v>
      </c>
      <c r="B13" s="155" t="s">
        <v>192</v>
      </c>
      <c r="C13" s="155" t="s">
        <v>193</v>
      </c>
      <c r="D13" s="156" t="s">
        <v>433</v>
      </c>
    </row>
    <row r="14" spans="1:4" s="88" customFormat="1" ht="63.75" x14ac:dyDescent="0.2">
      <c r="A14" s="127">
        <v>12001</v>
      </c>
      <c r="B14" s="155" t="s">
        <v>194</v>
      </c>
      <c r="C14" s="155" t="s">
        <v>195</v>
      </c>
      <c r="D14" s="156" t="s">
        <v>434</v>
      </c>
    </row>
    <row r="15" spans="1:4" s="88" customFormat="1" ht="38.25" x14ac:dyDescent="0.2">
      <c r="A15" s="127">
        <v>12002</v>
      </c>
      <c r="B15" s="155" t="s">
        <v>196</v>
      </c>
      <c r="C15" s="155" t="s">
        <v>197</v>
      </c>
      <c r="D15" s="156" t="s">
        <v>434</v>
      </c>
    </row>
    <row r="16" spans="1:4" s="88" customFormat="1" ht="63.75" x14ac:dyDescent="0.2">
      <c r="A16" s="127">
        <v>12003</v>
      </c>
      <c r="B16" s="155" t="s">
        <v>198</v>
      </c>
      <c r="C16" s="155" t="s">
        <v>199</v>
      </c>
      <c r="D16" s="156" t="s">
        <v>434</v>
      </c>
    </row>
    <row r="17" spans="1:4" s="88" customFormat="1" ht="38.25" x14ac:dyDescent="0.2">
      <c r="A17" s="127">
        <v>12004</v>
      </c>
      <c r="B17" s="155" t="s">
        <v>200</v>
      </c>
      <c r="C17" s="155" t="s">
        <v>201</v>
      </c>
      <c r="D17" s="156" t="s">
        <v>434</v>
      </c>
    </row>
    <row r="18" spans="1:4" s="88" customFormat="1" ht="38.25" x14ac:dyDescent="0.2">
      <c r="A18" s="127">
        <v>12005</v>
      </c>
      <c r="B18" s="155" t="s">
        <v>202</v>
      </c>
      <c r="C18" s="155" t="s">
        <v>203</v>
      </c>
      <c r="D18" s="156" t="s">
        <v>434</v>
      </c>
    </row>
    <row r="19" spans="1:4" s="88" customFormat="1" ht="25.5" x14ac:dyDescent="0.2">
      <c r="A19" s="127">
        <v>12006</v>
      </c>
      <c r="B19" s="155" t="s">
        <v>204</v>
      </c>
      <c r="C19" s="155" t="s">
        <v>1714</v>
      </c>
      <c r="D19" s="156" t="s">
        <v>435</v>
      </c>
    </row>
    <row r="20" spans="1:4" s="88" customFormat="1" ht="25.5" x14ac:dyDescent="0.2">
      <c r="A20" s="127">
        <v>12007</v>
      </c>
      <c r="B20" s="155" t="s">
        <v>205</v>
      </c>
      <c r="C20" s="155" t="s">
        <v>1715</v>
      </c>
      <c r="D20" s="156" t="s">
        <v>435</v>
      </c>
    </row>
    <row r="21" spans="1:4" s="88" customFormat="1" x14ac:dyDescent="0.2">
      <c r="A21" s="127">
        <v>13001</v>
      </c>
      <c r="B21" s="155" t="s">
        <v>206</v>
      </c>
      <c r="C21" s="155" t="s">
        <v>1716</v>
      </c>
      <c r="D21" s="156" t="s">
        <v>436</v>
      </c>
    </row>
    <row r="22" spans="1:4" s="88" customFormat="1" ht="25.5" x14ac:dyDescent="0.2">
      <c r="A22" s="127">
        <v>13002</v>
      </c>
      <c r="B22" s="155" t="s">
        <v>207</v>
      </c>
      <c r="C22" s="155" t="s">
        <v>1717</v>
      </c>
      <c r="D22" s="156" t="s">
        <v>437</v>
      </c>
    </row>
    <row r="23" spans="1:4" s="88" customFormat="1" ht="25.5" x14ac:dyDescent="0.2">
      <c r="A23" s="127">
        <v>13003</v>
      </c>
      <c r="B23" s="155" t="s">
        <v>208</v>
      </c>
      <c r="C23" s="155" t="s">
        <v>1718</v>
      </c>
      <c r="D23" s="156" t="s">
        <v>438</v>
      </c>
    </row>
    <row r="24" spans="1:4" s="88" customFormat="1" ht="63.75" x14ac:dyDescent="0.2">
      <c r="A24" s="127">
        <v>13004</v>
      </c>
      <c r="B24" s="155" t="s">
        <v>209</v>
      </c>
      <c r="C24" s="155" t="s">
        <v>210</v>
      </c>
      <c r="D24" s="156" t="s">
        <v>438</v>
      </c>
    </row>
    <row r="25" spans="1:4" s="88" customFormat="1" ht="38.25" x14ac:dyDescent="0.2">
      <c r="A25" s="127">
        <v>14001</v>
      </c>
      <c r="B25" s="155" t="s">
        <v>211</v>
      </c>
      <c r="C25" s="155" t="s">
        <v>860</v>
      </c>
      <c r="D25" s="156" t="s">
        <v>439</v>
      </c>
    </row>
    <row r="26" spans="1:4" s="88" customFormat="1" ht="38.25" x14ac:dyDescent="0.2">
      <c r="A26" s="127">
        <v>14002</v>
      </c>
      <c r="B26" s="155" t="s">
        <v>212</v>
      </c>
      <c r="C26" s="155" t="s">
        <v>861</v>
      </c>
      <c r="D26" s="156" t="s">
        <v>439</v>
      </c>
    </row>
    <row r="27" spans="1:4" s="88" customFormat="1" ht="38.25" x14ac:dyDescent="0.2">
      <c r="A27" s="127">
        <v>14003</v>
      </c>
      <c r="B27" s="155" t="s">
        <v>213</v>
      </c>
      <c r="C27" s="155" t="s">
        <v>862</v>
      </c>
      <c r="D27" s="156" t="s">
        <v>439</v>
      </c>
    </row>
    <row r="28" spans="1:4" s="88" customFormat="1" ht="38.25" x14ac:dyDescent="0.2">
      <c r="A28" s="127">
        <v>14004</v>
      </c>
      <c r="B28" s="155" t="s">
        <v>214</v>
      </c>
      <c r="C28" s="155" t="s">
        <v>863</v>
      </c>
      <c r="D28" s="156" t="s">
        <v>439</v>
      </c>
    </row>
    <row r="29" spans="1:4" s="88" customFormat="1" ht="25.5" x14ac:dyDescent="0.2">
      <c r="A29" s="127">
        <v>14005</v>
      </c>
      <c r="B29" s="155" t="s">
        <v>215</v>
      </c>
      <c r="C29" s="155" t="s">
        <v>864</v>
      </c>
      <c r="D29" s="156" t="s">
        <v>440</v>
      </c>
    </row>
    <row r="30" spans="1:4" s="88" customFormat="1" ht="25.5" x14ac:dyDescent="0.2">
      <c r="A30" s="127">
        <v>14006</v>
      </c>
      <c r="B30" s="155" t="s">
        <v>216</v>
      </c>
      <c r="C30" s="155" t="s">
        <v>857</v>
      </c>
      <c r="D30" s="156" t="s">
        <v>440</v>
      </c>
    </row>
    <row r="31" spans="1:4" s="88" customFormat="1" ht="25.5" x14ac:dyDescent="0.2">
      <c r="A31" s="127">
        <v>14007</v>
      </c>
      <c r="B31" s="155" t="s">
        <v>217</v>
      </c>
      <c r="C31" s="155" t="s">
        <v>858</v>
      </c>
      <c r="D31" s="156" t="s">
        <v>440</v>
      </c>
    </row>
    <row r="32" spans="1:4" s="88" customFormat="1" ht="38.25" x14ac:dyDescent="0.2">
      <c r="A32" s="127">
        <v>14008</v>
      </c>
      <c r="B32" s="155" t="s">
        <v>218</v>
      </c>
      <c r="C32" s="155" t="s">
        <v>865</v>
      </c>
      <c r="D32" s="156" t="s">
        <v>1471</v>
      </c>
    </row>
    <row r="33" spans="1:4" s="88" customFormat="1" ht="38.25" x14ac:dyDescent="0.2">
      <c r="A33" s="127">
        <v>21101</v>
      </c>
      <c r="B33" s="155" t="s">
        <v>219</v>
      </c>
      <c r="C33" s="155" t="s">
        <v>220</v>
      </c>
      <c r="D33" s="156">
        <v>78</v>
      </c>
    </row>
    <row r="34" spans="1:4" s="88" customFormat="1" ht="42" customHeight="1" x14ac:dyDescent="0.2">
      <c r="A34" s="127">
        <v>21102</v>
      </c>
      <c r="B34" s="155" t="s">
        <v>221</v>
      </c>
      <c r="C34" s="155" t="s">
        <v>222</v>
      </c>
      <c r="D34" s="156">
        <v>78</v>
      </c>
    </row>
    <row r="35" spans="1:4" s="88" customFormat="1" ht="38.25" x14ac:dyDescent="0.2">
      <c r="A35" s="127">
        <v>21103</v>
      </c>
      <c r="B35" s="155" t="s">
        <v>223</v>
      </c>
      <c r="C35" s="155" t="s">
        <v>224</v>
      </c>
      <c r="D35" s="156">
        <v>75</v>
      </c>
    </row>
    <row r="36" spans="1:4" s="88" customFormat="1" ht="52.5" customHeight="1" x14ac:dyDescent="0.2">
      <c r="A36" s="127">
        <v>21104</v>
      </c>
      <c r="B36" s="155" t="s">
        <v>225</v>
      </c>
      <c r="C36" s="155" t="s">
        <v>226</v>
      </c>
      <c r="D36" s="156">
        <v>78</v>
      </c>
    </row>
    <row r="37" spans="1:4" s="88" customFormat="1" ht="51" x14ac:dyDescent="0.2">
      <c r="A37" s="127">
        <v>21105</v>
      </c>
      <c r="B37" s="155" t="s">
        <v>227</v>
      </c>
      <c r="C37" s="155" t="s">
        <v>228</v>
      </c>
      <c r="D37" s="156">
        <v>78</v>
      </c>
    </row>
    <row r="38" spans="1:4" s="88" customFormat="1" ht="51" x14ac:dyDescent="0.2">
      <c r="A38" s="127">
        <v>21106</v>
      </c>
      <c r="B38" s="155" t="s">
        <v>229</v>
      </c>
      <c r="C38" s="155" t="s">
        <v>230</v>
      </c>
      <c r="D38" s="156">
        <v>75</v>
      </c>
    </row>
    <row r="39" spans="1:4" s="88" customFormat="1" ht="38.25" x14ac:dyDescent="0.2">
      <c r="A39" s="127">
        <v>21107</v>
      </c>
      <c r="B39" s="155" t="s">
        <v>231</v>
      </c>
      <c r="C39" s="155" t="s">
        <v>232</v>
      </c>
      <c r="D39" s="156">
        <v>79</v>
      </c>
    </row>
    <row r="40" spans="1:4" s="88" customFormat="1" ht="25.5" x14ac:dyDescent="0.2">
      <c r="A40" s="127">
        <v>21108</v>
      </c>
      <c r="B40" s="155" t="s">
        <v>233</v>
      </c>
      <c r="C40" s="155" t="s">
        <v>234</v>
      </c>
      <c r="D40" s="156">
        <v>79</v>
      </c>
    </row>
    <row r="41" spans="1:4" s="88" customFormat="1" ht="25.5" x14ac:dyDescent="0.2">
      <c r="A41" s="127">
        <v>21109</v>
      </c>
      <c r="B41" s="155" t="s">
        <v>235</v>
      </c>
      <c r="C41" s="155" t="s">
        <v>236</v>
      </c>
      <c r="D41" s="156">
        <v>79</v>
      </c>
    </row>
    <row r="42" spans="1:4" s="88" customFormat="1" ht="32.25" customHeight="1" x14ac:dyDescent="0.2">
      <c r="A42" s="127">
        <v>21110</v>
      </c>
      <c r="B42" s="155" t="s">
        <v>1474</v>
      </c>
      <c r="C42" s="155" t="s">
        <v>1476</v>
      </c>
      <c r="D42" s="156">
        <v>79</v>
      </c>
    </row>
    <row r="43" spans="1:4" s="88" customFormat="1" ht="44.25" customHeight="1" x14ac:dyDescent="0.2">
      <c r="A43" s="127">
        <v>21111</v>
      </c>
      <c r="B43" s="155" t="s">
        <v>237</v>
      </c>
      <c r="C43" s="155" t="s">
        <v>238</v>
      </c>
      <c r="D43" s="156">
        <v>82</v>
      </c>
    </row>
    <row r="44" spans="1:4" s="88" customFormat="1" ht="25.5" x14ac:dyDescent="0.2">
      <c r="A44" s="127">
        <v>21201</v>
      </c>
      <c r="B44" s="155" t="s">
        <v>1596</v>
      </c>
      <c r="C44" s="155" t="s">
        <v>1597</v>
      </c>
      <c r="D44" s="156">
        <v>78.89</v>
      </c>
    </row>
    <row r="45" spans="1:4" s="88" customFormat="1" ht="38.25" x14ac:dyDescent="0.2">
      <c r="A45" s="127">
        <v>21202</v>
      </c>
      <c r="B45" s="155" t="s">
        <v>1598</v>
      </c>
      <c r="C45" s="155" t="s">
        <v>1599</v>
      </c>
      <c r="D45" s="156">
        <v>78.89</v>
      </c>
    </row>
    <row r="46" spans="1:4" s="88" customFormat="1" ht="38.25" x14ac:dyDescent="0.2">
      <c r="A46" s="127">
        <v>21203</v>
      </c>
      <c r="B46" s="155" t="s">
        <v>1603</v>
      </c>
      <c r="C46" s="155" t="s">
        <v>1600</v>
      </c>
      <c r="D46" s="156">
        <v>75.89</v>
      </c>
    </row>
    <row r="47" spans="1:4" s="88" customFormat="1" ht="45.75" customHeight="1" x14ac:dyDescent="0.2">
      <c r="A47" s="127">
        <v>21204</v>
      </c>
      <c r="B47" s="155" t="s">
        <v>1604</v>
      </c>
      <c r="C47" s="155" t="s">
        <v>1601</v>
      </c>
      <c r="D47" s="156">
        <v>78.89</v>
      </c>
    </row>
    <row r="48" spans="1:4" s="88" customFormat="1" ht="56.25" customHeight="1" x14ac:dyDescent="0.2">
      <c r="A48" s="127">
        <v>21205</v>
      </c>
      <c r="B48" s="155" t="s">
        <v>1602</v>
      </c>
      <c r="C48" s="155" t="s">
        <v>1605</v>
      </c>
      <c r="D48" s="156">
        <v>78.89</v>
      </c>
    </row>
    <row r="49" spans="1:4" s="88" customFormat="1" ht="51" x14ac:dyDescent="0.2">
      <c r="A49" s="127">
        <v>21206</v>
      </c>
      <c r="B49" s="155" t="s">
        <v>1628</v>
      </c>
      <c r="C49" s="155" t="s">
        <v>1606</v>
      </c>
      <c r="D49" s="156">
        <v>75.89</v>
      </c>
    </row>
    <row r="50" spans="1:4" s="88" customFormat="1" ht="38.25" x14ac:dyDescent="0.2">
      <c r="A50" s="127">
        <v>21207</v>
      </c>
      <c r="B50" s="155" t="s">
        <v>1613</v>
      </c>
      <c r="C50" s="155" t="s">
        <v>1607</v>
      </c>
      <c r="D50" s="156">
        <v>79.89</v>
      </c>
    </row>
    <row r="51" spans="1:4" s="88" customFormat="1" ht="25.5" x14ac:dyDescent="0.2">
      <c r="A51" s="127">
        <v>21208</v>
      </c>
      <c r="B51" s="155" t="s">
        <v>1614</v>
      </c>
      <c r="C51" s="155" t="s">
        <v>1675</v>
      </c>
      <c r="D51" s="156">
        <v>79.89</v>
      </c>
    </row>
    <row r="52" spans="1:4" s="88" customFormat="1" ht="25.5" x14ac:dyDescent="0.2">
      <c r="A52" s="127">
        <v>21209</v>
      </c>
      <c r="B52" s="155" t="s">
        <v>1608</v>
      </c>
      <c r="C52" s="155" t="s">
        <v>1609</v>
      </c>
      <c r="D52" s="156">
        <v>79.89</v>
      </c>
    </row>
    <row r="53" spans="1:4" s="88" customFormat="1" ht="25.5" x14ac:dyDescent="0.2">
      <c r="A53" s="127">
        <v>21210</v>
      </c>
      <c r="B53" s="157" t="s">
        <v>1610</v>
      </c>
      <c r="C53" s="155" t="s">
        <v>1615</v>
      </c>
      <c r="D53" s="156" t="s">
        <v>1472</v>
      </c>
    </row>
    <row r="54" spans="1:4" s="88" customFormat="1" ht="38.25" x14ac:dyDescent="0.2">
      <c r="A54" s="127">
        <v>21211</v>
      </c>
      <c r="B54" s="157" t="s">
        <v>1611</v>
      </c>
      <c r="C54" s="155" t="s">
        <v>1616</v>
      </c>
      <c r="D54" s="156" t="s">
        <v>1473</v>
      </c>
    </row>
    <row r="55" spans="1:4" s="88" customFormat="1" ht="38.25" x14ac:dyDescent="0.2">
      <c r="A55" s="127">
        <v>21212</v>
      </c>
      <c r="B55" s="157" t="s">
        <v>1612</v>
      </c>
      <c r="C55" s="155" t="s">
        <v>239</v>
      </c>
      <c r="D55" s="156">
        <v>104</v>
      </c>
    </row>
    <row r="56" spans="1:4" s="88" customFormat="1" ht="38.25" x14ac:dyDescent="0.2">
      <c r="A56" s="127">
        <v>21213</v>
      </c>
      <c r="B56" s="157" t="s">
        <v>240</v>
      </c>
      <c r="C56" s="155" t="s">
        <v>241</v>
      </c>
      <c r="D56" s="156">
        <v>104</v>
      </c>
    </row>
    <row r="57" spans="1:4" s="88" customFormat="1" ht="38.25" x14ac:dyDescent="0.2">
      <c r="A57" s="127">
        <v>21214</v>
      </c>
      <c r="B57" s="155" t="s">
        <v>1676</v>
      </c>
      <c r="C57" s="155" t="s">
        <v>242</v>
      </c>
      <c r="D57" s="156" t="s">
        <v>441</v>
      </c>
    </row>
    <row r="58" spans="1:4" s="88" customFormat="1" ht="45" customHeight="1" x14ac:dyDescent="0.2">
      <c r="A58" s="127">
        <v>21215</v>
      </c>
      <c r="B58" s="155" t="s">
        <v>243</v>
      </c>
      <c r="C58" s="155" t="s">
        <v>1477</v>
      </c>
      <c r="D58" s="156">
        <v>108</v>
      </c>
    </row>
    <row r="59" spans="1:4" s="88" customFormat="1" ht="53.25" customHeight="1" x14ac:dyDescent="0.2">
      <c r="A59" s="127">
        <v>21216</v>
      </c>
      <c r="B59" s="155" t="s">
        <v>244</v>
      </c>
      <c r="C59" s="155" t="s">
        <v>245</v>
      </c>
      <c r="D59" s="156">
        <v>107</v>
      </c>
    </row>
    <row r="60" spans="1:4" s="88" customFormat="1" ht="51" x14ac:dyDescent="0.2">
      <c r="A60" s="127">
        <v>21217</v>
      </c>
      <c r="B60" s="155" t="s">
        <v>246</v>
      </c>
      <c r="C60" s="155" t="s">
        <v>247</v>
      </c>
      <c r="D60" s="156">
        <v>104</v>
      </c>
    </row>
    <row r="61" spans="1:4" s="88" customFormat="1" ht="51" x14ac:dyDescent="0.2">
      <c r="A61" s="127">
        <v>21218</v>
      </c>
      <c r="B61" s="155" t="s">
        <v>248</v>
      </c>
      <c r="C61" s="155" t="s">
        <v>249</v>
      </c>
      <c r="D61" s="156">
        <v>104</v>
      </c>
    </row>
    <row r="62" spans="1:4" s="88" customFormat="1" ht="38.25" x14ac:dyDescent="0.2">
      <c r="A62" s="127">
        <v>21219</v>
      </c>
      <c r="B62" s="155" t="s">
        <v>250</v>
      </c>
      <c r="C62" s="155" t="s">
        <v>251</v>
      </c>
      <c r="D62" s="156" t="s">
        <v>441</v>
      </c>
    </row>
    <row r="63" spans="1:4" s="88" customFormat="1" ht="67.5" customHeight="1" x14ac:dyDescent="0.2">
      <c r="A63" s="127">
        <v>21220</v>
      </c>
      <c r="B63" s="155" t="s">
        <v>252</v>
      </c>
      <c r="C63" s="155" t="s">
        <v>253</v>
      </c>
      <c r="D63" s="156">
        <v>108</v>
      </c>
    </row>
    <row r="64" spans="1:4" s="88" customFormat="1" ht="63.75" x14ac:dyDescent="0.2">
      <c r="A64" s="127">
        <v>21221</v>
      </c>
      <c r="B64" s="155" t="s">
        <v>254</v>
      </c>
      <c r="C64" s="155" t="s">
        <v>255</v>
      </c>
      <c r="D64" s="156">
        <v>107</v>
      </c>
    </row>
    <row r="65" spans="1:4" s="88" customFormat="1" ht="51" x14ac:dyDescent="0.2">
      <c r="A65" s="127">
        <v>21222</v>
      </c>
      <c r="B65" s="155" t="s">
        <v>256</v>
      </c>
      <c r="C65" s="155" t="s">
        <v>1677</v>
      </c>
      <c r="D65" s="156">
        <v>104</v>
      </c>
    </row>
    <row r="66" spans="1:4" s="88" customFormat="1" ht="51" x14ac:dyDescent="0.2">
      <c r="A66" s="127">
        <v>21223</v>
      </c>
      <c r="B66" s="155" t="s">
        <v>257</v>
      </c>
      <c r="C66" s="155" t="s">
        <v>1678</v>
      </c>
      <c r="D66" s="156">
        <v>104</v>
      </c>
    </row>
    <row r="67" spans="1:4" s="88" customFormat="1" ht="38.25" x14ac:dyDescent="0.2">
      <c r="A67" s="127">
        <v>21224</v>
      </c>
      <c r="B67" s="155" t="s">
        <v>258</v>
      </c>
      <c r="C67" s="155" t="s">
        <v>259</v>
      </c>
      <c r="D67" s="156" t="s">
        <v>441</v>
      </c>
    </row>
    <row r="68" spans="1:4" s="88" customFormat="1" ht="25.5" x14ac:dyDescent="0.2">
      <c r="A68" s="127">
        <v>21225</v>
      </c>
      <c r="B68" s="155" t="s">
        <v>260</v>
      </c>
      <c r="C68" s="155" t="s">
        <v>261</v>
      </c>
      <c r="D68" s="156">
        <v>109</v>
      </c>
    </row>
    <row r="69" spans="1:4" s="88" customFormat="1" ht="51" x14ac:dyDescent="0.2">
      <c r="A69" s="127">
        <v>21226</v>
      </c>
      <c r="B69" s="155" t="s">
        <v>262</v>
      </c>
      <c r="C69" s="155" t="s">
        <v>263</v>
      </c>
      <c r="D69" s="156">
        <v>104</v>
      </c>
    </row>
    <row r="70" spans="1:4" s="88" customFormat="1" ht="51" x14ac:dyDescent="0.2">
      <c r="A70" s="127">
        <v>21227</v>
      </c>
      <c r="B70" s="155" t="s">
        <v>264</v>
      </c>
      <c r="C70" s="155" t="s">
        <v>265</v>
      </c>
      <c r="D70" s="156">
        <v>104</v>
      </c>
    </row>
    <row r="71" spans="1:4" s="88" customFormat="1" ht="38.25" x14ac:dyDescent="0.2">
      <c r="A71" s="127">
        <v>21228</v>
      </c>
      <c r="B71" s="155" t="s">
        <v>266</v>
      </c>
      <c r="C71" s="155" t="s">
        <v>267</v>
      </c>
      <c r="D71" s="156" t="s">
        <v>441</v>
      </c>
    </row>
    <row r="72" spans="1:4" s="88" customFormat="1" ht="38.25" x14ac:dyDescent="0.2">
      <c r="A72" s="127">
        <v>21229</v>
      </c>
      <c r="B72" s="155" t="s">
        <v>268</v>
      </c>
      <c r="C72" s="155" t="s">
        <v>269</v>
      </c>
      <c r="D72" s="156">
        <v>109</v>
      </c>
    </row>
    <row r="73" spans="1:4" s="88" customFormat="1" ht="25.5" x14ac:dyDescent="0.2">
      <c r="A73" s="127">
        <v>21230</v>
      </c>
      <c r="B73" s="155" t="s">
        <v>270</v>
      </c>
      <c r="C73" s="155" t="s">
        <v>1617</v>
      </c>
      <c r="D73" s="156">
        <v>110</v>
      </c>
    </row>
    <row r="74" spans="1:4" s="88" customFormat="1" ht="25.5" x14ac:dyDescent="0.2">
      <c r="A74" s="127">
        <v>21231</v>
      </c>
      <c r="B74" s="155" t="s">
        <v>271</v>
      </c>
      <c r="C74" s="155" t="s">
        <v>1679</v>
      </c>
      <c r="D74" s="156" t="s">
        <v>442</v>
      </c>
    </row>
    <row r="75" spans="1:4" s="88" customFormat="1" ht="63.75" x14ac:dyDescent="0.2">
      <c r="A75" s="127">
        <v>21301</v>
      </c>
      <c r="B75" s="155" t="s">
        <v>866</v>
      </c>
      <c r="C75" s="155" t="s">
        <v>867</v>
      </c>
      <c r="D75" s="156" t="s">
        <v>443</v>
      </c>
    </row>
    <row r="76" spans="1:4" s="88" customFormat="1" ht="75" customHeight="1" x14ac:dyDescent="0.2">
      <c r="A76" s="127">
        <v>21302</v>
      </c>
      <c r="B76" s="155" t="s">
        <v>868</v>
      </c>
      <c r="C76" s="155" t="s">
        <v>869</v>
      </c>
      <c r="D76" s="156" t="s">
        <v>443</v>
      </c>
    </row>
    <row r="77" spans="1:4" s="88" customFormat="1" ht="76.5" x14ac:dyDescent="0.2">
      <c r="A77" s="127">
        <v>21303</v>
      </c>
      <c r="B77" s="155" t="s">
        <v>870</v>
      </c>
      <c r="C77" s="155" t="s">
        <v>871</v>
      </c>
      <c r="D77" s="156" t="s">
        <v>443</v>
      </c>
    </row>
    <row r="78" spans="1:4" s="88" customFormat="1" ht="76.5" x14ac:dyDescent="0.2">
      <c r="A78" s="127">
        <v>21304</v>
      </c>
      <c r="B78" s="155" t="s">
        <v>872</v>
      </c>
      <c r="C78" s="155" t="s">
        <v>873</v>
      </c>
      <c r="D78" s="156" t="s">
        <v>443</v>
      </c>
    </row>
    <row r="79" spans="1:4" s="88" customFormat="1" ht="63.75" x14ac:dyDescent="0.2">
      <c r="A79" s="127">
        <v>21305</v>
      </c>
      <c r="B79" s="155" t="s">
        <v>874</v>
      </c>
      <c r="C79" s="155" t="s">
        <v>875</v>
      </c>
      <c r="D79" s="156" t="s">
        <v>443</v>
      </c>
    </row>
    <row r="80" spans="1:4" s="88" customFormat="1" ht="78.75" customHeight="1" x14ac:dyDescent="0.2">
      <c r="A80" s="127">
        <v>21306</v>
      </c>
      <c r="B80" s="155" t="s">
        <v>876</v>
      </c>
      <c r="C80" s="155" t="s">
        <v>1478</v>
      </c>
      <c r="D80" s="156" t="s">
        <v>443</v>
      </c>
    </row>
    <row r="81" spans="1:4" s="88" customFormat="1" ht="78.75" customHeight="1" x14ac:dyDescent="0.2">
      <c r="A81" s="127">
        <v>21307</v>
      </c>
      <c r="B81" s="155" t="s">
        <v>877</v>
      </c>
      <c r="C81" s="155" t="s">
        <v>878</v>
      </c>
      <c r="D81" s="156" t="s">
        <v>443</v>
      </c>
    </row>
    <row r="82" spans="1:4" s="88" customFormat="1" ht="76.5" x14ac:dyDescent="0.2">
      <c r="A82" s="127">
        <v>21308</v>
      </c>
      <c r="B82" s="155" t="s">
        <v>879</v>
      </c>
      <c r="C82" s="155" t="s">
        <v>880</v>
      </c>
      <c r="D82" s="156" t="s">
        <v>443</v>
      </c>
    </row>
    <row r="83" spans="1:4" s="88" customFormat="1" ht="76.5" x14ac:dyDescent="0.2">
      <c r="A83" s="127">
        <v>21309</v>
      </c>
      <c r="B83" s="155" t="s">
        <v>881</v>
      </c>
      <c r="C83" s="155" t="s">
        <v>882</v>
      </c>
      <c r="D83" s="156" t="s">
        <v>443</v>
      </c>
    </row>
    <row r="84" spans="1:4" s="88" customFormat="1" ht="76.5" x14ac:dyDescent="0.2">
      <c r="A84" s="127">
        <v>21310</v>
      </c>
      <c r="B84" s="155" t="s">
        <v>883</v>
      </c>
      <c r="C84" s="155" t="s">
        <v>884</v>
      </c>
      <c r="D84" s="156" t="s">
        <v>443</v>
      </c>
    </row>
    <row r="85" spans="1:4" s="88" customFormat="1" ht="76.5" x14ac:dyDescent="0.2">
      <c r="A85" s="127">
        <v>21311</v>
      </c>
      <c r="B85" s="155" t="s">
        <v>885</v>
      </c>
      <c r="C85" s="155" t="s">
        <v>886</v>
      </c>
      <c r="D85" s="156" t="s">
        <v>443</v>
      </c>
    </row>
    <row r="86" spans="1:4" s="88" customFormat="1" ht="76.5" x14ac:dyDescent="0.2">
      <c r="A86" s="127">
        <v>21312</v>
      </c>
      <c r="B86" s="155" t="s">
        <v>887</v>
      </c>
      <c r="C86" s="155" t="s">
        <v>888</v>
      </c>
      <c r="D86" s="156" t="s">
        <v>443</v>
      </c>
    </row>
    <row r="87" spans="1:4" s="88" customFormat="1" ht="78.75" customHeight="1" x14ac:dyDescent="0.2">
      <c r="A87" s="127">
        <v>21313</v>
      </c>
      <c r="B87" s="155" t="s">
        <v>889</v>
      </c>
      <c r="C87" s="155" t="s">
        <v>890</v>
      </c>
      <c r="D87" s="156" t="s">
        <v>443</v>
      </c>
    </row>
    <row r="88" spans="1:4" s="88" customFormat="1" ht="76.5" x14ac:dyDescent="0.2">
      <c r="A88" s="127">
        <v>21314</v>
      </c>
      <c r="B88" s="155" t="s">
        <v>891</v>
      </c>
      <c r="C88" s="155" t="s">
        <v>892</v>
      </c>
      <c r="D88" s="156" t="s">
        <v>443</v>
      </c>
    </row>
    <row r="89" spans="1:4" s="88" customFormat="1" ht="76.5" x14ac:dyDescent="0.2">
      <c r="A89" s="127">
        <v>21315</v>
      </c>
      <c r="B89" s="155" t="s">
        <v>893</v>
      </c>
      <c r="C89" s="155" t="s">
        <v>894</v>
      </c>
      <c r="D89" s="156" t="s">
        <v>443</v>
      </c>
    </row>
    <row r="90" spans="1:4" s="88" customFormat="1" ht="76.5" x14ac:dyDescent="0.2">
      <c r="A90" s="127">
        <v>21316</v>
      </c>
      <c r="B90" s="155" t="s">
        <v>895</v>
      </c>
      <c r="C90" s="155" t="s">
        <v>896</v>
      </c>
      <c r="D90" s="156" t="s">
        <v>443</v>
      </c>
    </row>
    <row r="91" spans="1:4" s="88" customFormat="1" ht="38.25" x14ac:dyDescent="0.2">
      <c r="A91" s="127">
        <v>21317</v>
      </c>
      <c r="B91" s="155" t="s">
        <v>897</v>
      </c>
      <c r="C91" s="155" t="s">
        <v>898</v>
      </c>
      <c r="D91" s="156" t="s">
        <v>443</v>
      </c>
    </row>
    <row r="92" spans="1:4" s="88" customFormat="1" ht="51" x14ac:dyDescent="0.2">
      <c r="A92" s="127">
        <v>21318</v>
      </c>
      <c r="B92" s="155" t="s">
        <v>899</v>
      </c>
      <c r="C92" s="155" t="s">
        <v>900</v>
      </c>
      <c r="D92" s="156" t="s">
        <v>443</v>
      </c>
    </row>
    <row r="93" spans="1:4" s="88" customFormat="1" ht="51" x14ac:dyDescent="0.2">
      <c r="A93" s="127">
        <v>21319</v>
      </c>
      <c r="B93" s="155" t="s">
        <v>901</v>
      </c>
      <c r="C93" s="155" t="s">
        <v>902</v>
      </c>
      <c r="D93" s="156" t="s">
        <v>443</v>
      </c>
    </row>
    <row r="94" spans="1:4" s="88" customFormat="1" ht="78.75" customHeight="1" x14ac:dyDescent="0.2">
      <c r="A94" s="127">
        <v>21320</v>
      </c>
      <c r="B94" s="155" t="s">
        <v>903</v>
      </c>
      <c r="C94" s="155" t="s">
        <v>904</v>
      </c>
      <c r="D94" s="156" t="s">
        <v>443</v>
      </c>
    </row>
    <row r="95" spans="1:4" s="88" customFormat="1" ht="63.75" x14ac:dyDescent="0.2">
      <c r="A95" s="127">
        <v>21321</v>
      </c>
      <c r="B95" s="155" t="s">
        <v>905</v>
      </c>
      <c r="C95" s="155" t="s">
        <v>906</v>
      </c>
      <c r="D95" s="156" t="s">
        <v>443</v>
      </c>
    </row>
    <row r="96" spans="1:4" s="88" customFormat="1" ht="76.5" x14ac:dyDescent="0.2">
      <c r="A96" s="127">
        <v>21322</v>
      </c>
      <c r="B96" s="155" t="s">
        <v>907</v>
      </c>
      <c r="C96" s="155" t="s">
        <v>908</v>
      </c>
      <c r="D96" s="156" t="s">
        <v>443</v>
      </c>
    </row>
    <row r="97" spans="1:4" s="88" customFormat="1" ht="76.5" x14ac:dyDescent="0.2">
      <c r="A97" s="127">
        <v>21323</v>
      </c>
      <c r="B97" s="155" t="s">
        <v>909</v>
      </c>
      <c r="C97" s="155" t="s">
        <v>910</v>
      </c>
      <c r="D97" s="156" t="s">
        <v>443</v>
      </c>
    </row>
    <row r="98" spans="1:4" s="88" customFormat="1" ht="78.75" customHeight="1" x14ac:dyDescent="0.2">
      <c r="A98" s="127">
        <v>21324</v>
      </c>
      <c r="B98" s="155" t="s">
        <v>911</v>
      </c>
      <c r="C98" s="155" t="s">
        <v>912</v>
      </c>
      <c r="D98" s="156" t="s">
        <v>443</v>
      </c>
    </row>
    <row r="99" spans="1:4" s="88" customFormat="1" ht="78.75" customHeight="1" x14ac:dyDescent="0.2">
      <c r="A99" s="127">
        <v>21325</v>
      </c>
      <c r="B99" s="155" t="s">
        <v>913</v>
      </c>
      <c r="C99" s="155" t="s">
        <v>914</v>
      </c>
      <c r="D99" s="156" t="s">
        <v>443</v>
      </c>
    </row>
    <row r="100" spans="1:4" s="88" customFormat="1" ht="78.75" customHeight="1" x14ac:dyDescent="0.2">
      <c r="A100" s="127">
        <v>21326</v>
      </c>
      <c r="B100" s="155" t="s">
        <v>915</v>
      </c>
      <c r="C100" s="155" t="s">
        <v>916</v>
      </c>
      <c r="D100" s="156" t="s">
        <v>443</v>
      </c>
    </row>
    <row r="101" spans="1:4" s="88" customFormat="1" ht="78.75" customHeight="1" x14ac:dyDescent="0.2">
      <c r="A101" s="127">
        <v>21327</v>
      </c>
      <c r="B101" s="155" t="s">
        <v>917</v>
      </c>
      <c r="C101" s="155" t="s">
        <v>918</v>
      </c>
      <c r="D101" s="156" t="s">
        <v>443</v>
      </c>
    </row>
    <row r="102" spans="1:4" s="88" customFormat="1" ht="76.5" x14ac:dyDescent="0.2">
      <c r="A102" s="127">
        <v>21328</v>
      </c>
      <c r="B102" s="155" t="s">
        <v>919</v>
      </c>
      <c r="C102" s="155" t="s">
        <v>920</v>
      </c>
      <c r="D102" s="156" t="s">
        <v>443</v>
      </c>
    </row>
    <row r="103" spans="1:4" s="88" customFormat="1" ht="76.5" x14ac:dyDescent="0.2">
      <c r="A103" s="127">
        <v>21329</v>
      </c>
      <c r="B103" s="155" t="s">
        <v>921</v>
      </c>
      <c r="C103" s="155" t="s">
        <v>922</v>
      </c>
      <c r="D103" s="156" t="s">
        <v>443</v>
      </c>
    </row>
    <row r="104" spans="1:4" s="88" customFormat="1" ht="76.5" x14ac:dyDescent="0.2">
      <c r="A104" s="127">
        <v>21330</v>
      </c>
      <c r="B104" s="155" t="s">
        <v>923</v>
      </c>
      <c r="C104" s="155" t="s">
        <v>924</v>
      </c>
      <c r="D104" s="156" t="s">
        <v>443</v>
      </c>
    </row>
    <row r="105" spans="1:4" s="88" customFormat="1" ht="78.75" customHeight="1" x14ac:dyDescent="0.2">
      <c r="A105" s="127">
        <v>21331</v>
      </c>
      <c r="B105" s="155" t="s">
        <v>925</v>
      </c>
      <c r="C105" s="155" t="s">
        <v>926</v>
      </c>
      <c r="D105" s="156" t="s">
        <v>443</v>
      </c>
    </row>
    <row r="106" spans="1:4" s="88" customFormat="1" ht="93.75" customHeight="1" x14ac:dyDescent="0.2">
      <c r="A106" s="127">
        <v>21332</v>
      </c>
      <c r="B106" s="155" t="s">
        <v>927</v>
      </c>
      <c r="C106" s="155" t="s">
        <v>928</v>
      </c>
      <c r="D106" s="156" t="s">
        <v>443</v>
      </c>
    </row>
    <row r="107" spans="1:4" s="88" customFormat="1" ht="90" customHeight="1" x14ac:dyDescent="0.2">
      <c r="A107" s="127">
        <v>21333</v>
      </c>
      <c r="B107" s="155" t="s">
        <v>929</v>
      </c>
      <c r="C107" s="155" t="s">
        <v>930</v>
      </c>
      <c r="D107" s="156" t="s">
        <v>443</v>
      </c>
    </row>
    <row r="108" spans="1:4" s="88" customFormat="1" ht="89.25" x14ac:dyDescent="0.2">
      <c r="A108" s="127">
        <v>21334</v>
      </c>
      <c r="B108" s="155" t="s">
        <v>931</v>
      </c>
      <c r="C108" s="155" t="s">
        <v>932</v>
      </c>
      <c r="D108" s="156" t="s">
        <v>443</v>
      </c>
    </row>
    <row r="109" spans="1:4" s="88" customFormat="1" ht="78.75" customHeight="1" x14ac:dyDescent="0.2">
      <c r="A109" s="127">
        <v>21335</v>
      </c>
      <c r="B109" s="155" t="s">
        <v>933</v>
      </c>
      <c r="C109" s="155" t="s">
        <v>934</v>
      </c>
      <c r="D109" s="156" t="s">
        <v>443</v>
      </c>
    </row>
    <row r="110" spans="1:4" s="88" customFormat="1" ht="93.75" customHeight="1" x14ac:dyDescent="0.2">
      <c r="A110" s="127">
        <v>21336</v>
      </c>
      <c r="B110" s="155" t="s">
        <v>935</v>
      </c>
      <c r="C110" s="155" t="s">
        <v>936</v>
      </c>
      <c r="D110" s="156" t="s">
        <v>443</v>
      </c>
    </row>
    <row r="111" spans="1:4" s="88" customFormat="1" ht="90" customHeight="1" x14ac:dyDescent="0.2">
      <c r="A111" s="127">
        <v>21337</v>
      </c>
      <c r="B111" s="155" t="s">
        <v>937</v>
      </c>
      <c r="C111" s="155" t="s">
        <v>938</v>
      </c>
      <c r="D111" s="156" t="s">
        <v>443</v>
      </c>
    </row>
    <row r="112" spans="1:4" s="88" customFormat="1" ht="89.25" x14ac:dyDescent="0.2">
      <c r="A112" s="127">
        <v>21338</v>
      </c>
      <c r="B112" s="155" t="s">
        <v>939</v>
      </c>
      <c r="C112" s="155" t="s">
        <v>940</v>
      </c>
      <c r="D112" s="156" t="s">
        <v>443</v>
      </c>
    </row>
    <row r="113" spans="1:4" s="88" customFormat="1" ht="63.75" x14ac:dyDescent="0.2">
      <c r="A113" s="127">
        <v>21339</v>
      </c>
      <c r="B113" s="155" t="s">
        <v>941</v>
      </c>
      <c r="C113" s="155" t="s">
        <v>942</v>
      </c>
      <c r="D113" s="156" t="s">
        <v>443</v>
      </c>
    </row>
    <row r="114" spans="1:4" s="88" customFormat="1" ht="76.5" x14ac:dyDescent="0.2">
      <c r="A114" s="127">
        <v>21340</v>
      </c>
      <c r="B114" s="155" t="s">
        <v>943</v>
      </c>
      <c r="C114" s="155" t="s">
        <v>944</v>
      </c>
      <c r="D114" s="156" t="s">
        <v>443</v>
      </c>
    </row>
    <row r="115" spans="1:4" s="88" customFormat="1" ht="76.5" x14ac:dyDescent="0.2">
      <c r="A115" s="127">
        <v>21341</v>
      </c>
      <c r="B115" s="155" t="s">
        <v>945</v>
      </c>
      <c r="C115" s="155" t="s">
        <v>946</v>
      </c>
      <c r="D115" s="156" t="s">
        <v>443</v>
      </c>
    </row>
    <row r="116" spans="1:4" s="88" customFormat="1" ht="78.75" customHeight="1" x14ac:dyDescent="0.2">
      <c r="A116" s="127">
        <v>21342</v>
      </c>
      <c r="B116" s="155" t="s">
        <v>947</v>
      </c>
      <c r="C116" s="155" t="s">
        <v>948</v>
      </c>
      <c r="D116" s="156" t="s">
        <v>443</v>
      </c>
    </row>
    <row r="117" spans="1:4" s="88" customFormat="1" ht="157.5" customHeight="1" x14ac:dyDescent="0.2">
      <c r="A117" s="127">
        <v>21401</v>
      </c>
      <c r="B117" s="155" t="s">
        <v>272</v>
      </c>
      <c r="C117" s="155" t="s">
        <v>273</v>
      </c>
      <c r="D117" s="156" t="s">
        <v>444</v>
      </c>
    </row>
    <row r="118" spans="1:4" s="88" customFormat="1" ht="76.5" x14ac:dyDescent="0.2">
      <c r="A118" s="127">
        <v>21402</v>
      </c>
      <c r="B118" s="155" t="s">
        <v>1475</v>
      </c>
      <c r="C118" s="155" t="s">
        <v>274</v>
      </c>
      <c r="D118" s="156">
        <v>118</v>
      </c>
    </row>
    <row r="119" spans="1:4" s="88" customFormat="1" ht="25.5" x14ac:dyDescent="0.2">
      <c r="A119" s="127">
        <v>21403</v>
      </c>
      <c r="B119" s="155" t="s">
        <v>275</v>
      </c>
      <c r="C119" s="155" t="s">
        <v>949</v>
      </c>
      <c r="D119" s="156">
        <v>119</v>
      </c>
    </row>
    <row r="120" spans="1:4" s="88" customFormat="1" ht="76.5" x14ac:dyDescent="0.2">
      <c r="A120" s="127">
        <v>21404</v>
      </c>
      <c r="B120" s="155" t="s">
        <v>276</v>
      </c>
      <c r="C120" s="155" t="s">
        <v>277</v>
      </c>
      <c r="D120" s="156">
        <v>119</v>
      </c>
    </row>
    <row r="121" spans="1:4" s="88" customFormat="1" ht="38.25" x14ac:dyDescent="0.2">
      <c r="A121" s="127">
        <v>21405</v>
      </c>
      <c r="B121" s="155" t="s">
        <v>278</v>
      </c>
      <c r="C121" s="155" t="s">
        <v>279</v>
      </c>
      <c r="D121" s="156">
        <v>120</v>
      </c>
    </row>
    <row r="122" spans="1:4" s="88" customFormat="1" ht="38.25" x14ac:dyDescent="0.2">
      <c r="A122" s="127">
        <v>21406</v>
      </c>
      <c r="B122" s="155" t="s">
        <v>280</v>
      </c>
      <c r="C122" s="155" t="s">
        <v>281</v>
      </c>
      <c r="D122" s="156">
        <v>121</v>
      </c>
    </row>
    <row r="123" spans="1:4" s="88" customFormat="1" ht="56.25" customHeight="1" x14ac:dyDescent="0.2">
      <c r="A123" s="127">
        <v>21407</v>
      </c>
      <c r="B123" s="155" t="s">
        <v>950</v>
      </c>
      <c r="C123" s="155" t="s">
        <v>951</v>
      </c>
      <c r="D123" s="156">
        <v>122</v>
      </c>
    </row>
    <row r="124" spans="1:4" s="88" customFormat="1" ht="89.25" x14ac:dyDescent="0.2">
      <c r="A124" s="127">
        <v>21408</v>
      </c>
      <c r="B124" s="155" t="s">
        <v>282</v>
      </c>
      <c r="C124" s="155" t="s">
        <v>283</v>
      </c>
      <c r="D124" s="156">
        <v>123</v>
      </c>
    </row>
    <row r="125" spans="1:4" s="88" customFormat="1" ht="51" x14ac:dyDescent="0.2">
      <c r="A125" s="127">
        <v>21409</v>
      </c>
      <c r="B125" s="155" t="s">
        <v>284</v>
      </c>
      <c r="C125" s="155" t="s">
        <v>285</v>
      </c>
      <c r="D125" s="156">
        <v>124</v>
      </c>
    </row>
    <row r="126" spans="1:4" s="88" customFormat="1" ht="25.5" x14ac:dyDescent="0.2">
      <c r="A126" s="127">
        <v>21410</v>
      </c>
      <c r="B126" s="155" t="s">
        <v>286</v>
      </c>
      <c r="C126" s="155" t="s">
        <v>1680</v>
      </c>
      <c r="D126" s="156">
        <v>124</v>
      </c>
    </row>
    <row r="127" spans="1:4" s="88" customFormat="1" ht="52.5" customHeight="1" x14ac:dyDescent="0.2">
      <c r="A127" s="127">
        <v>21411</v>
      </c>
      <c r="B127" s="155" t="s">
        <v>287</v>
      </c>
      <c r="C127" s="155" t="s">
        <v>288</v>
      </c>
      <c r="D127" s="156">
        <v>125</v>
      </c>
    </row>
    <row r="128" spans="1:4" s="88" customFormat="1" ht="51" x14ac:dyDescent="0.2">
      <c r="A128" s="127">
        <v>21412</v>
      </c>
      <c r="B128" s="155" t="s">
        <v>289</v>
      </c>
      <c r="C128" s="155" t="s">
        <v>290</v>
      </c>
      <c r="D128" s="156">
        <v>125</v>
      </c>
    </row>
    <row r="129" spans="1:4" s="88" customFormat="1" ht="52.5" customHeight="1" x14ac:dyDescent="0.2">
      <c r="A129" s="127">
        <v>21413</v>
      </c>
      <c r="B129" s="155" t="s">
        <v>291</v>
      </c>
      <c r="C129" s="155" t="s">
        <v>292</v>
      </c>
      <c r="D129" s="156">
        <v>125</v>
      </c>
    </row>
    <row r="130" spans="1:4" s="88" customFormat="1" ht="38.25" x14ac:dyDescent="0.2">
      <c r="A130" s="127">
        <v>21414</v>
      </c>
      <c r="B130" s="155" t="s">
        <v>1618</v>
      </c>
      <c r="C130" s="155" t="s">
        <v>1625</v>
      </c>
      <c r="D130" s="156" t="s">
        <v>445</v>
      </c>
    </row>
    <row r="131" spans="1:4" s="88" customFormat="1" ht="38.25" x14ac:dyDescent="0.2">
      <c r="A131" s="127">
        <v>21415</v>
      </c>
      <c r="B131" s="155" t="s">
        <v>293</v>
      </c>
      <c r="C131" s="155" t="s">
        <v>1619</v>
      </c>
      <c r="D131" s="156" t="s">
        <v>446</v>
      </c>
    </row>
    <row r="132" spans="1:4" s="88" customFormat="1" ht="52.5" customHeight="1" x14ac:dyDescent="0.2">
      <c r="A132" s="127">
        <v>21416</v>
      </c>
      <c r="B132" s="155" t="s">
        <v>294</v>
      </c>
      <c r="C132" s="155" t="s">
        <v>1620</v>
      </c>
      <c r="D132" s="156" t="s">
        <v>447</v>
      </c>
    </row>
    <row r="133" spans="1:4" s="88" customFormat="1" ht="63.75" x14ac:dyDescent="0.2">
      <c r="A133" s="127">
        <v>21417</v>
      </c>
      <c r="B133" s="155" t="s">
        <v>295</v>
      </c>
      <c r="C133" s="155" t="s">
        <v>296</v>
      </c>
      <c r="D133" s="156" t="s">
        <v>446</v>
      </c>
    </row>
    <row r="134" spans="1:4" s="88" customFormat="1" ht="63.75" x14ac:dyDescent="0.2">
      <c r="A134" s="127">
        <v>21418</v>
      </c>
      <c r="B134" s="155" t="s">
        <v>295</v>
      </c>
      <c r="C134" s="155" t="s">
        <v>297</v>
      </c>
      <c r="D134" s="156" t="s">
        <v>447</v>
      </c>
    </row>
    <row r="135" spans="1:4" s="88" customFormat="1" ht="38.25" x14ac:dyDescent="0.2">
      <c r="A135" s="127">
        <v>21419</v>
      </c>
      <c r="B135" s="155" t="s">
        <v>298</v>
      </c>
      <c r="C135" s="155" t="s">
        <v>299</v>
      </c>
      <c r="D135" s="156" t="s">
        <v>448</v>
      </c>
    </row>
    <row r="136" spans="1:4" s="88" customFormat="1" ht="76.5" x14ac:dyDescent="0.2">
      <c r="A136" s="127">
        <v>21420</v>
      </c>
      <c r="B136" s="155" t="s">
        <v>300</v>
      </c>
      <c r="C136" s="155" t="s">
        <v>301</v>
      </c>
      <c r="D136" s="156" t="s">
        <v>449</v>
      </c>
    </row>
    <row r="137" spans="1:4" s="88" customFormat="1" ht="67.5" customHeight="1" x14ac:dyDescent="0.2">
      <c r="A137" s="127">
        <v>21421</v>
      </c>
      <c r="B137" s="155" t="s">
        <v>302</v>
      </c>
      <c r="C137" s="155" t="s">
        <v>1688</v>
      </c>
      <c r="D137" s="156" t="s">
        <v>450</v>
      </c>
    </row>
    <row r="138" spans="1:4" s="88" customFormat="1" ht="51" x14ac:dyDescent="0.2">
      <c r="A138" s="127">
        <v>21422</v>
      </c>
      <c r="B138" s="155" t="s">
        <v>303</v>
      </c>
      <c r="C138" s="155" t="s">
        <v>304</v>
      </c>
      <c r="D138" s="156" t="s">
        <v>451</v>
      </c>
    </row>
    <row r="139" spans="1:4" s="88" customFormat="1" ht="38.25" x14ac:dyDescent="0.2">
      <c r="A139" s="127">
        <v>21423</v>
      </c>
      <c r="B139" s="155" t="s">
        <v>305</v>
      </c>
      <c r="C139" s="155" t="s">
        <v>1681</v>
      </c>
      <c r="D139" s="156">
        <v>132</v>
      </c>
    </row>
    <row r="140" spans="1:4" s="88" customFormat="1" ht="89.25" x14ac:dyDescent="0.2">
      <c r="A140" s="127">
        <v>21424</v>
      </c>
      <c r="B140" s="155" t="s">
        <v>306</v>
      </c>
      <c r="C140" s="155" t="s">
        <v>307</v>
      </c>
      <c r="D140" s="156">
        <v>133</v>
      </c>
    </row>
    <row r="141" spans="1:4" s="88" customFormat="1" ht="38.25" x14ac:dyDescent="0.2">
      <c r="A141" s="127">
        <v>21425</v>
      </c>
      <c r="B141" s="155" t="s">
        <v>1621</v>
      </c>
      <c r="C141" s="155" t="s">
        <v>1626</v>
      </c>
      <c r="D141" s="156">
        <v>133</v>
      </c>
    </row>
    <row r="142" spans="1:4" s="88" customFormat="1" ht="52.5" customHeight="1" x14ac:dyDescent="0.2">
      <c r="A142" s="127">
        <v>21426</v>
      </c>
      <c r="B142" s="155" t="s">
        <v>308</v>
      </c>
      <c r="C142" s="155" t="s">
        <v>309</v>
      </c>
      <c r="D142" s="156">
        <v>133</v>
      </c>
    </row>
    <row r="143" spans="1:4" s="88" customFormat="1" ht="38.25" x14ac:dyDescent="0.2">
      <c r="A143" s="127">
        <v>21427</v>
      </c>
      <c r="B143" s="155" t="s">
        <v>310</v>
      </c>
      <c r="C143" s="155" t="s">
        <v>311</v>
      </c>
      <c r="D143" s="156">
        <v>133</v>
      </c>
    </row>
    <row r="144" spans="1:4" s="88" customFormat="1" ht="51" x14ac:dyDescent="0.2">
      <c r="A144" s="127">
        <v>21428</v>
      </c>
      <c r="B144" s="155" t="s">
        <v>312</v>
      </c>
      <c r="C144" s="155" t="s">
        <v>1479</v>
      </c>
      <c r="D144" s="156">
        <v>137</v>
      </c>
    </row>
    <row r="145" spans="1:4" s="88" customFormat="1" ht="51" x14ac:dyDescent="0.2">
      <c r="A145" s="127">
        <v>21429</v>
      </c>
      <c r="B145" s="155" t="s">
        <v>1622</v>
      </c>
      <c r="C145" s="155" t="s">
        <v>1627</v>
      </c>
      <c r="D145" s="156">
        <v>140</v>
      </c>
    </row>
    <row r="146" spans="1:4" s="88" customFormat="1" ht="51" x14ac:dyDescent="0.2">
      <c r="A146" s="127">
        <v>21430</v>
      </c>
      <c r="B146" s="155" t="s">
        <v>313</v>
      </c>
      <c r="C146" s="155" t="s">
        <v>314</v>
      </c>
      <c r="D146" s="156">
        <v>140</v>
      </c>
    </row>
    <row r="147" spans="1:4" s="88" customFormat="1" ht="102" x14ac:dyDescent="0.2">
      <c r="A147" s="127">
        <v>21431</v>
      </c>
      <c r="B147" s="155" t="s">
        <v>315</v>
      </c>
      <c r="C147" s="155" t="s">
        <v>316</v>
      </c>
      <c r="D147" s="156" t="s">
        <v>452</v>
      </c>
    </row>
    <row r="148" spans="1:4" s="88" customFormat="1" ht="51" x14ac:dyDescent="0.2">
      <c r="A148" s="127">
        <v>21432</v>
      </c>
      <c r="B148" s="155" t="s">
        <v>317</v>
      </c>
      <c r="C148" s="155" t="s">
        <v>318</v>
      </c>
      <c r="D148" s="156">
        <v>140</v>
      </c>
    </row>
    <row r="149" spans="1:4" s="88" customFormat="1" ht="38.25" x14ac:dyDescent="0.2">
      <c r="A149" s="127">
        <v>21433</v>
      </c>
      <c r="B149" s="155" t="s">
        <v>319</v>
      </c>
      <c r="C149" s="155" t="s">
        <v>320</v>
      </c>
      <c r="D149" s="156">
        <v>140</v>
      </c>
    </row>
    <row r="150" spans="1:4" s="88" customFormat="1" ht="25.5" x14ac:dyDescent="0.2">
      <c r="A150" s="127">
        <v>21434</v>
      </c>
      <c r="B150" s="155" t="s">
        <v>321</v>
      </c>
      <c r="C150" s="155" t="s">
        <v>322</v>
      </c>
      <c r="D150" s="156">
        <v>140</v>
      </c>
    </row>
    <row r="151" spans="1:4" s="88" customFormat="1" ht="25.5" x14ac:dyDescent="0.2">
      <c r="A151" s="127">
        <v>21435</v>
      </c>
      <c r="B151" s="155" t="s">
        <v>323</v>
      </c>
      <c r="C151" s="155" t="s">
        <v>324</v>
      </c>
      <c r="D151" s="156">
        <v>140</v>
      </c>
    </row>
    <row r="152" spans="1:4" s="88" customFormat="1" ht="40.5" customHeight="1" x14ac:dyDescent="0.2">
      <c r="A152" s="127">
        <v>21436</v>
      </c>
      <c r="B152" s="155" t="s">
        <v>325</v>
      </c>
      <c r="C152" s="155" t="s">
        <v>1689</v>
      </c>
      <c r="D152" s="156">
        <v>140</v>
      </c>
    </row>
    <row r="153" spans="1:4" s="88" customFormat="1" ht="51" x14ac:dyDescent="0.2">
      <c r="A153" s="158">
        <v>21437</v>
      </c>
      <c r="B153" s="157" t="s">
        <v>326</v>
      </c>
      <c r="C153" s="157" t="s">
        <v>327</v>
      </c>
      <c r="D153" s="156">
        <v>140</v>
      </c>
    </row>
    <row r="154" spans="1:4" s="88" customFormat="1" ht="76.5" x14ac:dyDescent="0.2">
      <c r="A154" s="127">
        <v>21438</v>
      </c>
      <c r="B154" s="155" t="s">
        <v>328</v>
      </c>
      <c r="C154" s="155" t="s">
        <v>329</v>
      </c>
      <c r="D154" s="159">
        <v>140</v>
      </c>
    </row>
    <row r="155" spans="1:4" s="88" customFormat="1" ht="63.75" x14ac:dyDescent="0.2">
      <c r="A155" s="127">
        <v>21439</v>
      </c>
      <c r="B155" s="155" t="s">
        <v>330</v>
      </c>
      <c r="C155" s="155" t="s">
        <v>331</v>
      </c>
      <c r="D155" s="156">
        <v>147</v>
      </c>
    </row>
    <row r="156" spans="1:4" s="88" customFormat="1" ht="51" x14ac:dyDescent="0.2">
      <c r="A156" s="127">
        <v>21440</v>
      </c>
      <c r="B156" s="155" t="s">
        <v>332</v>
      </c>
      <c r="C156" s="155" t="s">
        <v>333</v>
      </c>
      <c r="D156" s="156" t="s">
        <v>453</v>
      </c>
    </row>
    <row r="157" spans="1:4" s="88" customFormat="1" ht="63.75" x14ac:dyDescent="0.2">
      <c r="A157" s="127">
        <v>22101</v>
      </c>
      <c r="B157" s="155" t="s">
        <v>952</v>
      </c>
      <c r="C157" s="155" t="s">
        <v>953</v>
      </c>
      <c r="D157" s="156" t="s">
        <v>454</v>
      </c>
    </row>
    <row r="158" spans="1:4" s="88" customFormat="1" ht="63.75" x14ac:dyDescent="0.2">
      <c r="A158" s="127">
        <v>22102</v>
      </c>
      <c r="B158" s="155" t="s">
        <v>954</v>
      </c>
      <c r="C158" s="155" t="s">
        <v>955</v>
      </c>
      <c r="D158" s="156" t="s">
        <v>454</v>
      </c>
    </row>
    <row r="159" spans="1:4" s="88" customFormat="1" ht="63.75" x14ac:dyDescent="0.2">
      <c r="A159" s="127">
        <v>22103</v>
      </c>
      <c r="B159" s="155" t="s">
        <v>956</v>
      </c>
      <c r="C159" s="155" t="s">
        <v>957</v>
      </c>
      <c r="D159" s="156" t="s">
        <v>454</v>
      </c>
    </row>
    <row r="160" spans="1:4" s="88" customFormat="1" ht="63.75" x14ac:dyDescent="0.2">
      <c r="A160" s="127">
        <v>22104</v>
      </c>
      <c r="B160" s="155" t="s">
        <v>958</v>
      </c>
      <c r="C160" s="155" t="s">
        <v>959</v>
      </c>
      <c r="D160" s="156" t="s">
        <v>454</v>
      </c>
    </row>
    <row r="161" spans="1:4" s="88" customFormat="1" ht="63.75" x14ac:dyDescent="0.2">
      <c r="A161" s="127">
        <v>22105</v>
      </c>
      <c r="B161" s="155" t="s">
        <v>960</v>
      </c>
      <c r="C161" s="155" t="s">
        <v>961</v>
      </c>
      <c r="D161" s="156" t="s">
        <v>454</v>
      </c>
    </row>
    <row r="162" spans="1:4" s="88" customFormat="1" ht="63.75" x14ac:dyDescent="0.2">
      <c r="A162" s="127">
        <v>22106</v>
      </c>
      <c r="B162" s="155" t="s">
        <v>962</v>
      </c>
      <c r="C162" s="155" t="s">
        <v>963</v>
      </c>
      <c r="D162" s="156" t="s">
        <v>454</v>
      </c>
    </row>
    <row r="163" spans="1:4" s="88" customFormat="1" ht="63.75" x14ac:dyDescent="0.2">
      <c r="A163" s="127">
        <v>22107</v>
      </c>
      <c r="B163" s="155" t="s">
        <v>964</v>
      </c>
      <c r="C163" s="155" t="s">
        <v>965</v>
      </c>
      <c r="D163" s="156" t="s">
        <v>454</v>
      </c>
    </row>
    <row r="164" spans="1:4" s="88" customFormat="1" ht="63.75" x14ac:dyDescent="0.2">
      <c r="A164" s="127">
        <v>22108</v>
      </c>
      <c r="B164" s="155" t="s">
        <v>966</v>
      </c>
      <c r="C164" s="155" t="s">
        <v>967</v>
      </c>
      <c r="D164" s="156" t="s">
        <v>454</v>
      </c>
    </row>
    <row r="165" spans="1:4" s="88" customFormat="1" ht="63.75" x14ac:dyDescent="0.2">
      <c r="A165" s="127">
        <v>22109</v>
      </c>
      <c r="B165" s="155" t="s">
        <v>968</v>
      </c>
      <c r="C165" s="155" t="s">
        <v>969</v>
      </c>
      <c r="D165" s="156" t="s">
        <v>454</v>
      </c>
    </row>
    <row r="166" spans="1:4" s="88" customFormat="1" ht="63.75" x14ac:dyDescent="0.2">
      <c r="A166" s="127">
        <v>22110</v>
      </c>
      <c r="B166" s="155" t="s">
        <v>970</v>
      </c>
      <c r="C166" s="155" t="s">
        <v>971</v>
      </c>
      <c r="D166" s="156" t="s">
        <v>454</v>
      </c>
    </row>
    <row r="167" spans="1:4" s="88" customFormat="1" ht="63.75" x14ac:dyDescent="0.2">
      <c r="A167" s="127">
        <v>22111</v>
      </c>
      <c r="B167" s="155" t="s">
        <v>972</v>
      </c>
      <c r="C167" s="155" t="s">
        <v>973</v>
      </c>
      <c r="D167" s="156" t="s">
        <v>454</v>
      </c>
    </row>
    <row r="168" spans="1:4" s="88" customFormat="1" ht="63.75" x14ac:dyDescent="0.2">
      <c r="A168" s="127">
        <v>22112</v>
      </c>
      <c r="B168" s="155" t="s">
        <v>974</v>
      </c>
      <c r="C168" s="155" t="s">
        <v>975</v>
      </c>
      <c r="D168" s="156" t="s">
        <v>454</v>
      </c>
    </row>
    <row r="169" spans="1:4" s="88" customFormat="1" ht="63.75" x14ac:dyDescent="0.2">
      <c r="A169" s="127">
        <v>22113</v>
      </c>
      <c r="B169" s="155" t="s">
        <v>976</v>
      </c>
      <c r="C169" s="155" t="s">
        <v>977</v>
      </c>
      <c r="D169" s="156" t="s">
        <v>454</v>
      </c>
    </row>
    <row r="170" spans="1:4" s="88" customFormat="1" ht="63.75" x14ac:dyDescent="0.2">
      <c r="A170" s="127">
        <v>22114</v>
      </c>
      <c r="B170" s="155" t="s">
        <v>978</v>
      </c>
      <c r="C170" s="155" t="s">
        <v>979</v>
      </c>
      <c r="D170" s="156" t="s">
        <v>454</v>
      </c>
    </row>
    <row r="171" spans="1:4" s="88" customFormat="1" ht="63.75" x14ac:dyDescent="0.2">
      <c r="A171" s="127">
        <v>22115</v>
      </c>
      <c r="B171" s="155" t="s">
        <v>980</v>
      </c>
      <c r="C171" s="155" t="s">
        <v>981</v>
      </c>
      <c r="D171" s="156" t="s">
        <v>454</v>
      </c>
    </row>
    <row r="172" spans="1:4" s="88" customFormat="1" ht="63.75" x14ac:dyDescent="0.2">
      <c r="A172" s="127">
        <v>22116</v>
      </c>
      <c r="B172" s="155" t="s">
        <v>982</v>
      </c>
      <c r="C172" s="155" t="s">
        <v>983</v>
      </c>
      <c r="D172" s="156" t="s">
        <v>454</v>
      </c>
    </row>
    <row r="173" spans="1:4" s="88" customFormat="1" ht="38.25" x14ac:dyDescent="0.2">
      <c r="A173" s="127">
        <v>22117</v>
      </c>
      <c r="B173" s="155" t="s">
        <v>984</v>
      </c>
      <c r="C173" s="155" t="s">
        <v>985</v>
      </c>
      <c r="D173" s="156" t="s">
        <v>454</v>
      </c>
    </row>
    <row r="174" spans="1:4" s="88" customFormat="1" ht="51" x14ac:dyDescent="0.2">
      <c r="A174" s="127">
        <v>22118</v>
      </c>
      <c r="B174" s="155" t="s">
        <v>986</v>
      </c>
      <c r="C174" s="155" t="s">
        <v>987</v>
      </c>
      <c r="D174" s="156" t="s">
        <v>454</v>
      </c>
    </row>
    <row r="175" spans="1:4" s="88" customFormat="1" ht="38.25" x14ac:dyDescent="0.2">
      <c r="A175" s="127">
        <v>22119</v>
      </c>
      <c r="B175" s="155" t="s">
        <v>988</v>
      </c>
      <c r="C175" s="155" t="s">
        <v>334</v>
      </c>
      <c r="D175" s="156" t="s">
        <v>454</v>
      </c>
    </row>
    <row r="176" spans="1:4" s="88" customFormat="1" ht="38.25" x14ac:dyDescent="0.2">
      <c r="A176" s="127">
        <v>22120</v>
      </c>
      <c r="B176" s="155" t="s">
        <v>989</v>
      </c>
      <c r="C176" s="155" t="s">
        <v>335</v>
      </c>
      <c r="D176" s="156" t="s">
        <v>454</v>
      </c>
    </row>
    <row r="177" spans="1:4" s="88" customFormat="1" ht="38.25" x14ac:dyDescent="0.2">
      <c r="A177" s="127">
        <v>22121</v>
      </c>
      <c r="B177" s="155" t="s">
        <v>336</v>
      </c>
      <c r="C177" s="155" t="s">
        <v>337</v>
      </c>
      <c r="D177" s="156" t="s">
        <v>454</v>
      </c>
    </row>
    <row r="178" spans="1:4" s="88" customFormat="1" ht="38.25" x14ac:dyDescent="0.2">
      <c r="A178" s="127">
        <v>22122</v>
      </c>
      <c r="B178" s="155" t="s">
        <v>338</v>
      </c>
      <c r="C178" s="155" t="s">
        <v>339</v>
      </c>
      <c r="D178" s="156" t="s">
        <v>454</v>
      </c>
    </row>
    <row r="179" spans="1:4" s="88" customFormat="1" ht="38.25" x14ac:dyDescent="0.2">
      <c r="A179" s="127">
        <v>22123</v>
      </c>
      <c r="B179" s="155" t="s">
        <v>340</v>
      </c>
      <c r="C179" s="155" t="s">
        <v>341</v>
      </c>
      <c r="D179" s="156" t="s">
        <v>454</v>
      </c>
    </row>
    <row r="180" spans="1:4" s="88" customFormat="1" ht="38.25" x14ac:dyDescent="0.2">
      <c r="A180" s="127">
        <v>22124</v>
      </c>
      <c r="B180" s="155" t="s">
        <v>342</v>
      </c>
      <c r="C180" s="155" t="s">
        <v>343</v>
      </c>
      <c r="D180" s="156" t="s">
        <v>454</v>
      </c>
    </row>
    <row r="181" spans="1:4" s="88" customFormat="1" ht="38.25" x14ac:dyDescent="0.2">
      <c r="A181" s="127">
        <v>22125</v>
      </c>
      <c r="B181" s="155" t="s">
        <v>344</v>
      </c>
      <c r="C181" s="155" t="s">
        <v>345</v>
      </c>
      <c r="D181" s="156" t="s">
        <v>454</v>
      </c>
    </row>
    <row r="182" spans="1:4" s="88" customFormat="1" ht="38.25" x14ac:dyDescent="0.2">
      <c r="A182" s="127">
        <v>22126</v>
      </c>
      <c r="B182" s="155" t="s">
        <v>346</v>
      </c>
      <c r="C182" s="155" t="s">
        <v>347</v>
      </c>
      <c r="D182" s="156" t="s">
        <v>454</v>
      </c>
    </row>
    <row r="183" spans="1:4" s="88" customFormat="1" ht="38.25" x14ac:dyDescent="0.2">
      <c r="A183" s="127">
        <v>22127</v>
      </c>
      <c r="B183" s="155" t="s">
        <v>348</v>
      </c>
      <c r="C183" s="155" t="s">
        <v>349</v>
      </c>
      <c r="D183" s="156" t="s">
        <v>454</v>
      </c>
    </row>
    <row r="184" spans="1:4" s="88" customFormat="1" ht="38.25" x14ac:dyDescent="0.2">
      <c r="A184" s="127">
        <v>22128</v>
      </c>
      <c r="B184" s="155" t="s">
        <v>350</v>
      </c>
      <c r="C184" s="155" t="s">
        <v>351</v>
      </c>
      <c r="D184" s="156" t="s">
        <v>454</v>
      </c>
    </row>
    <row r="185" spans="1:4" s="88" customFormat="1" ht="38.25" x14ac:dyDescent="0.2">
      <c r="A185" s="127">
        <v>22129</v>
      </c>
      <c r="B185" s="155" t="s">
        <v>990</v>
      </c>
      <c r="C185" s="155" t="s">
        <v>991</v>
      </c>
      <c r="D185" s="156" t="s">
        <v>454</v>
      </c>
    </row>
    <row r="186" spans="1:4" s="88" customFormat="1" ht="51" x14ac:dyDescent="0.2">
      <c r="A186" s="127">
        <v>22130</v>
      </c>
      <c r="B186" s="155" t="s">
        <v>992</v>
      </c>
      <c r="C186" s="155" t="s">
        <v>993</v>
      </c>
      <c r="D186" s="156" t="s">
        <v>454</v>
      </c>
    </row>
    <row r="187" spans="1:4" s="88" customFormat="1" ht="38.25" x14ac:dyDescent="0.2">
      <c r="A187" s="127">
        <v>22131</v>
      </c>
      <c r="B187" s="155" t="s">
        <v>994</v>
      </c>
      <c r="C187" s="155" t="s">
        <v>352</v>
      </c>
      <c r="D187" s="156" t="s">
        <v>454</v>
      </c>
    </row>
    <row r="188" spans="1:4" s="88" customFormat="1" ht="38.25" x14ac:dyDescent="0.2">
      <c r="A188" s="127">
        <v>22132</v>
      </c>
      <c r="B188" s="155" t="s">
        <v>995</v>
      </c>
      <c r="C188" s="155" t="s">
        <v>353</v>
      </c>
      <c r="D188" s="156" t="s">
        <v>454</v>
      </c>
    </row>
    <row r="189" spans="1:4" s="88" customFormat="1" ht="67.5" customHeight="1" x14ac:dyDescent="0.2">
      <c r="A189" s="127">
        <v>22201</v>
      </c>
      <c r="B189" s="155" t="s">
        <v>354</v>
      </c>
      <c r="C189" s="155" t="s">
        <v>1480</v>
      </c>
      <c r="D189" s="156">
        <v>153</v>
      </c>
    </row>
    <row r="190" spans="1:4" s="88" customFormat="1" ht="51" x14ac:dyDescent="0.2">
      <c r="A190" s="127">
        <v>22202</v>
      </c>
      <c r="B190" s="155" t="s">
        <v>1623</v>
      </c>
      <c r="C190" s="155" t="s">
        <v>1624</v>
      </c>
      <c r="D190" s="156">
        <v>153</v>
      </c>
    </row>
    <row r="191" spans="1:4" s="88" customFormat="1" ht="67.5" customHeight="1" x14ac:dyDescent="0.2">
      <c r="A191" s="127">
        <v>22203</v>
      </c>
      <c r="B191" s="155" t="s">
        <v>355</v>
      </c>
      <c r="C191" s="155" t="s">
        <v>1481</v>
      </c>
      <c r="D191" s="156">
        <v>154</v>
      </c>
    </row>
    <row r="192" spans="1:4" s="88" customFormat="1" ht="76.5" x14ac:dyDescent="0.2">
      <c r="A192" s="127">
        <v>22204</v>
      </c>
      <c r="B192" s="155" t="s">
        <v>356</v>
      </c>
      <c r="C192" s="155" t="s">
        <v>1482</v>
      </c>
      <c r="D192" s="156">
        <v>154</v>
      </c>
    </row>
    <row r="193" spans="1:4" s="88" customFormat="1" ht="51" x14ac:dyDescent="0.2">
      <c r="A193" s="158">
        <v>22205</v>
      </c>
      <c r="B193" s="473" t="s">
        <v>1741</v>
      </c>
      <c r="C193" s="473" t="s">
        <v>1742</v>
      </c>
      <c r="D193" s="156" t="s">
        <v>1736</v>
      </c>
    </row>
    <row r="194" spans="1:4" s="88" customFormat="1" ht="51" x14ac:dyDescent="0.2">
      <c r="A194" s="158">
        <v>22206</v>
      </c>
      <c r="B194" s="157" t="s">
        <v>357</v>
      </c>
      <c r="C194" s="157" t="s">
        <v>358</v>
      </c>
      <c r="D194" s="156">
        <v>156</v>
      </c>
    </row>
    <row r="195" spans="1:4" s="88" customFormat="1" ht="102" x14ac:dyDescent="0.2">
      <c r="A195" s="158">
        <v>22207</v>
      </c>
      <c r="B195" s="157" t="s">
        <v>359</v>
      </c>
      <c r="C195" s="473" t="s">
        <v>1743</v>
      </c>
      <c r="D195" s="156">
        <v>154</v>
      </c>
    </row>
    <row r="196" spans="1:4" s="88" customFormat="1" ht="38.25" x14ac:dyDescent="0.2">
      <c r="A196" s="158">
        <v>22208</v>
      </c>
      <c r="B196" s="157" t="s">
        <v>360</v>
      </c>
      <c r="C196" s="155" t="s">
        <v>361</v>
      </c>
      <c r="D196" s="156">
        <v>154</v>
      </c>
    </row>
    <row r="197" spans="1:4" s="88" customFormat="1" ht="78.75" customHeight="1" x14ac:dyDescent="0.2">
      <c r="A197" s="474">
        <v>22209</v>
      </c>
      <c r="B197" s="473" t="s">
        <v>1740</v>
      </c>
      <c r="C197" s="473" t="s">
        <v>1744</v>
      </c>
      <c r="D197" s="156">
        <v>154</v>
      </c>
    </row>
    <row r="198" spans="1:4" s="88" customFormat="1" ht="161.25" customHeight="1" x14ac:dyDescent="0.2">
      <c r="A198" s="127">
        <v>22301</v>
      </c>
      <c r="B198" s="155" t="s">
        <v>89</v>
      </c>
      <c r="C198" s="155" t="s">
        <v>362</v>
      </c>
      <c r="D198" s="156" t="s">
        <v>455</v>
      </c>
    </row>
    <row r="199" spans="1:4" s="88" customFormat="1" ht="63.75" x14ac:dyDescent="0.2">
      <c r="A199" s="127">
        <v>22302</v>
      </c>
      <c r="B199" s="155" t="s">
        <v>363</v>
      </c>
      <c r="C199" s="155" t="s">
        <v>1483</v>
      </c>
      <c r="D199" s="156">
        <v>155</v>
      </c>
    </row>
    <row r="200" spans="1:4" s="88" customFormat="1" ht="51" x14ac:dyDescent="0.2">
      <c r="A200" s="127">
        <v>22303</v>
      </c>
      <c r="B200" s="155" t="s">
        <v>90</v>
      </c>
      <c r="C200" s="155" t="s">
        <v>1669</v>
      </c>
      <c r="D200" s="156">
        <v>160</v>
      </c>
    </row>
    <row r="201" spans="1:4" s="88" customFormat="1" ht="93.75" customHeight="1" x14ac:dyDescent="0.2">
      <c r="A201" s="158">
        <v>30001</v>
      </c>
      <c r="B201" s="157" t="s">
        <v>996</v>
      </c>
      <c r="C201" s="157" t="s">
        <v>997</v>
      </c>
      <c r="D201" s="159" t="s">
        <v>456</v>
      </c>
    </row>
    <row r="202" spans="1:4" s="88" customFormat="1" ht="97.5" customHeight="1" x14ac:dyDescent="0.2">
      <c r="A202" s="127">
        <v>30002</v>
      </c>
      <c r="B202" s="155" t="s">
        <v>998</v>
      </c>
      <c r="C202" s="155" t="s">
        <v>999</v>
      </c>
      <c r="D202" s="156" t="s">
        <v>456</v>
      </c>
    </row>
    <row r="203" spans="1:4" s="88" customFormat="1" ht="89.25" x14ac:dyDescent="0.2">
      <c r="A203" s="127">
        <v>30003</v>
      </c>
      <c r="B203" s="155" t="s">
        <v>1000</v>
      </c>
      <c r="C203" s="155" t="s">
        <v>1001</v>
      </c>
      <c r="D203" s="156" t="s">
        <v>456</v>
      </c>
    </row>
    <row r="204" spans="1:4" s="88" customFormat="1" ht="89.25" x14ac:dyDescent="0.2">
      <c r="A204" s="127">
        <v>30004</v>
      </c>
      <c r="B204" s="155" t="s">
        <v>1002</v>
      </c>
      <c r="C204" s="155" t="s">
        <v>1003</v>
      </c>
      <c r="D204" s="156" t="s">
        <v>456</v>
      </c>
    </row>
    <row r="205" spans="1:4" s="88" customFormat="1" ht="93.75" customHeight="1" x14ac:dyDescent="0.2">
      <c r="A205" s="127">
        <v>30005</v>
      </c>
      <c r="B205" s="155" t="s">
        <v>1004</v>
      </c>
      <c r="C205" s="155" t="s">
        <v>1005</v>
      </c>
      <c r="D205" s="156" t="s">
        <v>456</v>
      </c>
    </row>
    <row r="206" spans="1:4" s="88" customFormat="1" ht="89.25" x14ac:dyDescent="0.2">
      <c r="A206" s="127">
        <v>30006</v>
      </c>
      <c r="B206" s="155" t="s">
        <v>1006</v>
      </c>
      <c r="C206" s="155" t="s">
        <v>1007</v>
      </c>
      <c r="D206" s="156" t="s">
        <v>456</v>
      </c>
    </row>
    <row r="207" spans="1:4" s="88" customFormat="1" ht="89.25" x14ac:dyDescent="0.2">
      <c r="A207" s="127">
        <v>30007</v>
      </c>
      <c r="B207" s="155" t="s">
        <v>1008</v>
      </c>
      <c r="C207" s="155" t="s">
        <v>1009</v>
      </c>
      <c r="D207" s="156" t="s">
        <v>456</v>
      </c>
    </row>
    <row r="208" spans="1:4" s="88" customFormat="1" ht="89.25" x14ac:dyDescent="0.2">
      <c r="A208" s="127">
        <v>30008</v>
      </c>
      <c r="B208" s="155" t="s">
        <v>1010</v>
      </c>
      <c r="C208" s="155" t="s">
        <v>1011</v>
      </c>
      <c r="D208" s="156" t="s">
        <v>456</v>
      </c>
    </row>
    <row r="209" spans="1:4" s="88" customFormat="1" ht="89.25" x14ac:dyDescent="0.2">
      <c r="A209" s="127">
        <v>30009</v>
      </c>
      <c r="B209" s="155" t="s">
        <v>1012</v>
      </c>
      <c r="C209" s="155" t="s">
        <v>1013</v>
      </c>
      <c r="D209" s="156" t="s">
        <v>456</v>
      </c>
    </row>
    <row r="210" spans="1:4" s="88" customFormat="1" ht="89.25" x14ac:dyDescent="0.2">
      <c r="A210" s="127">
        <v>30010</v>
      </c>
      <c r="B210" s="155" t="s">
        <v>1014</v>
      </c>
      <c r="C210" s="155" t="s">
        <v>1015</v>
      </c>
      <c r="D210" s="156" t="s">
        <v>456</v>
      </c>
    </row>
    <row r="211" spans="1:4" s="88" customFormat="1" ht="96.75" customHeight="1" x14ac:dyDescent="0.2">
      <c r="A211" s="127">
        <v>30011</v>
      </c>
      <c r="B211" s="155" t="s">
        <v>1016</v>
      </c>
      <c r="C211" s="155" t="s">
        <v>1017</v>
      </c>
      <c r="D211" s="156" t="s">
        <v>456</v>
      </c>
    </row>
    <row r="212" spans="1:4" s="88" customFormat="1" ht="102" x14ac:dyDescent="0.2">
      <c r="A212" s="127">
        <v>30012</v>
      </c>
      <c r="B212" s="155" t="s">
        <v>1018</v>
      </c>
      <c r="C212" s="155" t="s">
        <v>1019</v>
      </c>
      <c r="D212" s="156" t="s">
        <v>456</v>
      </c>
    </row>
    <row r="213" spans="1:4" s="88" customFormat="1" ht="89.25" x14ac:dyDescent="0.2">
      <c r="A213" s="127">
        <v>30013</v>
      </c>
      <c r="B213" s="155" t="s">
        <v>1020</v>
      </c>
      <c r="C213" s="155" t="s">
        <v>1021</v>
      </c>
      <c r="D213" s="156" t="s">
        <v>456</v>
      </c>
    </row>
    <row r="214" spans="1:4" s="88" customFormat="1" ht="89.25" x14ac:dyDescent="0.2">
      <c r="A214" s="127">
        <v>30014</v>
      </c>
      <c r="B214" s="155" t="s">
        <v>1022</v>
      </c>
      <c r="C214" s="155" t="s">
        <v>1023</v>
      </c>
      <c r="D214" s="156" t="s">
        <v>456</v>
      </c>
    </row>
    <row r="215" spans="1:4" s="88" customFormat="1" ht="102" x14ac:dyDescent="0.2">
      <c r="A215" s="127">
        <v>30015</v>
      </c>
      <c r="B215" s="155" t="s">
        <v>1024</v>
      </c>
      <c r="C215" s="155" t="s">
        <v>1025</v>
      </c>
      <c r="D215" s="156" t="s">
        <v>456</v>
      </c>
    </row>
    <row r="216" spans="1:4" s="88" customFormat="1" ht="89.25" x14ac:dyDescent="0.2">
      <c r="A216" s="127">
        <v>30016</v>
      </c>
      <c r="B216" s="155" t="s">
        <v>1026</v>
      </c>
      <c r="C216" s="155" t="s">
        <v>1023</v>
      </c>
      <c r="D216" s="156" t="s">
        <v>456</v>
      </c>
    </row>
    <row r="217" spans="1:4" s="88" customFormat="1" ht="76.5" x14ac:dyDescent="0.2">
      <c r="A217" s="127">
        <v>30017</v>
      </c>
      <c r="B217" s="155" t="s">
        <v>1027</v>
      </c>
      <c r="C217" s="155" t="s">
        <v>1028</v>
      </c>
      <c r="D217" s="156" t="s">
        <v>456</v>
      </c>
    </row>
    <row r="218" spans="1:4" s="88" customFormat="1" ht="76.5" x14ac:dyDescent="0.2">
      <c r="A218" s="127">
        <v>30018</v>
      </c>
      <c r="B218" s="155" t="s">
        <v>1029</v>
      </c>
      <c r="C218" s="155" t="s">
        <v>1690</v>
      </c>
      <c r="D218" s="156" t="s">
        <v>456</v>
      </c>
    </row>
    <row r="219" spans="1:4" s="88" customFormat="1" ht="76.5" x14ac:dyDescent="0.2">
      <c r="A219" s="127">
        <v>30019</v>
      </c>
      <c r="B219" s="155" t="s">
        <v>1030</v>
      </c>
      <c r="C219" s="155" t="s">
        <v>1691</v>
      </c>
      <c r="D219" s="156" t="s">
        <v>456</v>
      </c>
    </row>
    <row r="220" spans="1:4" s="88" customFormat="1" ht="89.25" x14ac:dyDescent="0.2">
      <c r="A220" s="127">
        <v>30020</v>
      </c>
      <c r="B220" s="155" t="s">
        <v>1031</v>
      </c>
      <c r="C220" s="155" t="s">
        <v>1032</v>
      </c>
      <c r="D220" s="156" t="s">
        <v>456</v>
      </c>
    </row>
    <row r="221" spans="1:4" s="88" customFormat="1" ht="89.25" x14ac:dyDescent="0.2">
      <c r="A221" s="127">
        <v>30021</v>
      </c>
      <c r="B221" s="155" t="s">
        <v>1033</v>
      </c>
      <c r="C221" s="155" t="s">
        <v>1034</v>
      </c>
      <c r="D221" s="156" t="s">
        <v>456</v>
      </c>
    </row>
    <row r="222" spans="1:4" s="88" customFormat="1" ht="89.25" x14ac:dyDescent="0.2">
      <c r="A222" s="127">
        <v>30022</v>
      </c>
      <c r="B222" s="155" t="s">
        <v>1035</v>
      </c>
      <c r="C222" s="155" t="s">
        <v>1036</v>
      </c>
      <c r="D222" s="156" t="s">
        <v>456</v>
      </c>
    </row>
    <row r="223" spans="1:4" s="88" customFormat="1" ht="89.25" x14ac:dyDescent="0.2">
      <c r="A223" s="127">
        <v>30023</v>
      </c>
      <c r="B223" s="155" t="s">
        <v>1037</v>
      </c>
      <c r="C223" s="155" t="s">
        <v>1038</v>
      </c>
      <c r="D223" s="156" t="s">
        <v>456</v>
      </c>
    </row>
    <row r="224" spans="1:4" s="88" customFormat="1" ht="89.25" x14ac:dyDescent="0.2">
      <c r="A224" s="127">
        <v>30024</v>
      </c>
      <c r="B224" s="155" t="s">
        <v>1039</v>
      </c>
      <c r="C224" s="155" t="s">
        <v>1040</v>
      </c>
      <c r="D224" s="156" t="s">
        <v>456</v>
      </c>
    </row>
    <row r="225" spans="1:4" s="88" customFormat="1" ht="93.75" customHeight="1" x14ac:dyDescent="0.2">
      <c r="A225" s="127">
        <v>30025</v>
      </c>
      <c r="B225" s="155" t="s">
        <v>1041</v>
      </c>
      <c r="C225" s="155" t="s">
        <v>1042</v>
      </c>
      <c r="D225" s="156" t="s">
        <v>456</v>
      </c>
    </row>
    <row r="226" spans="1:4" s="88" customFormat="1" ht="89.25" x14ac:dyDescent="0.2">
      <c r="A226" s="127">
        <v>30026</v>
      </c>
      <c r="B226" s="155" t="s">
        <v>1043</v>
      </c>
      <c r="C226" s="155" t="s">
        <v>1044</v>
      </c>
      <c r="D226" s="156" t="s">
        <v>456</v>
      </c>
    </row>
    <row r="227" spans="1:4" s="88" customFormat="1" ht="89.25" x14ac:dyDescent="0.2">
      <c r="A227" s="127">
        <v>30027</v>
      </c>
      <c r="B227" s="155" t="s">
        <v>1045</v>
      </c>
      <c r="C227" s="155" t="s">
        <v>1046</v>
      </c>
      <c r="D227" s="156" t="s">
        <v>456</v>
      </c>
    </row>
    <row r="228" spans="1:4" s="88" customFormat="1" ht="89.25" x14ac:dyDescent="0.2">
      <c r="A228" s="127">
        <v>30028</v>
      </c>
      <c r="B228" s="155" t="s">
        <v>1047</v>
      </c>
      <c r="C228" s="155" t="s">
        <v>1048</v>
      </c>
      <c r="D228" s="156" t="s">
        <v>456</v>
      </c>
    </row>
    <row r="229" spans="1:4" s="88" customFormat="1" ht="89.25" x14ac:dyDescent="0.2">
      <c r="A229" s="127">
        <v>30029</v>
      </c>
      <c r="B229" s="155" t="s">
        <v>1049</v>
      </c>
      <c r="C229" s="155" t="s">
        <v>1050</v>
      </c>
      <c r="D229" s="156" t="s">
        <v>456</v>
      </c>
    </row>
    <row r="230" spans="1:4" s="88" customFormat="1" ht="89.25" x14ac:dyDescent="0.2">
      <c r="A230" s="127">
        <v>30030</v>
      </c>
      <c r="B230" s="155" t="s">
        <v>1051</v>
      </c>
      <c r="C230" s="155" t="s">
        <v>1052</v>
      </c>
      <c r="D230" s="156" t="s">
        <v>456</v>
      </c>
    </row>
    <row r="231" spans="1:4" s="88" customFormat="1" ht="102" x14ac:dyDescent="0.2">
      <c r="A231" s="158">
        <v>30031</v>
      </c>
      <c r="B231" s="157" t="s">
        <v>1053</v>
      </c>
      <c r="C231" s="157" t="s">
        <v>1054</v>
      </c>
      <c r="D231" s="159" t="s">
        <v>456</v>
      </c>
    </row>
    <row r="232" spans="1:4" s="88" customFormat="1" ht="102" x14ac:dyDescent="0.2">
      <c r="A232" s="127">
        <v>30032</v>
      </c>
      <c r="B232" s="155" t="s">
        <v>1055</v>
      </c>
      <c r="C232" s="155" t="s">
        <v>1056</v>
      </c>
      <c r="D232" s="156" t="s">
        <v>456</v>
      </c>
    </row>
    <row r="233" spans="1:4" s="88" customFormat="1" ht="89.25" x14ac:dyDescent="0.2">
      <c r="A233" s="127">
        <v>30033</v>
      </c>
      <c r="B233" s="155" t="s">
        <v>1057</v>
      </c>
      <c r="C233" s="155" t="s">
        <v>1058</v>
      </c>
      <c r="D233" s="156" t="s">
        <v>456</v>
      </c>
    </row>
    <row r="234" spans="1:4" s="88" customFormat="1" ht="89.25" x14ac:dyDescent="0.2">
      <c r="A234" s="127">
        <v>30034</v>
      </c>
      <c r="B234" s="155" t="s">
        <v>1059</v>
      </c>
      <c r="C234" s="155" t="s">
        <v>1060</v>
      </c>
      <c r="D234" s="156" t="s">
        <v>456</v>
      </c>
    </row>
    <row r="235" spans="1:4" s="88" customFormat="1" ht="93.75" customHeight="1" x14ac:dyDescent="0.2">
      <c r="A235" s="127">
        <v>30035</v>
      </c>
      <c r="B235" s="155" t="s">
        <v>1061</v>
      </c>
      <c r="C235" s="155" t="s">
        <v>1062</v>
      </c>
      <c r="D235" s="156" t="s">
        <v>456</v>
      </c>
    </row>
    <row r="236" spans="1:4" s="88" customFormat="1" ht="96.75" customHeight="1" x14ac:dyDescent="0.2">
      <c r="A236" s="127">
        <v>30036</v>
      </c>
      <c r="B236" s="155" t="s">
        <v>1063</v>
      </c>
      <c r="C236" s="155" t="s">
        <v>1064</v>
      </c>
      <c r="D236" s="156" t="s">
        <v>456</v>
      </c>
    </row>
    <row r="237" spans="1:4" s="88" customFormat="1" ht="76.5" x14ac:dyDescent="0.2">
      <c r="A237" s="127">
        <v>30037</v>
      </c>
      <c r="B237" s="155" t="s">
        <v>1065</v>
      </c>
      <c r="C237" s="155" t="s">
        <v>1066</v>
      </c>
      <c r="D237" s="156" t="s">
        <v>456</v>
      </c>
    </row>
    <row r="238" spans="1:4" s="88" customFormat="1" ht="76.5" x14ac:dyDescent="0.2">
      <c r="A238" s="127">
        <v>30038</v>
      </c>
      <c r="B238" s="155" t="s">
        <v>1067</v>
      </c>
      <c r="C238" s="155" t="s">
        <v>1068</v>
      </c>
      <c r="D238" s="156" t="s">
        <v>456</v>
      </c>
    </row>
    <row r="239" spans="1:4" s="88" customFormat="1" ht="89.25" x14ac:dyDescent="0.2">
      <c r="A239" s="127">
        <v>30039</v>
      </c>
      <c r="B239" s="155" t="s">
        <v>1065</v>
      </c>
      <c r="C239" s="155" t="s">
        <v>1069</v>
      </c>
      <c r="D239" s="156" t="s">
        <v>456</v>
      </c>
    </row>
    <row r="240" spans="1:4" s="88" customFormat="1" ht="89.25" x14ac:dyDescent="0.2">
      <c r="A240" s="127">
        <v>30040</v>
      </c>
      <c r="B240" s="155" t="s">
        <v>1070</v>
      </c>
      <c r="C240" s="155" t="s">
        <v>1071</v>
      </c>
      <c r="D240" s="156" t="s">
        <v>456</v>
      </c>
    </row>
    <row r="241" spans="1:4" s="88" customFormat="1" ht="89.25" x14ac:dyDescent="0.2">
      <c r="A241" s="127">
        <v>30041</v>
      </c>
      <c r="B241" s="155" t="s">
        <v>1072</v>
      </c>
      <c r="C241" s="155" t="s">
        <v>1073</v>
      </c>
      <c r="D241" s="156" t="s">
        <v>456</v>
      </c>
    </row>
    <row r="242" spans="1:4" s="88" customFormat="1" ht="89.25" x14ac:dyDescent="0.2">
      <c r="A242" s="127">
        <v>30042</v>
      </c>
      <c r="B242" s="155" t="s">
        <v>1074</v>
      </c>
      <c r="C242" s="155" t="s">
        <v>1075</v>
      </c>
      <c r="D242" s="156" t="s">
        <v>456</v>
      </c>
    </row>
    <row r="243" spans="1:4" s="88" customFormat="1" ht="96" customHeight="1" x14ac:dyDescent="0.2">
      <c r="A243" s="127">
        <v>30043</v>
      </c>
      <c r="B243" s="155" t="s">
        <v>1076</v>
      </c>
      <c r="C243" s="155" t="s">
        <v>1077</v>
      </c>
      <c r="D243" s="156" t="s">
        <v>456</v>
      </c>
    </row>
    <row r="244" spans="1:4" s="88" customFormat="1" ht="102" x14ac:dyDescent="0.2">
      <c r="A244" s="127">
        <v>30044</v>
      </c>
      <c r="B244" s="155" t="s">
        <v>1078</v>
      </c>
      <c r="C244" s="155" t="s">
        <v>1079</v>
      </c>
      <c r="D244" s="156" t="s">
        <v>456</v>
      </c>
    </row>
    <row r="245" spans="1:4" s="88" customFormat="1" ht="89.25" x14ac:dyDescent="0.2">
      <c r="A245" s="127">
        <v>30045</v>
      </c>
      <c r="B245" s="155" t="s">
        <v>1080</v>
      </c>
      <c r="C245" s="155" t="s">
        <v>1081</v>
      </c>
      <c r="D245" s="156" t="s">
        <v>456</v>
      </c>
    </row>
    <row r="246" spans="1:4" s="88" customFormat="1" ht="89.25" x14ac:dyDescent="0.2">
      <c r="A246" s="127">
        <v>30046</v>
      </c>
      <c r="B246" s="155" t="s">
        <v>1082</v>
      </c>
      <c r="C246" s="155" t="s">
        <v>1083</v>
      </c>
      <c r="D246" s="156" t="s">
        <v>456</v>
      </c>
    </row>
    <row r="247" spans="1:4" s="88" customFormat="1" ht="102" x14ac:dyDescent="0.2">
      <c r="A247" s="127">
        <v>30047</v>
      </c>
      <c r="B247" s="155" t="s">
        <v>1084</v>
      </c>
      <c r="C247" s="155" t="s">
        <v>1085</v>
      </c>
      <c r="D247" s="156" t="s">
        <v>456</v>
      </c>
    </row>
    <row r="248" spans="1:4" s="88" customFormat="1" ht="102" x14ac:dyDescent="0.2">
      <c r="A248" s="127">
        <v>30048</v>
      </c>
      <c r="B248" s="155" t="s">
        <v>1086</v>
      </c>
      <c r="C248" s="155" t="s">
        <v>1087</v>
      </c>
      <c r="D248" s="156" t="s">
        <v>456</v>
      </c>
    </row>
    <row r="249" spans="1:4" s="88" customFormat="1" ht="89.25" x14ac:dyDescent="0.2">
      <c r="A249" s="127">
        <v>30049</v>
      </c>
      <c r="B249" s="155" t="s">
        <v>1088</v>
      </c>
      <c r="C249" s="155" t="s">
        <v>1089</v>
      </c>
      <c r="D249" s="156" t="s">
        <v>456</v>
      </c>
    </row>
    <row r="250" spans="1:4" s="88" customFormat="1" ht="89.25" x14ac:dyDescent="0.2">
      <c r="A250" s="127">
        <v>30050</v>
      </c>
      <c r="B250" s="155" t="s">
        <v>1090</v>
      </c>
      <c r="C250" s="155" t="s">
        <v>1091</v>
      </c>
      <c r="D250" s="156" t="s">
        <v>456</v>
      </c>
    </row>
    <row r="251" spans="1:4" s="88" customFormat="1" ht="102" x14ac:dyDescent="0.2">
      <c r="A251" s="127">
        <v>30051</v>
      </c>
      <c r="B251" s="155" t="s">
        <v>1092</v>
      </c>
      <c r="C251" s="155" t="s">
        <v>1093</v>
      </c>
      <c r="D251" s="156" t="s">
        <v>456</v>
      </c>
    </row>
    <row r="252" spans="1:4" s="88" customFormat="1" ht="96.75" customHeight="1" x14ac:dyDescent="0.2">
      <c r="A252" s="127">
        <v>30052</v>
      </c>
      <c r="B252" s="155" t="s">
        <v>1094</v>
      </c>
      <c r="C252" s="155" t="s">
        <v>1095</v>
      </c>
      <c r="D252" s="156" t="s">
        <v>456</v>
      </c>
    </row>
    <row r="253" spans="1:4" s="88" customFormat="1" ht="89.25" x14ac:dyDescent="0.2">
      <c r="A253" s="127">
        <v>30053</v>
      </c>
      <c r="B253" s="155" t="s">
        <v>1096</v>
      </c>
      <c r="C253" s="155" t="s">
        <v>1097</v>
      </c>
      <c r="D253" s="156" t="s">
        <v>456</v>
      </c>
    </row>
    <row r="254" spans="1:4" s="88" customFormat="1" ht="89.25" x14ac:dyDescent="0.2">
      <c r="A254" s="127">
        <v>30054</v>
      </c>
      <c r="B254" s="155" t="s">
        <v>1098</v>
      </c>
      <c r="C254" s="155" t="s">
        <v>1099</v>
      </c>
      <c r="D254" s="156" t="s">
        <v>456</v>
      </c>
    </row>
    <row r="255" spans="1:4" s="88" customFormat="1" ht="102" x14ac:dyDescent="0.2">
      <c r="A255" s="127">
        <v>30055</v>
      </c>
      <c r="B255" s="155" t="s">
        <v>1100</v>
      </c>
      <c r="C255" s="155" t="s">
        <v>1101</v>
      </c>
      <c r="D255" s="156" t="s">
        <v>456</v>
      </c>
    </row>
    <row r="256" spans="1:4" s="88" customFormat="1" ht="102" x14ac:dyDescent="0.2">
      <c r="A256" s="127">
        <v>30056</v>
      </c>
      <c r="B256" s="155" t="s">
        <v>1102</v>
      </c>
      <c r="C256" s="155" t="s">
        <v>1103</v>
      </c>
      <c r="D256" s="156" t="s">
        <v>456</v>
      </c>
    </row>
    <row r="257" spans="1:4" s="88" customFormat="1" ht="76.5" x14ac:dyDescent="0.2">
      <c r="A257" s="127">
        <v>30057</v>
      </c>
      <c r="B257" s="155" t="s">
        <v>1104</v>
      </c>
      <c r="C257" s="155" t="s">
        <v>1105</v>
      </c>
      <c r="D257" s="156" t="s">
        <v>456</v>
      </c>
    </row>
    <row r="258" spans="1:4" s="88" customFormat="1" ht="76.5" x14ac:dyDescent="0.2">
      <c r="A258" s="127">
        <v>30058</v>
      </c>
      <c r="B258" s="155" t="s">
        <v>1106</v>
      </c>
      <c r="C258" s="155" t="s">
        <v>1107</v>
      </c>
      <c r="D258" s="156" t="s">
        <v>456</v>
      </c>
    </row>
    <row r="259" spans="1:4" s="88" customFormat="1" ht="89.25" x14ac:dyDescent="0.2">
      <c r="A259" s="127">
        <v>30059</v>
      </c>
      <c r="B259" s="155" t="s">
        <v>1108</v>
      </c>
      <c r="C259" s="155" t="s">
        <v>1109</v>
      </c>
      <c r="D259" s="156" t="s">
        <v>456</v>
      </c>
    </row>
    <row r="260" spans="1:4" s="88" customFormat="1" ht="102" x14ac:dyDescent="0.2">
      <c r="A260" s="127">
        <v>30060</v>
      </c>
      <c r="B260" s="155" t="s">
        <v>1110</v>
      </c>
      <c r="C260" s="155" t="s">
        <v>1111</v>
      </c>
      <c r="D260" s="156" t="s">
        <v>456</v>
      </c>
    </row>
    <row r="261" spans="1:4" s="88" customFormat="1" ht="89.25" x14ac:dyDescent="0.2">
      <c r="A261" s="127">
        <v>30061</v>
      </c>
      <c r="B261" s="155" t="s">
        <v>1112</v>
      </c>
      <c r="C261" s="155" t="s">
        <v>1113</v>
      </c>
      <c r="D261" s="156" t="s">
        <v>456</v>
      </c>
    </row>
    <row r="262" spans="1:4" s="88" customFormat="1" ht="89.25" x14ac:dyDescent="0.2">
      <c r="A262" s="127">
        <v>30062</v>
      </c>
      <c r="B262" s="155" t="s">
        <v>1114</v>
      </c>
      <c r="C262" s="155" t="s">
        <v>1115</v>
      </c>
      <c r="D262" s="156" t="s">
        <v>456</v>
      </c>
    </row>
    <row r="263" spans="1:4" s="88" customFormat="1" ht="102" x14ac:dyDescent="0.2">
      <c r="A263" s="127">
        <v>30063</v>
      </c>
      <c r="B263" s="155" t="s">
        <v>1116</v>
      </c>
      <c r="C263" s="155" t="s">
        <v>1117</v>
      </c>
      <c r="D263" s="156" t="s">
        <v>456</v>
      </c>
    </row>
    <row r="264" spans="1:4" s="88" customFormat="1" ht="104.25" customHeight="1" x14ac:dyDescent="0.2">
      <c r="A264" s="127">
        <v>30064</v>
      </c>
      <c r="B264" s="155" t="s">
        <v>1118</v>
      </c>
      <c r="C264" s="155" t="s">
        <v>1119</v>
      </c>
      <c r="D264" s="156" t="s">
        <v>456</v>
      </c>
    </row>
    <row r="265" spans="1:4" s="88" customFormat="1" ht="89.25" x14ac:dyDescent="0.2">
      <c r="A265" s="127">
        <v>30065</v>
      </c>
      <c r="B265" s="155" t="s">
        <v>1120</v>
      </c>
      <c r="C265" s="155" t="s">
        <v>1121</v>
      </c>
      <c r="D265" s="156" t="s">
        <v>456</v>
      </c>
    </row>
    <row r="266" spans="1:4" s="88" customFormat="1" ht="89.25" x14ac:dyDescent="0.2">
      <c r="A266" s="127">
        <v>30066</v>
      </c>
      <c r="B266" s="155" t="s">
        <v>1122</v>
      </c>
      <c r="C266" s="155" t="s">
        <v>1123</v>
      </c>
      <c r="D266" s="156" t="s">
        <v>456</v>
      </c>
    </row>
    <row r="267" spans="1:4" s="88" customFormat="1" ht="112.5" customHeight="1" x14ac:dyDescent="0.2">
      <c r="A267" s="127">
        <v>30067</v>
      </c>
      <c r="B267" s="155" t="s">
        <v>1124</v>
      </c>
      <c r="C267" s="155" t="s">
        <v>1125</v>
      </c>
      <c r="D267" s="156" t="s">
        <v>456</v>
      </c>
    </row>
    <row r="268" spans="1:4" s="88" customFormat="1" ht="105" customHeight="1" x14ac:dyDescent="0.2">
      <c r="A268" s="127">
        <v>30068</v>
      </c>
      <c r="B268" s="155" t="s">
        <v>1126</v>
      </c>
      <c r="C268" s="155" t="s">
        <v>1127</v>
      </c>
      <c r="D268" s="156" t="s">
        <v>456</v>
      </c>
    </row>
    <row r="269" spans="1:4" s="88" customFormat="1" ht="89.25" x14ac:dyDescent="0.2">
      <c r="A269" s="127">
        <v>30069</v>
      </c>
      <c r="B269" s="155" t="s">
        <v>1128</v>
      </c>
      <c r="C269" s="155" t="s">
        <v>1129</v>
      </c>
      <c r="D269" s="156" t="s">
        <v>456</v>
      </c>
    </row>
    <row r="270" spans="1:4" s="88" customFormat="1" ht="89.25" x14ac:dyDescent="0.2">
      <c r="A270" s="127">
        <v>30070</v>
      </c>
      <c r="B270" s="155" t="s">
        <v>1130</v>
      </c>
      <c r="C270" s="155" t="s">
        <v>1131</v>
      </c>
      <c r="D270" s="156" t="s">
        <v>456</v>
      </c>
    </row>
    <row r="271" spans="1:4" s="88" customFormat="1" ht="102" x14ac:dyDescent="0.2">
      <c r="A271" s="127">
        <v>30071</v>
      </c>
      <c r="B271" s="155" t="s">
        <v>1132</v>
      </c>
      <c r="C271" s="155" t="s">
        <v>1133</v>
      </c>
      <c r="D271" s="156" t="s">
        <v>456</v>
      </c>
    </row>
    <row r="272" spans="1:4" s="88" customFormat="1" ht="111.75" customHeight="1" x14ac:dyDescent="0.2">
      <c r="A272" s="127">
        <v>30072</v>
      </c>
      <c r="B272" s="155" t="s">
        <v>1134</v>
      </c>
      <c r="C272" s="155" t="s">
        <v>1135</v>
      </c>
      <c r="D272" s="156" t="s">
        <v>456</v>
      </c>
    </row>
    <row r="273" spans="1:4" s="88" customFormat="1" ht="89.25" x14ac:dyDescent="0.2">
      <c r="A273" s="127">
        <v>30073</v>
      </c>
      <c r="B273" s="155" t="s">
        <v>1136</v>
      </c>
      <c r="C273" s="155" t="s">
        <v>1137</v>
      </c>
      <c r="D273" s="156" t="s">
        <v>456</v>
      </c>
    </row>
    <row r="274" spans="1:4" s="88" customFormat="1" ht="102" x14ac:dyDescent="0.2">
      <c r="A274" s="158">
        <v>30074</v>
      </c>
      <c r="B274" s="157" t="s">
        <v>1138</v>
      </c>
      <c r="C274" s="157" t="s">
        <v>1139</v>
      </c>
      <c r="D274" s="159" t="s">
        <v>456</v>
      </c>
    </row>
    <row r="275" spans="1:4" s="88" customFormat="1" ht="105" customHeight="1" x14ac:dyDescent="0.2">
      <c r="A275" s="127">
        <v>30075</v>
      </c>
      <c r="B275" s="155" t="s">
        <v>1140</v>
      </c>
      <c r="C275" s="155" t="s">
        <v>1141</v>
      </c>
      <c r="D275" s="156" t="s">
        <v>456</v>
      </c>
    </row>
    <row r="276" spans="1:4" s="88" customFormat="1" ht="102" x14ac:dyDescent="0.2">
      <c r="A276" s="127">
        <v>30076</v>
      </c>
      <c r="B276" s="155" t="s">
        <v>1142</v>
      </c>
      <c r="C276" s="155" t="s">
        <v>1143</v>
      </c>
      <c r="D276" s="156" t="s">
        <v>456</v>
      </c>
    </row>
    <row r="277" spans="1:4" s="88" customFormat="1" ht="76.5" x14ac:dyDescent="0.2">
      <c r="A277" s="127">
        <v>30077</v>
      </c>
      <c r="B277" s="155" t="s">
        <v>1144</v>
      </c>
      <c r="C277" s="155" t="s">
        <v>1145</v>
      </c>
      <c r="D277" s="156" t="s">
        <v>456</v>
      </c>
    </row>
    <row r="278" spans="1:4" s="88" customFormat="1" ht="76.5" x14ac:dyDescent="0.2">
      <c r="A278" s="127">
        <v>30078</v>
      </c>
      <c r="B278" s="155" t="s">
        <v>1146</v>
      </c>
      <c r="C278" s="155" t="s">
        <v>1147</v>
      </c>
      <c r="D278" s="156" t="s">
        <v>456</v>
      </c>
    </row>
    <row r="279" spans="1:4" s="88" customFormat="1" ht="102" x14ac:dyDescent="0.2">
      <c r="A279" s="127">
        <v>30079</v>
      </c>
      <c r="B279" s="155" t="s">
        <v>1148</v>
      </c>
      <c r="C279" s="155" t="s">
        <v>1149</v>
      </c>
      <c r="D279" s="156" t="s">
        <v>456</v>
      </c>
    </row>
    <row r="280" spans="1:4" s="88" customFormat="1" ht="102" x14ac:dyDescent="0.2">
      <c r="A280" s="127">
        <v>30080</v>
      </c>
      <c r="B280" s="155" t="s">
        <v>1150</v>
      </c>
      <c r="C280" s="155" t="s">
        <v>1151</v>
      </c>
      <c r="D280" s="156" t="s">
        <v>456</v>
      </c>
    </row>
    <row r="281" spans="1:4" s="88" customFormat="1" ht="89.25" x14ac:dyDescent="0.2">
      <c r="A281" s="127">
        <v>30081</v>
      </c>
      <c r="B281" s="155" t="s">
        <v>1152</v>
      </c>
      <c r="C281" s="155" t="s">
        <v>1153</v>
      </c>
      <c r="D281" s="156" t="s">
        <v>456</v>
      </c>
    </row>
    <row r="282" spans="1:4" s="88" customFormat="1" ht="93.75" customHeight="1" x14ac:dyDescent="0.2">
      <c r="A282" s="127">
        <v>30082</v>
      </c>
      <c r="B282" s="155" t="s">
        <v>1154</v>
      </c>
      <c r="C282" s="155" t="s">
        <v>1155</v>
      </c>
      <c r="D282" s="156" t="s">
        <v>456</v>
      </c>
    </row>
    <row r="283" spans="1:4" s="88" customFormat="1" ht="89.25" x14ac:dyDescent="0.2">
      <c r="A283" s="127">
        <v>30083</v>
      </c>
      <c r="B283" s="155" t="s">
        <v>1156</v>
      </c>
      <c r="C283" s="155" t="s">
        <v>1157</v>
      </c>
      <c r="D283" s="156" t="s">
        <v>456</v>
      </c>
    </row>
    <row r="284" spans="1:4" s="88" customFormat="1" ht="89.25" x14ac:dyDescent="0.2">
      <c r="A284" s="127">
        <v>30084</v>
      </c>
      <c r="B284" s="155" t="s">
        <v>1158</v>
      </c>
      <c r="C284" s="155" t="s">
        <v>1159</v>
      </c>
      <c r="D284" s="156" t="s">
        <v>456</v>
      </c>
    </row>
    <row r="285" spans="1:4" s="88" customFormat="1" ht="90" customHeight="1" x14ac:dyDescent="0.2">
      <c r="A285" s="127">
        <v>30085</v>
      </c>
      <c r="B285" s="155" t="s">
        <v>1160</v>
      </c>
      <c r="C285" s="155" t="s">
        <v>1161</v>
      </c>
      <c r="D285" s="156" t="s">
        <v>456</v>
      </c>
    </row>
    <row r="286" spans="1:4" s="88" customFormat="1" ht="90" customHeight="1" x14ac:dyDescent="0.2">
      <c r="A286" s="127">
        <v>30086</v>
      </c>
      <c r="B286" s="155" t="s">
        <v>1162</v>
      </c>
      <c r="C286" s="155" t="s">
        <v>1163</v>
      </c>
      <c r="D286" s="156" t="s">
        <v>456</v>
      </c>
    </row>
    <row r="287" spans="1:4" s="88" customFormat="1" ht="89.25" x14ac:dyDescent="0.2">
      <c r="A287" s="127">
        <v>30087</v>
      </c>
      <c r="B287" s="155" t="s">
        <v>1164</v>
      </c>
      <c r="C287" s="155" t="s">
        <v>1165</v>
      </c>
      <c r="D287" s="156" t="s">
        <v>456</v>
      </c>
    </row>
    <row r="288" spans="1:4" s="88" customFormat="1" ht="89.25" x14ac:dyDescent="0.2">
      <c r="A288" s="127">
        <v>30088</v>
      </c>
      <c r="B288" s="155" t="s">
        <v>1166</v>
      </c>
      <c r="C288" s="155" t="s">
        <v>1167</v>
      </c>
      <c r="D288" s="156" t="s">
        <v>456</v>
      </c>
    </row>
    <row r="289" spans="1:4" s="88" customFormat="1" ht="89.25" x14ac:dyDescent="0.2">
      <c r="A289" s="127">
        <v>30089</v>
      </c>
      <c r="B289" s="155" t="s">
        <v>1168</v>
      </c>
      <c r="C289" s="155" t="s">
        <v>1169</v>
      </c>
      <c r="D289" s="156" t="s">
        <v>456</v>
      </c>
    </row>
    <row r="290" spans="1:4" s="88" customFormat="1" ht="89.25" x14ac:dyDescent="0.2">
      <c r="A290" s="127">
        <v>30090</v>
      </c>
      <c r="B290" s="155" t="s">
        <v>1170</v>
      </c>
      <c r="C290" s="155" t="s">
        <v>1171</v>
      </c>
      <c r="D290" s="156" t="s">
        <v>456</v>
      </c>
    </row>
    <row r="291" spans="1:4" s="88" customFormat="1" ht="102" x14ac:dyDescent="0.2">
      <c r="A291" s="127">
        <v>30091</v>
      </c>
      <c r="B291" s="155" t="s">
        <v>1172</v>
      </c>
      <c r="C291" s="155" t="s">
        <v>1173</v>
      </c>
      <c r="D291" s="156" t="s">
        <v>456</v>
      </c>
    </row>
    <row r="292" spans="1:4" s="88" customFormat="1" ht="102" x14ac:dyDescent="0.2">
      <c r="A292" s="127">
        <v>30092</v>
      </c>
      <c r="B292" s="155" t="s">
        <v>1174</v>
      </c>
      <c r="C292" s="155" t="s">
        <v>1175</v>
      </c>
      <c r="D292" s="156" t="s">
        <v>456</v>
      </c>
    </row>
    <row r="293" spans="1:4" s="88" customFormat="1" ht="89.25" x14ac:dyDescent="0.2">
      <c r="A293" s="127">
        <v>30093</v>
      </c>
      <c r="B293" s="155" t="s">
        <v>1176</v>
      </c>
      <c r="C293" s="155" t="s">
        <v>1177</v>
      </c>
      <c r="D293" s="156" t="s">
        <v>456</v>
      </c>
    </row>
    <row r="294" spans="1:4" s="88" customFormat="1" ht="89.25" x14ac:dyDescent="0.2">
      <c r="A294" s="127">
        <v>30094</v>
      </c>
      <c r="B294" s="155" t="s">
        <v>1178</v>
      </c>
      <c r="C294" s="155" t="s">
        <v>1179</v>
      </c>
      <c r="D294" s="156" t="s">
        <v>456</v>
      </c>
    </row>
    <row r="295" spans="1:4" s="88" customFormat="1" ht="102" x14ac:dyDescent="0.2">
      <c r="A295" s="127">
        <v>30095</v>
      </c>
      <c r="B295" s="155" t="s">
        <v>1180</v>
      </c>
      <c r="C295" s="155" t="s">
        <v>1181</v>
      </c>
      <c r="D295" s="156" t="s">
        <v>456</v>
      </c>
    </row>
    <row r="296" spans="1:4" s="88" customFormat="1" ht="102" x14ac:dyDescent="0.2">
      <c r="A296" s="127">
        <v>30096</v>
      </c>
      <c r="B296" s="155" t="s">
        <v>1182</v>
      </c>
      <c r="C296" s="155" t="s">
        <v>1183</v>
      </c>
      <c r="D296" s="156" t="s">
        <v>456</v>
      </c>
    </row>
    <row r="297" spans="1:4" s="88" customFormat="1" ht="51" x14ac:dyDescent="0.2">
      <c r="A297" s="127">
        <v>30097</v>
      </c>
      <c r="B297" s="155" t="s">
        <v>1184</v>
      </c>
      <c r="C297" s="155" t="s">
        <v>1185</v>
      </c>
      <c r="D297" s="156" t="s">
        <v>456</v>
      </c>
    </row>
    <row r="298" spans="1:4" s="88" customFormat="1" ht="51" x14ac:dyDescent="0.2">
      <c r="A298" s="127">
        <v>30098</v>
      </c>
      <c r="B298" s="155" t="s">
        <v>1186</v>
      </c>
      <c r="C298" s="155" t="s">
        <v>1187</v>
      </c>
      <c r="D298" s="156" t="s">
        <v>456</v>
      </c>
    </row>
    <row r="299" spans="1:4" s="88" customFormat="1" ht="51" x14ac:dyDescent="0.2">
      <c r="A299" s="127">
        <v>30099</v>
      </c>
      <c r="B299" s="155" t="s">
        <v>364</v>
      </c>
      <c r="C299" s="155" t="s">
        <v>365</v>
      </c>
      <c r="D299" s="156" t="s">
        <v>456</v>
      </c>
    </row>
    <row r="300" spans="1:4" s="88" customFormat="1" ht="51" x14ac:dyDescent="0.2">
      <c r="A300" s="127">
        <v>30100</v>
      </c>
      <c r="B300" s="155" t="s">
        <v>366</v>
      </c>
      <c r="C300" s="155" t="s">
        <v>367</v>
      </c>
      <c r="D300" s="156" t="s">
        <v>456</v>
      </c>
    </row>
    <row r="301" spans="1:4" s="88" customFormat="1" ht="51" x14ac:dyDescent="0.2">
      <c r="A301" s="127">
        <v>30101</v>
      </c>
      <c r="B301" s="155" t="s">
        <v>368</v>
      </c>
      <c r="C301" s="155" t="s">
        <v>369</v>
      </c>
      <c r="D301" s="156" t="s">
        <v>456</v>
      </c>
    </row>
    <row r="302" spans="1:4" s="88" customFormat="1" ht="51" x14ac:dyDescent="0.2">
      <c r="A302" s="127">
        <v>30102</v>
      </c>
      <c r="B302" s="155" t="s">
        <v>370</v>
      </c>
      <c r="C302" s="155" t="s">
        <v>371</v>
      </c>
      <c r="D302" s="156" t="s">
        <v>456</v>
      </c>
    </row>
    <row r="303" spans="1:4" s="88" customFormat="1" ht="51" x14ac:dyDescent="0.2">
      <c r="A303" s="127">
        <v>30103</v>
      </c>
      <c r="B303" s="155" t="s">
        <v>372</v>
      </c>
      <c r="C303" s="155" t="s">
        <v>373</v>
      </c>
      <c r="D303" s="156" t="s">
        <v>456</v>
      </c>
    </row>
    <row r="304" spans="1:4" s="88" customFormat="1" ht="51" x14ac:dyDescent="0.2">
      <c r="A304" s="127">
        <v>30104</v>
      </c>
      <c r="B304" s="155" t="s">
        <v>374</v>
      </c>
      <c r="C304" s="155" t="s">
        <v>375</v>
      </c>
      <c r="D304" s="156" t="s">
        <v>456</v>
      </c>
    </row>
    <row r="305" spans="1:4" s="88" customFormat="1" ht="51" x14ac:dyDescent="0.2">
      <c r="A305" s="127">
        <v>30105</v>
      </c>
      <c r="B305" s="155" t="s">
        <v>376</v>
      </c>
      <c r="C305" s="155" t="s">
        <v>377</v>
      </c>
      <c r="D305" s="156" t="s">
        <v>456</v>
      </c>
    </row>
    <row r="306" spans="1:4" s="88" customFormat="1" ht="51" x14ac:dyDescent="0.2">
      <c r="A306" s="127">
        <v>30106</v>
      </c>
      <c r="B306" s="155" t="s">
        <v>378</v>
      </c>
      <c r="C306" s="155" t="s">
        <v>379</v>
      </c>
      <c r="D306" s="156" t="s">
        <v>456</v>
      </c>
    </row>
    <row r="307" spans="1:4" s="88" customFormat="1" ht="51" x14ac:dyDescent="0.2">
      <c r="A307" s="127">
        <v>30107</v>
      </c>
      <c r="B307" s="155" t="s">
        <v>1188</v>
      </c>
      <c r="C307" s="155" t="s">
        <v>1189</v>
      </c>
      <c r="D307" s="156" t="s">
        <v>456</v>
      </c>
    </row>
    <row r="308" spans="1:4" s="88" customFormat="1" ht="51" x14ac:dyDescent="0.2">
      <c r="A308" s="127">
        <v>30108</v>
      </c>
      <c r="B308" s="155" t="s">
        <v>1190</v>
      </c>
      <c r="C308" s="155" t="s">
        <v>1191</v>
      </c>
      <c r="D308" s="156" t="s">
        <v>456</v>
      </c>
    </row>
    <row r="309" spans="1:4" s="88" customFormat="1" ht="51" x14ac:dyDescent="0.2">
      <c r="A309" s="127">
        <v>30109</v>
      </c>
      <c r="B309" s="155" t="s">
        <v>380</v>
      </c>
      <c r="C309" s="155" t="s">
        <v>381</v>
      </c>
      <c r="D309" s="156" t="s">
        <v>456</v>
      </c>
    </row>
    <row r="310" spans="1:4" s="88" customFormat="1" ht="51" x14ac:dyDescent="0.2">
      <c r="A310" s="127">
        <v>30110</v>
      </c>
      <c r="B310" s="155" t="s">
        <v>382</v>
      </c>
      <c r="C310" s="155" t="s">
        <v>383</v>
      </c>
      <c r="D310" s="156" t="s">
        <v>456</v>
      </c>
    </row>
    <row r="311" spans="1:4" s="88" customFormat="1" ht="51" x14ac:dyDescent="0.2">
      <c r="A311" s="127">
        <v>30111</v>
      </c>
      <c r="B311" s="155" t="s">
        <v>384</v>
      </c>
      <c r="C311" s="155" t="s">
        <v>385</v>
      </c>
      <c r="D311" s="156" t="s">
        <v>456</v>
      </c>
    </row>
    <row r="312" spans="1:4" s="88" customFormat="1" ht="51" x14ac:dyDescent="0.2">
      <c r="A312" s="127">
        <v>30112</v>
      </c>
      <c r="B312" s="155" t="s">
        <v>386</v>
      </c>
      <c r="C312" s="155" t="s">
        <v>387</v>
      </c>
      <c r="D312" s="156" t="s">
        <v>456</v>
      </c>
    </row>
    <row r="313" spans="1:4" s="88" customFormat="1" ht="51" x14ac:dyDescent="0.2">
      <c r="A313" s="127">
        <v>30113</v>
      </c>
      <c r="B313" s="155" t="s">
        <v>388</v>
      </c>
      <c r="C313" s="155" t="s">
        <v>389</v>
      </c>
      <c r="D313" s="156" t="s">
        <v>456</v>
      </c>
    </row>
    <row r="314" spans="1:4" s="88" customFormat="1" ht="51" x14ac:dyDescent="0.2">
      <c r="A314" s="127">
        <v>30114</v>
      </c>
      <c r="B314" s="155" t="s">
        <v>390</v>
      </c>
      <c r="C314" s="155" t="s">
        <v>391</v>
      </c>
      <c r="D314" s="156" t="s">
        <v>456</v>
      </c>
    </row>
    <row r="315" spans="1:4" s="88" customFormat="1" ht="51" x14ac:dyDescent="0.2">
      <c r="A315" s="127">
        <v>30115</v>
      </c>
      <c r="B315" s="155" t="s">
        <v>392</v>
      </c>
      <c r="C315" s="155" t="s">
        <v>393</v>
      </c>
      <c r="D315" s="156" t="s">
        <v>456</v>
      </c>
    </row>
    <row r="316" spans="1:4" s="88" customFormat="1" ht="51" x14ac:dyDescent="0.2">
      <c r="A316" s="127">
        <v>30116</v>
      </c>
      <c r="B316" s="155" t="s">
        <v>394</v>
      </c>
      <c r="C316" s="155" t="s">
        <v>395</v>
      </c>
      <c r="D316" s="156" t="s">
        <v>456</v>
      </c>
    </row>
    <row r="317" spans="1:4" s="88" customFormat="1" ht="51" x14ac:dyDescent="0.2">
      <c r="A317" s="127">
        <v>30117</v>
      </c>
      <c r="B317" s="155" t="s">
        <v>1192</v>
      </c>
      <c r="C317" s="155" t="s">
        <v>1193</v>
      </c>
      <c r="D317" s="156" t="s">
        <v>456</v>
      </c>
    </row>
    <row r="318" spans="1:4" s="88" customFormat="1" ht="51" x14ac:dyDescent="0.2">
      <c r="A318" s="127">
        <v>30118</v>
      </c>
      <c r="B318" s="155" t="s">
        <v>1194</v>
      </c>
      <c r="C318" s="155" t="s">
        <v>1195</v>
      </c>
      <c r="D318" s="156" t="s">
        <v>456</v>
      </c>
    </row>
    <row r="319" spans="1:4" s="88" customFormat="1" ht="51" x14ac:dyDescent="0.2">
      <c r="A319" s="127">
        <v>30119</v>
      </c>
      <c r="B319" s="155" t="s">
        <v>396</v>
      </c>
      <c r="C319" s="155" t="s">
        <v>397</v>
      </c>
      <c r="D319" s="156" t="s">
        <v>456</v>
      </c>
    </row>
    <row r="320" spans="1:4" s="88" customFormat="1" ht="51" x14ac:dyDescent="0.2">
      <c r="A320" s="127">
        <v>30120</v>
      </c>
      <c r="B320" s="155" t="s">
        <v>398</v>
      </c>
      <c r="C320" s="155" t="s">
        <v>399</v>
      </c>
      <c r="D320" s="156" t="s">
        <v>456</v>
      </c>
    </row>
    <row r="321" spans="1:4" s="88" customFormat="1" ht="51" x14ac:dyDescent="0.2">
      <c r="A321" s="127">
        <v>30121</v>
      </c>
      <c r="B321" s="155" t="s">
        <v>400</v>
      </c>
      <c r="C321" s="155" t="s">
        <v>401</v>
      </c>
      <c r="D321" s="156" t="s">
        <v>456</v>
      </c>
    </row>
    <row r="322" spans="1:4" s="88" customFormat="1" ht="51" x14ac:dyDescent="0.2">
      <c r="A322" s="127">
        <v>30122</v>
      </c>
      <c r="B322" s="155" t="s">
        <v>402</v>
      </c>
      <c r="C322" s="155" t="s">
        <v>403</v>
      </c>
      <c r="D322" s="156" t="s">
        <v>456</v>
      </c>
    </row>
    <row r="323" spans="1:4" s="88" customFormat="1" ht="63.75" x14ac:dyDescent="0.2">
      <c r="A323" s="127">
        <v>30123</v>
      </c>
      <c r="B323" s="155" t="s">
        <v>404</v>
      </c>
      <c r="C323" s="155" t="s">
        <v>405</v>
      </c>
      <c r="D323" s="156" t="s">
        <v>456</v>
      </c>
    </row>
    <row r="324" spans="1:4" s="88" customFormat="1" ht="63.75" x14ac:dyDescent="0.2">
      <c r="A324" s="127">
        <v>30124</v>
      </c>
      <c r="B324" s="155" t="s">
        <v>406</v>
      </c>
      <c r="C324" s="155" t="s">
        <v>407</v>
      </c>
      <c r="D324" s="156" t="s">
        <v>456</v>
      </c>
    </row>
    <row r="325" spans="1:4" s="88" customFormat="1" ht="63.75" x14ac:dyDescent="0.2">
      <c r="A325" s="127">
        <v>30125</v>
      </c>
      <c r="B325" s="155" t="s">
        <v>408</v>
      </c>
      <c r="C325" s="155" t="s">
        <v>409</v>
      </c>
      <c r="D325" s="156" t="s">
        <v>456</v>
      </c>
    </row>
    <row r="326" spans="1:4" s="88" customFormat="1" ht="63.75" x14ac:dyDescent="0.2">
      <c r="A326" s="127">
        <v>30126</v>
      </c>
      <c r="B326" s="155" t="s">
        <v>410</v>
      </c>
      <c r="C326" s="155" t="s">
        <v>411</v>
      </c>
      <c r="D326" s="156" t="s">
        <v>456</v>
      </c>
    </row>
    <row r="327" spans="1:4" s="88" customFormat="1" ht="51" x14ac:dyDescent="0.2">
      <c r="A327" s="127">
        <v>30127</v>
      </c>
      <c r="B327" s="155" t="s">
        <v>1196</v>
      </c>
      <c r="C327" s="155" t="s">
        <v>1197</v>
      </c>
      <c r="D327" s="156" t="s">
        <v>456</v>
      </c>
    </row>
    <row r="328" spans="1:4" s="88" customFormat="1" ht="51" x14ac:dyDescent="0.2">
      <c r="A328" s="127">
        <v>30128</v>
      </c>
      <c r="B328" s="155" t="s">
        <v>1198</v>
      </c>
      <c r="C328" s="155" t="s">
        <v>1199</v>
      </c>
      <c r="D328" s="156" t="s">
        <v>456</v>
      </c>
    </row>
    <row r="329" spans="1:4" s="88" customFormat="1" ht="51" x14ac:dyDescent="0.2">
      <c r="A329" s="127">
        <v>30129</v>
      </c>
      <c r="B329" s="155" t="s">
        <v>412</v>
      </c>
      <c r="C329" s="155" t="s">
        <v>397</v>
      </c>
      <c r="D329" s="156" t="s">
        <v>456</v>
      </c>
    </row>
    <row r="330" spans="1:4" s="88" customFormat="1" ht="51" x14ac:dyDescent="0.2">
      <c r="A330" s="127">
        <v>30130</v>
      </c>
      <c r="B330" s="155" t="s">
        <v>413</v>
      </c>
      <c r="C330" s="155" t="s">
        <v>414</v>
      </c>
      <c r="D330" s="156" t="s">
        <v>456</v>
      </c>
    </row>
    <row r="331" spans="1:4" s="88" customFormat="1" ht="51" x14ac:dyDescent="0.2">
      <c r="A331" s="127">
        <v>30131</v>
      </c>
      <c r="B331" s="155" t="s">
        <v>415</v>
      </c>
      <c r="C331" s="155" t="s">
        <v>416</v>
      </c>
      <c r="D331" s="156" t="s">
        <v>456</v>
      </c>
    </row>
    <row r="332" spans="1:4" s="88" customFormat="1" ht="51" x14ac:dyDescent="0.2">
      <c r="A332" s="127">
        <v>30132</v>
      </c>
      <c r="B332" s="155" t="s">
        <v>417</v>
      </c>
      <c r="C332" s="155" t="s">
        <v>418</v>
      </c>
      <c r="D332" s="156" t="s">
        <v>456</v>
      </c>
    </row>
    <row r="333" spans="1:4" s="88" customFormat="1" ht="63.75" x14ac:dyDescent="0.2">
      <c r="A333" s="127">
        <v>30133</v>
      </c>
      <c r="B333" s="155" t="s">
        <v>419</v>
      </c>
      <c r="C333" s="155" t="s">
        <v>420</v>
      </c>
      <c r="D333" s="156" t="s">
        <v>456</v>
      </c>
    </row>
    <row r="334" spans="1:4" s="88" customFormat="1" ht="63.75" x14ac:dyDescent="0.2">
      <c r="A334" s="127">
        <v>30134</v>
      </c>
      <c r="B334" s="155" t="s">
        <v>421</v>
      </c>
      <c r="C334" s="155" t="s">
        <v>422</v>
      </c>
      <c r="D334" s="156" t="s">
        <v>456</v>
      </c>
    </row>
    <row r="335" spans="1:4" s="88" customFormat="1" ht="63.75" x14ac:dyDescent="0.2">
      <c r="A335" s="127">
        <v>30135</v>
      </c>
      <c r="B335" s="155" t="s">
        <v>423</v>
      </c>
      <c r="C335" s="155" t="s">
        <v>424</v>
      </c>
      <c r="D335" s="156" t="s">
        <v>456</v>
      </c>
    </row>
    <row r="336" spans="1:4" s="88" customFormat="1" ht="63.75" x14ac:dyDescent="0.2">
      <c r="A336" s="127">
        <v>30136</v>
      </c>
      <c r="B336" s="155" t="s">
        <v>425</v>
      </c>
      <c r="C336" s="155" t="s">
        <v>426</v>
      </c>
      <c r="D336" s="156" t="s">
        <v>456</v>
      </c>
    </row>
    <row r="337" spans="1:4" s="88" customFormat="1" ht="51" x14ac:dyDescent="0.2">
      <c r="A337" s="127">
        <v>30137</v>
      </c>
      <c r="B337" s="155" t="s">
        <v>1200</v>
      </c>
      <c r="C337" s="155" t="s">
        <v>1201</v>
      </c>
      <c r="D337" s="156" t="s">
        <v>456</v>
      </c>
    </row>
    <row r="338" spans="1:4" s="88" customFormat="1" ht="51" x14ac:dyDescent="0.2">
      <c r="A338" s="127">
        <v>30138</v>
      </c>
      <c r="B338" s="155" t="s">
        <v>1202</v>
      </c>
      <c r="C338" s="155" t="s">
        <v>1203</v>
      </c>
      <c r="D338" s="156" t="s">
        <v>456</v>
      </c>
    </row>
    <row r="339" spans="1:4" s="88" customFormat="1" ht="51" x14ac:dyDescent="0.2">
      <c r="A339" s="127">
        <v>30139</v>
      </c>
      <c r="B339" s="155" t="s">
        <v>1204</v>
      </c>
      <c r="C339" s="155" t="s">
        <v>1205</v>
      </c>
      <c r="D339" s="156" t="s">
        <v>456</v>
      </c>
    </row>
    <row r="340" spans="1:4" s="88" customFormat="1" ht="51" x14ac:dyDescent="0.2">
      <c r="A340" s="127">
        <v>30140</v>
      </c>
      <c r="B340" s="155" t="s">
        <v>1206</v>
      </c>
      <c r="C340" s="155" t="s">
        <v>1207</v>
      </c>
      <c r="D340" s="156" t="s">
        <v>456</v>
      </c>
    </row>
    <row r="341" spans="1:4" s="88" customFormat="1" ht="51" x14ac:dyDescent="0.2">
      <c r="A341" s="127">
        <v>30141</v>
      </c>
      <c r="B341" s="155" t="s">
        <v>1208</v>
      </c>
      <c r="C341" s="155" t="s">
        <v>1209</v>
      </c>
      <c r="D341" s="156" t="s">
        <v>456</v>
      </c>
    </row>
    <row r="342" spans="1:4" s="88" customFormat="1" ht="51" x14ac:dyDescent="0.2">
      <c r="A342" s="127">
        <v>30142</v>
      </c>
      <c r="B342" s="155" t="s">
        <v>1210</v>
      </c>
      <c r="C342" s="155" t="s">
        <v>1211</v>
      </c>
      <c r="D342" s="156" t="s">
        <v>456</v>
      </c>
    </row>
    <row r="343" spans="1:4" s="88" customFormat="1" ht="51" x14ac:dyDescent="0.2">
      <c r="A343" s="127">
        <v>30143</v>
      </c>
      <c r="B343" s="155" t="s">
        <v>1212</v>
      </c>
      <c r="C343" s="155" t="s">
        <v>1213</v>
      </c>
      <c r="D343" s="156" t="s">
        <v>456</v>
      </c>
    </row>
    <row r="344" spans="1:4" s="88" customFormat="1" ht="51" x14ac:dyDescent="0.2">
      <c r="A344" s="127">
        <v>30144</v>
      </c>
      <c r="B344" s="155" t="s">
        <v>1214</v>
      </c>
      <c r="C344" s="155" t="s">
        <v>1215</v>
      </c>
      <c r="D344" s="156" t="s">
        <v>456</v>
      </c>
    </row>
    <row r="345" spans="1:4" s="88" customFormat="1" ht="51" x14ac:dyDescent="0.2">
      <c r="A345" s="127">
        <v>30145</v>
      </c>
      <c r="B345" s="155" t="s">
        <v>1216</v>
      </c>
      <c r="C345" s="155" t="s">
        <v>1213</v>
      </c>
      <c r="D345" s="156" t="s">
        <v>456</v>
      </c>
    </row>
    <row r="346" spans="1:4" s="88" customFormat="1" ht="51" x14ac:dyDescent="0.2">
      <c r="A346" s="127">
        <v>30146</v>
      </c>
      <c r="B346" s="155" t="s">
        <v>1217</v>
      </c>
      <c r="C346" s="155" t="s">
        <v>1215</v>
      </c>
      <c r="D346" s="156" t="s">
        <v>456</v>
      </c>
    </row>
    <row r="347" spans="1:4" s="88" customFormat="1" ht="51" x14ac:dyDescent="0.2">
      <c r="A347" s="127">
        <v>30147</v>
      </c>
      <c r="B347" s="155" t="s">
        <v>1218</v>
      </c>
      <c r="C347" s="155" t="s">
        <v>1219</v>
      </c>
      <c r="D347" s="156" t="s">
        <v>456</v>
      </c>
    </row>
    <row r="348" spans="1:4" s="88" customFormat="1" ht="51" x14ac:dyDescent="0.2">
      <c r="A348" s="127">
        <v>30148</v>
      </c>
      <c r="B348" s="155" t="s">
        <v>1220</v>
      </c>
      <c r="C348" s="155" t="s">
        <v>1221</v>
      </c>
      <c r="D348" s="156" t="s">
        <v>456</v>
      </c>
    </row>
    <row r="349" spans="1:4" s="88" customFormat="1" x14ac:dyDescent="0.2">
      <c r="A349" s="89"/>
      <c r="B349" s="90"/>
      <c r="C349" s="90"/>
      <c r="D349" s="90"/>
    </row>
    <row r="350" spans="1:4" x14ac:dyDescent="0.25">
      <c r="B350" s="90"/>
      <c r="C350" s="90"/>
    </row>
  </sheetData>
  <sheetProtection password="CD4C" sheet="1" objects="1" scenarios="1" selectLockedCells="1" selectUnlockedCells="1"/>
  <mergeCells count="1">
    <mergeCell ref="A1:D1"/>
  </mergeCells>
  <printOptions horizontalCentered="1" gridLines="1"/>
  <pageMargins left="0" right="0" top="0" bottom="0" header="0" footer="0"/>
  <pageSetup paperSize="5" scale="56" orientation="portrait" r:id="rId1"/>
  <headerFooter>
    <oddFooter>&amp;L&amp;"Arial,Normal"&amp;8Autorité des marchés financiers
Divulgation du ratio de liquidité à court terme (LCR)
&amp;R&amp;"Arial,Normal"&amp;8Page &amp;P de &amp;N</oddFooter>
  </headerFooter>
  <rowBreaks count="11" manualBreakCount="11">
    <brk id="33" max="3" man="1"/>
    <brk id="64" max="3" man="1"/>
    <brk id="120" max="3" man="1"/>
    <brk id="148" max="3" man="1"/>
    <brk id="175" max="3" man="1"/>
    <brk id="236" max="3" man="1"/>
    <brk id="250" max="3" man="1"/>
    <brk id="274" max="3" man="1"/>
    <brk id="290" max="3" man="1"/>
    <brk id="306" max="3" man="1"/>
    <brk id="330" max="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48"/>
  <sheetViews>
    <sheetView view="pageBreakPreview" topLeftCell="A31" zoomScaleNormal="100" zoomScaleSheetLayoutView="100" workbookViewId="0">
      <selection activeCell="B33" sqref="B33:G33"/>
    </sheetView>
  </sheetViews>
  <sheetFormatPr baseColWidth="10" defaultColWidth="9.140625" defaultRowHeight="15" x14ac:dyDescent="0.25"/>
  <cols>
    <col min="1" max="1" width="3.7109375" style="46" customWidth="1"/>
    <col min="2" max="2" width="8.7109375" style="46" customWidth="1"/>
    <col min="3" max="3" width="25.7109375" style="84" customWidth="1"/>
    <col min="4" max="4" width="17.7109375" style="84" customWidth="1"/>
    <col min="5" max="7" width="17.7109375" style="46" customWidth="1"/>
    <col min="8" max="8" width="4.7109375" style="46" customWidth="1"/>
    <col min="9" max="16384" width="9.140625" style="46"/>
  </cols>
  <sheetData>
    <row r="1" spans="1:8" ht="67.5" customHeight="1" x14ac:dyDescent="0.25">
      <c r="A1" s="812" t="s">
        <v>1670</v>
      </c>
      <c r="B1" s="813"/>
      <c r="C1" s="813"/>
      <c r="D1" s="813"/>
      <c r="E1" s="813"/>
      <c r="F1" s="813"/>
      <c r="G1" s="813"/>
      <c r="H1" s="814"/>
    </row>
    <row r="2" spans="1:8" ht="15" customHeight="1" x14ac:dyDescent="0.25">
      <c r="A2" s="161"/>
      <c r="B2" s="162"/>
      <c r="C2" s="162"/>
      <c r="D2" s="162"/>
      <c r="E2" s="162"/>
      <c r="F2" s="162"/>
      <c r="G2" s="162"/>
      <c r="H2" s="163"/>
    </row>
    <row r="3" spans="1:8" ht="15" customHeight="1" x14ac:dyDescent="0.25">
      <c r="A3" s="485" t="s">
        <v>1671</v>
      </c>
      <c r="B3" s="486"/>
      <c r="C3" s="486"/>
      <c r="D3" s="486"/>
      <c r="E3" s="486"/>
      <c r="F3" s="486"/>
      <c r="G3" s="486"/>
      <c r="H3" s="487"/>
    </row>
    <row r="4" spans="1:8" s="84" customFormat="1" ht="93.75" customHeight="1" x14ac:dyDescent="0.25">
      <c r="A4" s="164"/>
      <c r="B4" s="809" t="s">
        <v>1699</v>
      </c>
      <c r="C4" s="809"/>
      <c r="D4" s="809"/>
      <c r="E4" s="809"/>
      <c r="F4" s="809"/>
      <c r="G4" s="809"/>
      <c r="H4" s="165"/>
    </row>
    <row r="5" spans="1:8" s="90" customFormat="1" x14ac:dyDescent="0.25">
      <c r="A5" s="166"/>
      <c r="B5" s="167"/>
      <c r="C5" s="167"/>
      <c r="D5" s="167"/>
      <c r="E5" s="167"/>
      <c r="F5" s="167"/>
      <c r="G5" s="167"/>
      <c r="H5" s="168"/>
    </row>
    <row r="6" spans="1:8" s="90" customFormat="1" ht="78.75" customHeight="1" x14ac:dyDescent="0.25">
      <c r="A6" s="166"/>
      <c r="B6" s="809" t="s">
        <v>1700</v>
      </c>
      <c r="C6" s="809"/>
      <c r="D6" s="809"/>
      <c r="E6" s="809"/>
      <c r="F6" s="809"/>
      <c r="G6" s="809"/>
      <c r="H6" s="168"/>
    </row>
    <row r="7" spans="1:8" s="90" customFormat="1" x14ac:dyDescent="0.25">
      <c r="A7" s="166"/>
      <c r="B7" s="167"/>
      <c r="C7" s="167"/>
      <c r="D7" s="167"/>
      <c r="E7" s="167"/>
      <c r="F7" s="167"/>
      <c r="G7" s="167"/>
      <c r="H7" s="168"/>
    </row>
    <row r="8" spans="1:8" s="90" customFormat="1" ht="27.75" customHeight="1" x14ac:dyDescent="0.25">
      <c r="A8" s="166"/>
      <c r="B8" s="809" t="s">
        <v>1701</v>
      </c>
      <c r="C8" s="809"/>
      <c r="D8" s="809"/>
      <c r="E8" s="809"/>
      <c r="F8" s="809"/>
      <c r="G8" s="809"/>
      <c r="H8" s="168"/>
    </row>
    <row r="9" spans="1:8" s="90" customFormat="1" ht="15" customHeight="1" x14ac:dyDescent="0.25">
      <c r="A9" s="166"/>
      <c r="B9" s="169"/>
      <c r="C9" s="169"/>
      <c r="D9" s="169"/>
      <c r="E9" s="169"/>
      <c r="F9" s="169"/>
      <c r="G9" s="169"/>
      <c r="H9" s="168"/>
    </row>
    <row r="10" spans="1:8" s="90" customFormat="1" ht="15" customHeight="1" x14ac:dyDescent="0.2">
      <c r="A10" s="166"/>
      <c r="B10" s="815"/>
      <c r="C10" s="816"/>
      <c r="D10" s="819" t="s">
        <v>166</v>
      </c>
      <c r="E10" s="820"/>
      <c r="F10" s="819" t="s">
        <v>167</v>
      </c>
      <c r="G10" s="820"/>
      <c r="H10" s="168"/>
    </row>
    <row r="11" spans="1:8" s="84" customFormat="1" ht="30" x14ac:dyDescent="0.25">
      <c r="A11" s="164"/>
      <c r="B11" s="817"/>
      <c r="C11" s="818"/>
      <c r="D11" s="87" t="s">
        <v>168</v>
      </c>
      <c r="E11" s="87" t="s">
        <v>169</v>
      </c>
      <c r="F11" s="87" t="s">
        <v>168</v>
      </c>
      <c r="G11" s="87" t="s">
        <v>169</v>
      </c>
      <c r="H11" s="165"/>
    </row>
    <row r="12" spans="1:8" s="84" customFormat="1" ht="13.9" customHeight="1" x14ac:dyDescent="0.25">
      <c r="A12" s="164"/>
      <c r="B12" s="821" t="s">
        <v>170</v>
      </c>
      <c r="C12" s="822"/>
      <c r="D12" s="91"/>
      <c r="E12" s="92"/>
      <c r="F12" s="92"/>
      <c r="G12" s="92"/>
      <c r="H12" s="165"/>
    </row>
    <row r="13" spans="1:8" s="84" customFormat="1" ht="13.9" customHeight="1" x14ac:dyDescent="0.25">
      <c r="A13" s="164"/>
      <c r="B13" s="823" t="s">
        <v>171</v>
      </c>
      <c r="C13" s="824"/>
      <c r="D13" s="93">
        <v>0.03</v>
      </c>
      <c r="E13" s="93">
        <v>0.25</v>
      </c>
      <c r="F13" s="93">
        <v>0.2</v>
      </c>
      <c r="G13" s="93">
        <v>0.4</v>
      </c>
      <c r="H13" s="165"/>
    </row>
    <row r="14" spans="1:8" s="84" customFormat="1" ht="13.9" customHeight="1" x14ac:dyDescent="0.25">
      <c r="A14" s="164"/>
      <c r="B14" s="823" t="s">
        <v>172</v>
      </c>
      <c r="C14" s="824"/>
      <c r="D14" s="93">
        <v>0.03</v>
      </c>
      <c r="E14" s="93">
        <v>0.25</v>
      </c>
      <c r="F14" s="93">
        <v>0.2</v>
      </c>
      <c r="G14" s="93">
        <v>0.4</v>
      </c>
      <c r="H14" s="165"/>
    </row>
    <row r="15" spans="1:8" s="84" customFormat="1" ht="30.6" customHeight="1" x14ac:dyDescent="0.25">
      <c r="A15" s="164"/>
      <c r="B15" s="823" t="s">
        <v>1463</v>
      </c>
      <c r="C15" s="824"/>
      <c r="D15" s="93">
        <v>0.03</v>
      </c>
      <c r="E15" s="93">
        <v>0.25</v>
      </c>
      <c r="F15" s="93">
        <v>1</v>
      </c>
      <c r="G15" s="93">
        <v>1</v>
      </c>
      <c r="H15" s="165"/>
    </row>
    <row r="16" spans="1:8" s="84" customFormat="1" x14ac:dyDescent="0.25">
      <c r="A16" s="164"/>
      <c r="B16" s="167"/>
      <c r="C16" s="167"/>
      <c r="D16" s="167"/>
      <c r="E16" s="167"/>
      <c r="F16" s="167"/>
      <c r="G16" s="167"/>
      <c r="H16" s="165"/>
    </row>
    <row r="17" spans="1:8" s="84" customFormat="1" ht="15" customHeight="1" x14ac:dyDescent="0.25">
      <c r="A17" s="485" t="s">
        <v>1672</v>
      </c>
      <c r="B17" s="486"/>
      <c r="C17" s="486"/>
      <c r="D17" s="486"/>
      <c r="E17" s="486"/>
      <c r="F17" s="486"/>
      <c r="G17" s="486"/>
      <c r="H17" s="487"/>
    </row>
    <row r="18" spans="1:8" s="84" customFormat="1" x14ac:dyDescent="0.25">
      <c r="A18" s="164"/>
      <c r="B18" s="167"/>
      <c r="C18" s="167"/>
      <c r="D18" s="167"/>
      <c r="E18" s="167"/>
      <c r="F18" s="167"/>
      <c r="G18" s="167"/>
      <c r="H18" s="165"/>
    </row>
    <row r="19" spans="1:8" s="84" customFormat="1" ht="108.75" customHeight="1" x14ac:dyDescent="0.25">
      <c r="A19" s="164"/>
      <c r="B19" s="809" t="s">
        <v>1702</v>
      </c>
      <c r="C19" s="809"/>
      <c r="D19" s="809"/>
      <c r="E19" s="809"/>
      <c r="F19" s="809"/>
      <c r="G19" s="809"/>
      <c r="H19" s="165"/>
    </row>
    <row r="20" spans="1:8" s="84" customFormat="1" x14ac:dyDescent="0.25">
      <c r="A20" s="164"/>
      <c r="B20" s="167"/>
      <c r="C20" s="167"/>
      <c r="D20" s="167"/>
      <c r="E20" s="167"/>
      <c r="F20" s="167"/>
      <c r="G20" s="167"/>
      <c r="H20" s="165"/>
    </row>
    <row r="21" spans="1:8" s="84" customFormat="1" ht="76.5" customHeight="1" x14ac:dyDescent="0.25">
      <c r="A21" s="164"/>
      <c r="B21" s="809" t="s">
        <v>173</v>
      </c>
      <c r="C21" s="809"/>
      <c r="D21" s="809"/>
      <c r="E21" s="809"/>
      <c r="F21" s="809"/>
      <c r="G21" s="809"/>
      <c r="H21" s="165"/>
    </row>
    <row r="22" spans="1:8" s="84" customFormat="1" x14ac:dyDescent="0.25">
      <c r="A22" s="164"/>
      <c r="B22" s="167"/>
      <c r="C22" s="167"/>
      <c r="D22" s="167"/>
      <c r="E22" s="167"/>
      <c r="F22" s="167"/>
      <c r="G22" s="167"/>
      <c r="H22" s="165"/>
    </row>
    <row r="23" spans="1:8" s="84" customFormat="1" ht="45" customHeight="1" x14ac:dyDescent="0.25">
      <c r="A23" s="164"/>
      <c r="B23" s="809" t="s">
        <v>1464</v>
      </c>
      <c r="C23" s="809"/>
      <c r="D23" s="809"/>
      <c r="E23" s="809"/>
      <c r="F23" s="809"/>
      <c r="G23" s="809"/>
      <c r="H23" s="165"/>
    </row>
    <row r="24" spans="1:8" s="84" customFormat="1" x14ac:dyDescent="0.25">
      <c r="A24" s="164"/>
      <c r="B24" s="167"/>
      <c r="C24" s="167"/>
      <c r="D24" s="167"/>
      <c r="E24" s="167"/>
      <c r="F24" s="167"/>
      <c r="G24" s="167"/>
      <c r="H24" s="165"/>
    </row>
    <row r="25" spans="1:8" s="84" customFormat="1" ht="45" customHeight="1" x14ac:dyDescent="0.25">
      <c r="A25" s="164"/>
      <c r="B25" s="809" t="s">
        <v>1465</v>
      </c>
      <c r="C25" s="809"/>
      <c r="D25" s="809"/>
      <c r="E25" s="809"/>
      <c r="F25" s="809"/>
      <c r="G25" s="809"/>
      <c r="H25" s="165"/>
    </row>
    <row r="26" spans="1:8" s="84" customFormat="1" x14ac:dyDescent="0.25">
      <c r="A26" s="164"/>
      <c r="B26" s="167"/>
      <c r="C26" s="167"/>
      <c r="D26" s="167"/>
      <c r="E26" s="167"/>
      <c r="F26" s="167"/>
      <c r="G26" s="167"/>
      <c r="H26" s="165"/>
    </row>
    <row r="27" spans="1:8" s="84" customFormat="1" ht="153.75" customHeight="1" x14ac:dyDescent="0.25">
      <c r="A27" s="164"/>
      <c r="B27" s="809" t="s">
        <v>1484</v>
      </c>
      <c r="C27" s="809"/>
      <c r="D27" s="809"/>
      <c r="E27" s="809"/>
      <c r="F27" s="809"/>
      <c r="G27" s="809"/>
      <c r="H27" s="165"/>
    </row>
    <row r="28" spans="1:8" s="84" customFormat="1" x14ac:dyDescent="0.25">
      <c r="A28" s="164"/>
      <c r="B28" s="167"/>
      <c r="C28" s="167"/>
      <c r="D28" s="167"/>
      <c r="E28" s="167"/>
      <c r="F28" s="167"/>
      <c r="G28" s="167"/>
      <c r="H28" s="165"/>
    </row>
    <row r="29" spans="1:8" s="84" customFormat="1" ht="168.75" customHeight="1" x14ac:dyDescent="0.25">
      <c r="A29" s="164"/>
      <c r="B29" s="809" t="s">
        <v>1467</v>
      </c>
      <c r="C29" s="809"/>
      <c r="D29" s="809"/>
      <c r="E29" s="809"/>
      <c r="F29" s="809"/>
      <c r="G29" s="809"/>
      <c r="H29" s="165"/>
    </row>
    <row r="30" spans="1:8" s="84" customFormat="1" x14ac:dyDescent="0.25">
      <c r="A30" s="164"/>
      <c r="B30" s="167"/>
      <c r="C30" s="167"/>
      <c r="D30" s="167"/>
      <c r="E30" s="167"/>
      <c r="F30" s="167"/>
      <c r="G30" s="167"/>
      <c r="H30" s="165"/>
    </row>
    <row r="31" spans="1:8" s="94" customFormat="1" ht="13.9" customHeight="1" x14ac:dyDescent="0.25">
      <c r="A31" s="485" t="s">
        <v>1673</v>
      </c>
      <c r="B31" s="486"/>
      <c r="C31" s="486"/>
      <c r="D31" s="486"/>
      <c r="E31" s="486"/>
      <c r="F31" s="486"/>
      <c r="G31" s="486"/>
      <c r="H31" s="487"/>
    </row>
    <row r="32" spans="1:8" s="84" customFormat="1" x14ac:dyDescent="0.25">
      <c r="A32" s="164"/>
      <c r="B32" s="167"/>
      <c r="C32" s="167"/>
      <c r="D32" s="167"/>
      <c r="E32" s="167"/>
      <c r="F32" s="167"/>
      <c r="G32" s="167"/>
      <c r="H32" s="165"/>
    </row>
    <row r="33" spans="1:8" s="84" customFormat="1" ht="151.9" customHeight="1" x14ac:dyDescent="0.25">
      <c r="A33" s="164"/>
      <c r="B33" s="810" t="s">
        <v>1466</v>
      </c>
      <c r="C33" s="810"/>
      <c r="D33" s="810"/>
      <c r="E33" s="810"/>
      <c r="F33" s="810"/>
      <c r="G33" s="810"/>
      <c r="H33" s="165"/>
    </row>
    <row r="34" spans="1:8" s="84" customFormat="1" x14ac:dyDescent="0.25">
      <c r="A34" s="164"/>
      <c r="B34" s="167"/>
      <c r="C34" s="167"/>
      <c r="D34" s="167"/>
      <c r="E34" s="167"/>
      <c r="F34" s="167"/>
      <c r="G34" s="167"/>
      <c r="H34" s="165"/>
    </row>
    <row r="35" spans="1:8" s="94" customFormat="1" ht="15" customHeight="1" x14ac:dyDescent="0.25">
      <c r="A35" s="485" t="s">
        <v>1674</v>
      </c>
      <c r="B35" s="486"/>
      <c r="C35" s="486"/>
      <c r="D35" s="486"/>
      <c r="E35" s="486"/>
      <c r="F35" s="486"/>
      <c r="G35" s="486"/>
      <c r="H35" s="487"/>
    </row>
    <row r="36" spans="1:8" s="84" customFormat="1" x14ac:dyDescent="0.25">
      <c r="A36" s="164"/>
      <c r="B36" s="167"/>
      <c r="C36" s="167"/>
      <c r="D36" s="167"/>
      <c r="E36" s="167"/>
      <c r="F36" s="167"/>
      <c r="G36" s="167"/>
      <c r="H36" s="165"/>
    </row>
    <row r="37" spans="1:8" s="84" customFormat="1" ht="30" customHeight="1" x14ac:dyDescent="0.25">
      <c r="A37" s="164"/>
      <c r="B37" s="811" t="s">
        <v>1468</v>
      </c>
      <c r="C37" s="811"/>
      <c r="D37" s="811"/>
      <c r="E37" s="811"/>
      <c r="F37" s="811"/>
      <c r="G37" s="811"/>
      <c r="H37" s="165"/>
    </row>
    <row r="38" spans="1:8" s="84" customFormat="1" x14ac:dyDescent="0.25">
      <c r="A38" s="164"/>
      <c r="B38" s="167"/>
      <c r="C38" s="167"/>
      <c r="D38" s="167"/>
      <c r="E38" s="167"/>
      <c r="F38" s="167"/>
      <c r="G38" s="167"/>
      <c r="H38" s="165"/>
    </row>
    <row r="39" spans="1:8" s="84" customFormat="1" ht="48.75" customHeight="1" x14ac:dyDescent="0.25">
      <c r="A39" s="164"/>
      <c r="B39" s="809" t="s">
        <v>174</v>
      </c>
      <c r="C39" s="809"/>
      <c r="D39" s="809"/>
      <c r="E39" s="809"/>
      <c r="F39" s="809"/>
      <c r="G39" s="809"/>
      <c r="H39" s="165"/>
    </row>
    <row r="40" spans="1:8" s="84" customFormat="1" x14ac:dyDescent="0.25">
      <c r="A40" s="164"/>
      <c r="B40" s="167"/>
      <c r="C40" s="167"/>
      <c r="D40" s="167"/>
      <c r="E40" s="167"/>
      <c r="F40" s="167"/>
      <c r="G40" s="167"/>
      <c r="H40" s="165"/>
    </row>
    <row r="41" spans="1:8" s="84" customFormat="1" ht="150" customHeight="1" x14ac:dyDescent="0.25">
      <c r="A41" s="164"/>
      <c r="B41" s="809" t="s">
        <v>1687</v>
      </c>
      <c r="C41" s="809"/>
      <c r="D41" s="809"/>
      <c r="E41" s="809"/>
      <c r="F41" s="809"/>
      <c r="G41" s="809"/>
      <c r="H41" s="165"/>
    </row>
    <row r="42" spans="1:8" s="84" customFormat="1" x14ac:dyDescent="0.25">
      <c r="A42" s="164"/>
      <c r="B42" s="167"/>
      <c r="C42" s="167"/>
      <c r="D42" s="167"/>
      <c r="E42" s="167"/>
      <c r="F42" s="167"/>
      <c r="G42" s="167"/>
      <c r="H42" s="165"/>
    </row>
    <row r="43" spans="1:8" s="84" customFormat="1" ht="45" customHeight="1" x14ac:dyDescent="0.25">
      <c r="A43" s="164"/>
      <c r="B43" s="809" t="s">
        <v>1469</v>
      </c>
      <c r="C43" s="809"/>
      <c r="D43" s="809"/>
      <c r="E43" s="809"/>
      <c r="F43" s="809"/>
      <c r="G43" s="809"/>
      <c r="H43" s="165"/>
    </row>
    <row r="44" spans="1:8" s="84" customFormat="1" x14ac:dyDescent="0.25">
      <c r="A44" s="164"/>
      <c r="B44" s="167"/>
      <c r="C44" s="167"/>
      <c r="D44" s="167"/>
      <c r="E44" s="167"/>
      <c r="F44" s="167"/>
      <c r="G44" s="167"/>
      <c r="H44" s="165"/>
    </row>
    <row r="45" spans="1:8" x14ac:dyDescent="0.25">
      <c r="A45" s="170"/>
      <c r="B45" s="129"/>
      <c r="C45" s="167"/>
      <c r="D45" s="167"/>
      <c r="E45" s="129"/>
      <c r="F45" s="129"/>
      <c r="G45" s="129"/>
      <c r="H45" s="131"/>
    </row>
    <row r="46" spans="1:8" x14ac:dyDescent="0.25">
      <c r="A46" s="170"/>
      <c r="B46" s="129"/>
      <c r="C46" s="167"/>
      <c r="D46" s="167"/>
      <c r="E46" s="129"/>
      <c r="F46" s="129"/>
      <c r="G46" s="129"/>
      <c r="H46" s="131"/>
    </row>
    <row r="47" spans="1:8" x14ac:dyDescent="0.25">
      <c r="A47" s="170"/>
      <c r="B47" s="129"/>
      <c r="C47" s="167"/>
      <c r="D47" s="167"/>
      <c r="E47" s="129"/>
      <c r="F47" s="129"/>
      <c r="G47" s="129"/>
      <c r="H47" s="131"/>
    </row>
    <row r="48" spans="1:8" x14ac:dyDescent="0.25">
      <c r="A48" s="171"/>
      <c r="B48" s="172"/>
      <c r="C48" s="173"/>
      <c r="D48" s="173"/>
      <c r="E48" s="172"/>
      <c r="F48" s="172"/>
      <c r="G48" s="172"/>
      <c r="H48" s="174"/>
    </row>
  </sheetData>
  <sheetProtection password="CD4C" sheet="1" objects="1" scenarios="1" selectLockedCells="1" selectUnlockedCells="1"/>
  <mergeCells count="26">
    <mergeCell ref="A1:H1"/>
    <mergeCell ref="A31:H31"/>
    <mergeCell ref="A3:H3"/>
    <mergeCell ref="A17:H17"/>
    <mergeCell ref="B19:G19"/>
    <mergeCell ref="B4:G4"/>
    <mergeCell ref="B6:G6"/>
    <mergeCell ref="B8:G8"/>
    <mergeCell ref="B10:C11"/>
    <mergeCell ref="D10:E10"/>
    <mergeCell ref="F10:G10"/>
    <mergeCell ref="B12:C12"/>
    <mergeCell ref="B13:C13"/>
    <mergeCell ref="B14:C14"/>
    <mergeCell ref="B15:C15"/>
    <mergeCell ref="B43:G43"/>
    <mergeCell ref="B21:G21"/>
    <mergeCell ref="B23:G23"/>
    <mergeCell ref="B25:G25"/>
    <mergeCell ref="B27:G27"/>
    <mergeCell ref="B29:G29"/>
    <mergeCell ref="B33:G33"/>
    <mergeCell ref="B37:G37"/>
    <mergeCell ref="B39:G39"/>
    <mergeCell ref="B41:G41"/>
    <mergeCell ref="A35:H35"/>
  </mergeCells>
  <printOptions horizontalCentered="1" gridLines="1"/>
  <pageMargins left="0" right="0" top="0" bottom="0" header="0" footer="0.19685039370078741"/>
  <pageSetup paperSize="5" scale="80" orientation="portrait" r:id="rId1"/>
  <headerFooter>
    <oddFooter>&amp;L&amp;"Arial,Normal"&amp;8
Autorité des marchés financiers
Divulgation du ratio de liquidité à court terme (LCR)&amp;R&amp;"Arial,Normal"&amp;8
Page &amp;P de &amp;N</oddFooter>
  </headerFooter>
  <rowBreaks count="1" manualBreakCount="1">
    <brk id="29"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688"/>
  <sheetViews>
    <sheetView tabSelected="1" zoomScaleNormal="100" workbookViewId="0">
      <pane ySplit="8" topLeftCell="A451" activePane="bottomLeft" state="frozen"/>
      <selection pane="bottomLeft" activeCell="C338" sqref="C338"/>
    </sheetView>
  </sheetViews>
  <sheetFormatPr baseColWidth="10" defaultRowHeight="12.75" outlineLevelRow="2" x14ac:dyDescent="0.2"/>
  <cols>
    <col min="2" max="2" width="18.85546875" customWidth="1"/>
    <col min="3" max="3" width="55.7109375" customWidth="1"/>
    <col min="4" max="4" width="13" style="148" customWidth="1"/>
  </cols>
  <sheetData>
    <row r="1" spans="1:4" ht="72.75" customHeight="1" x14ac:dyDescent="0.2">
      <c r="A1" s="514" t="s">
        <v>1735</v>
      </c>
      <c r="B1" s="515"/>
      <c r="C1" s="515"/>
      <c r="D1" s="516"/>
    </row>
    <row r="2" spans="1:4" ht="15" customHeight="1" x14ac:dyDescent="0.2">
      <c r="A2" s="828"/>
      <c r="B2" s="829"/>
      <c r="C2" s="829"/>
      <c r="D2" s="830"/>
    </row>
    <row r="3" spans="1:4" ht="15" customHeight="1" x14ac:dyDescent="0.2">
      <c r="A3" s="485" t="s">
        <v>1654</v>
      </c>
      <c r="B3" s="486"/>
      <c r="C3" s="486"/>
      <c r="D3" s="487"/>
    </row>
    <row r="4" spans="1:4" ht="15" customHeight="1" x14ac:dyDescent="0.2">
      <c r="A4" s="831" t="s">
        <v>1710</v>
      </c>
      <c r="B4" s="832"/>
      <c r="C4" s="832"/>
      <c r="D4" s="833"/>
    </row>
    <row r="5" spans="1:4" ht="15" customHeight="1" x14ac:dyDescent="0.2">
      <c r="A5" s="825" t="s">
        <v>1462</v>
      </c>
      <c r="B5" s="826"/>
      <c r="C5" s="826"/>
      <c r="D5" s="827"/>
    </row>
    <row r="6" spans="1:4" ht="15" customHeight="1" x14ac:dyDescent="0.2">
      <c r="A6" s="825" t="s">
        <v>164</v>
      </c>
      <c r="B6" s="826"/>
      <c r="C6" s="826"/>
      <c r="D6" s="827"/>
    </row>
    <row r="7" spans="1:4" x14ac:dyDescent="0.2">
      <c r="A7" s="455"/>
      <c r="B7" s="17"/>
      <c r="C7" s="147"/>
      <c r="D7" s="456"/>
    </row>
    <row r="8" spans="1:4" ht="30" x14ac:dyDescent="0.2">
      <c r="A8" s="160" t="s">
        <v>161</v>
      </c>
      <c r="B8" s="160" t="s">
        <v>2</v>
      </c>
      <c r="C8" s="160" t="s">
        <v>162</v>
      </c>
      <c r="D8" s="160" t="s">
        <v>163</v>
      </c>
    </row>
    <row r="9" spans="1:4" outlineLevel="1" x14ac:dyDescent="0.2">
      <c r="A9" s="40">
        <v>11001</v>
      </c>
      <c r="B9" s="40" t="s">
        <v>1639</v>
      </c>
      <c r="C9" s="43" t="s">
        <v>459</v>
      </c>
      <c r="D9" s="235"/>
    </row>
    <row r="10" spans="1:4" outlineLevel="1" x14ac:dyDescent="0.2">
      <c r="A10" s="40">
        <v>11002</v>
      </c>
      <c r="B10" s="40" t="s">
        <v>1639</v>
      </c>
      <c r="C10" s="43" t="s">
        <v>460</v>
      </c>
      <c r="D10" s="235"/>
    </row>
    <row r="11" spans="1:4" outlineLevel="1" x14ac:dyDescent="0.2">
      <c r="A11" s="40">
        <v>11003</v>
      </c>
      <c r="B11" s="40" t="s">
        <v>1639</v>
      </c>
      <c r="C11" s="43" t="s">
        <v>461</v>
      </c>
      <c r="D11" s="235"/>
    </row>
    <row r="12" spans="1:4" outlineLevel="1" x14ac:dyDescent="0.2">
      <c r="A12" s="40">
        <v>11004</v>
      </c>
      <c r="B12" s="40" t="s">
        <v>1639</v>
      </c>
      <c r="C12" s="43" t="s">
        <v>462</v>
      </c>
      <c r="D12" s="235"/>
    </row>
    <row r="13" spans="1:4" outlineLevel="1" x14ac:dyDescent="0.2">
      <c r="A13" s="40">
        <v>11005</v>
      </c>
      <c r="B13" s="40" t="s">
        <v>1639</v>
      </c>
      <c r="C13" s="43" t="s">
        <v>463</v>
      </c>
      <c r="D13" s="235"/>
    </row>
    <row r="14" spans="1:4" outlineLevel="1" x14ac:dyDescent="0.2">
      <c r="A14" s="40">
        <v>11006</v>
      </c>
      <c r="B14" s="40" t="s">
        <v>1639</v>
      </c>
      <c r="C14" s="43" t="s">
        <v>464</v>
      </c>
      <c r="D14" s="235"/>
    </row>
    <row r="15" spans="1:4" outlineLevel="1" x14ac:dyDescent="0.2">
      <c r="A15" s="40">
        <v>11007</v>
      </c>
      <c r="B15" s="40" t="s">
        <v>1639</v>
      </c>
      <c r="C15" s="43" t="s">
        <v>465</v>
      </c>
      <c r="D15" s="235"/>
    </row>
    <row r="16" spans="1:4" outlineLevel="1" x14ac:dyDescent="0.2">
      <c r="A16" s="40">
        <v>11008</v>
      </c>
      <c r="B16" s="40" t="s">
        <v>1639</v>
      </c>
      <c r="C16" s="43" t="s">
        <v>466</v>
      </c>
      <c r="D16" s="235"/>
    </row>
    <row r="17" spans="1:4" outlineLevel="1" x14ac:dyDescent="0.2">
      <c r="A17" s="40">
        <v>11009</v>
      </c>
      <c r="B17" s="40" t="s">
        <v>1639</v>
      </c>
      <c r="C17" s="43" t="s">
        <v>467</v>
      </c>
      <c r="D17" s="235"/>
    </row>
    <row r="18" spans="1:4" outlineLevel="1" x14ac:dyDescent="0.2">
      <c r="A18" s="40">
        <v>11010</v>
      </c>
      <c r="B18" s="40" t="s">
        <v>1639</v>
      </c>
      <c r="C18" s="43" t="s">
        <v>468</v>
      </c>
      <c r="D18" s="235"/>
    </row>
    <row r="19" spans="1:4" outlineLevel="1" x14ac:dyDescent="0.2">
      <c r="A19" s="40">
        <v>12001</v>
      </c>
      <c r="B19" s="40" t="s">
        <v>1640</v>
      </c>
      <c r="C19" s="43" t="s">
        <v>469</v>
      </c>
      <c r="D19" s="234"/>
    </row>
    <row r="20" spans="1:4" outlineLevel="1" x14ac:dyDescent="0.2">
      <c r="A20" s="40">
        <v>12002</v>
      </c>
      <c r="B20" s="40" t="s">
        <v>1640</v>
      </c>
      <c r="C20" s="43" t="s">
        <v>470</v>
      </c>
      <c r="D20" s="234"/>
    </row>
    <row r="21" spans="1:4" outlineLevel="1" x14ac:dyDescent="0.2">
      <c r="A21" s="40">
        <v>12003</v>
      </c>
      <c r="B21" s="40" t="s">
        <v>1640</v>
      </c>
      <c r="C21" s="43" t="s">
        <v>471</v>
      </c>
      <c r="D21" s="234"/>
    </row>
    <row r="22" spans="1:4" outlineLevel="1" x14ac:dyDescent="0.2">
      <c r="A22" s="40">
        <v>12004</v>
      </c>
      <c r="B22" s="40" t="s">
        <v>1640</v>
      </c>
      <c r="C22" s="43" t="s">
        <v>472</v>
      </c>
      <c r="D22" s="234"/>
    </row>
    <row r="23" spans="1:4" outlineLevel="1" x14ac:dyDescent="0.2">
      <c r="A23" s="40">
        <v>12005</v>
      </c>
      <c r="B23" s="40" t="s">
        <v>1640</v>
      </c>
      <c r="C23" s="43" t="s">
        <v>473</v>
      </c>
      <c r="D23" s="234"/>
    </row>
    <row r="24" spans="1:4" outlineLevel="1" x14ac:dyDescent="0.2">
      <c r="A24" s="40">
        <v>12006</v>
      </c>
      <c r="B24" s="40" t="s">
        <v>1640</v>
      </c>
      <c r="C24" s="43" t="s">
        <v>474</v>
      </c>
      <c r="D24" s="234"/>
    </row>
    <row r="25" spans="1:4" outlineLevel="1" x14ac:dyDescent="0.2">
      <c r="A25" s="40">
        <v>12007</v>
      </c>
      <c r="B25" s="40" t="s">
        <v>1640</v>
      </c>
      <c r="C25" s="43" t="s">
        <v>475</v>
      </c>
      <c r="D25" s="234"/>
    </row>
    <row r="26" spans="1:4" outlineLevel="1" x14ac:dyDescent="0.2">
      <c r="A26" s="40">
        <v>13001</v>
      </c>
      <c r="B26" s="40" t="s">
        <v>1641</v>
      </c>
      <c r="C26" s="43" t="s">
        <v>476</v>
      </c>
      <c r="D26" s="234"/>
    </row>
    <row r="27" spans="1:4" outlineLevel="1" x14ac:dyDescent="0.2">
      <c r="A27" s="40">
        <v>13002</v>
      </c>
      <c r="B27" s="40" t="s">
        <v>1641</v>
      </c>
      <c r="C27" s="43" t="s">
        <v>477</v>
      </c>
      <c r="D27" s="234"/>
    </row>
    <row r="28" spans="1:4" outlineLevel="1" x14ac:dyDescent="0.2">
      <c r="A28" s="40">
        <v>13003</v>
      </c>
      <c r="B28" s="40" t="s">
        <v>1641</v>
      </c>
      <c r="C28" s="43" t="s">
        <v>478</v>
      </c>
      <c r="D28" s="234"/>
    </row>
    <row r="29" spans="1:4" outlineLevel="1" x14ac:dyDescent="0.2">
      <c r="A29" s="40">
        <v>13004</v>
      </c>
      <c r="B29" s="40" t="s">
        <v>1641</v>
      </c>
      <c r="C29" s="43" t="s">
        <v>479</v>
      </c>
      <c r="D29" s="234"/>
    </row>
    <row r="30" spans="1:4" outlineLevel="1" x14ac:dyDescent="0.2">
      <c r="A30" s="40">
        <v>14001</v>
      </c>
      <c r="B30" s="40" t="s">
        <v>1642</v>
      </c>
      <c r="C30" s="43" t="s">
        <v>480</v>
      </c>
      <c r="D30" s="234"/>
    </row>
    <row r="31" spans="1:4" outlineLevel="1" x14ac:dyDescent="0.2">
      <c r="A31" s="40">
        <v>14002</v>
      </c>
      <c r="B31" s="40" t="s">
        <v>1642</v>
      </c>
      <c r="C31" s="43" t="s">
        <v>481</v>
      </c>
      <c r="D31" s="234"/>
    </row>
    <row r="32" spans="1:4" outlineLevel="1" x14ac:dyDescent="0.2">
      <c r="A32" s="40">
        <v>14003</v>
      </c>
      <c r="B32" s="40" t="s">
        <v>1642</v>
      </c>
      <c r="C32" s="43" t="s">
        <v>482</v>
      </c>
      <c r="D32" s="234"/>
    </row>
    <row r="33" spans="1:4" outlineLevel="1" x14ac:dyDescent="0.2">
      <c r="A33" s="40">
        <v>14004</v>
      </c>
      <c r="B33" s="40" t="s">
        <v>1642</v>
      </c>
      <c r="C33" s="43" t="s">
        <v>483</v>
      </c>
      <c r="D33" s="234"/>
    </row>
    <row r="34" spans="1:4" outlineLevel="1" x14ac:dyDescent="0.2">
      <c r="A34" s="40">
        <v>14005</v>
      </c>
      <c r="B34" s="40" t="s">
        <v>1642</v>
      </c>
      <c r="C34" s="43" t="s">
        <v>484</v>
      </c>
      <c r="D34" s="234"/>
    </row>
    <row r="35" spans="1:4" outlineLevel="1" x14ac:dyDescent="0.2">
      <c r="A35" s="40">
        <v>14006</v>
      </c>
      <c r="B35" s="40" t="s">
        <v>1642</v>
      </c>
      <c r="C35" s="43" t="s">
        <v>485</v>
      </c>
      <c r="D35" s="234"/>
    </row>
    <row r="36" spans="1:4" outlineLevel="1" x14ac:dyDescent="0.2">
      <c r="A36" s="40">
        <v>14007</v>
      </c>
      <c r="B36" s="40" t="s">
        <v>1642</v>
      </c>
      <c r="C36" s="43" t="s">
        <v>486</v>
      </c>
      <c r="D36" s="234"/>
    </row>
    <row r="37" spans="1:4" outlineLevel="1" x14ac:dyDescent="0.2">
      <c r="A37" s="40">
        <v>14008</v>
      </c>
      <c r="B37" s="40" t="s">
        <v>1642</v>
      </c>
      <c r="C37" s="43" t="s">
        <v>487</v>
      </c>
      <c r="D37" s="234"/>
    </row>
    <row r="38" spans="1:4" outlineLevel="2" x14ac:dyDescent="0.2">
      <c r="A38" s="40">
        <v>21101</v>
      </c>
      <c r="B38" s="40" t="s">
        <v>1643</v>
      </c>
      <c r="C38" s="43" t="s">
        <v>488</v>
      </c>
      <c r="D38" s="234"/>
    </row>
    <row r="39" spans="1:4" outlineLevel="2" x14ac:dyDescent="0.2">
      <c r="A39" s="40">
        <v>21102</v>
      </c>
      <c r="B39" s="40" t="s">
        <v>1643</v>
      </c>
      <c r="C39" s="43" t="s">
        <v>489</v>
      </c>
      <c r="D39" s="234"/>
    </row>
    <row r="40" spans="1:4" outlineLevel="2" x14ac:dyDescent="0.2">
      <c r="A40" s="40">
        <v>21103</v>
      </c>
      <c r="B40" s="40" t="s">
        <v>1643</v>
      </c>
      <c r="C40" s="43" t="s">
        <v>490</v>
      </c>
      <c r="D40" s="234"/>
    </row>
    <row r="41" spans="1:4" outlineLevel="2" x14ac:dyDescent="0.2">
      <c r="A41" s="40">
        <v>21104</v>
      </c>
      <c r="B41" s="40" t="s">
        <v>1643</v>
      </c>
      <c r="C41" s="43" t="s">
        <v>491</v>
      </c>
      <c r="D41" s="234"/>
    </row>
    <row r="42" spans="1:4" outlineLevel="2" x14ac:dyDescent="0.2">
      <c r="A42" s="40">
        <v>21105</v>
      </c>
      <c r="B42" s="40" t="s">
        <v>1643</v>
      </c>
      <c r="C42" s="43" t="s">
        <v>492</v>
      </c>
      <c r="D42" s="234"/>
    </row>
    <row r="43" spans="1:4" outlineLevel="2" x14ac:dyDescent="0.2">
      <c r="A43" s="40">
        <v>21106</v>
      </c>
      <c r="B43" s="40" t="s">
        <v>1643</v>
      </c>
      <c r="C43" s="43" t="s">
        <v>493</v>
      </c>
      <c r="D43" s="234"/>
    </row>
    <row r="44" spans="1:4" outlineLevel="2" x14ac:dyDescent="0.2">
      <c r="A44" s="40">
        <v>21107</v>
      </c>
      <c r="B44" s="40" t="s">
        <v>1643</v>
      </c>
      <c r="C44" s="43" t="s">
        <v>494</v>
      </c>
      <c r="D44" s="234"/>
    </row>
    <row r="45" spans="1:4" outlineLevel="2" x14ac:dyDescent="0.2">
      <c r="A45" s="40">
        <v>21108</v>
      </c>
      <c r="B45" s="40" t="s">
        <v>1643</v>
      </c>
      <c r="C45" s="43" t="s">
        <v>495</v>
      </c>
      <c r="D45" s="234"/>
    </row>
    <row r="46" spans="1:4" outlineLevel="2" x14ac:dyDescent="0.2">
      <c r="A46" s="40">
        <v>21109</v>
      </c>
      <c r="B46" s="40" t="s">
        <v>1643</v>
      </c>
      <c r="C46" s="43" t="s">
        <v>496</v>
      </c>
      <c r="D46" s="234"/>
    </row>
    <row r="47" spans="1:4" outlineLevel="2" x14ac:dyDescent="0.2">
      <c r="A47" s="40">
        <v>21110</v>
      </c>
      <c r="B47" s="40" t="s">
        <v>1643</v>
      </c>
      <c r="C47" s="43" t="s">
        <v>497</v>
      </c>
      <c r="D47" s="234"/>
    </row>
    <row r="48" spans="1:4" outlineLevel="2" x14ac:dyDescent="0.2">
      <c r="A48" s="40">
        <v>21111</v>
      </c>
      <c r="B48" s="40" t="s">
        <v>1643</v>
      </c>
      <c r="C48" s="43" t="s">
        <v>498</v>
      </c>
      <c r="D48" s="234"/>
    </row>
    <row r="49" spans="1:4" outlineLevel="2" x14ac:dyDescent="0.2">
      <c r="A49" s="40">
        <v>21201</v>
      </c>
      <c r="B49" s="40" t="s">
        <v>1644</v>
      </c>
      <c r="C49" s="43" t="s">
        <v>499</v>
      </c>
      <c r="D49" s="234"/>
    </row>
    <row r="50" spans="1:4" outlineLevel="2" x14ac:dyDescent="0.2">
      <c r="A50" s="40">
        <v>21202</v>
      </c>
      <c r="B50" s="40" t="s">
        <v>1644</v>
      </c>
      <c r="C50" s="43" t="s">
        <v>500</v>
      </c>
      <c r="D50" s="234"/>
    </row>
    <row r="51" spans="1:4" outlineLevel="2" x14ac:dyDescent="0.2">
      <c r="A51" s="40">
        <v>21203</v>
      </c>
      <c r="B51" s="40" t="s">
        <v>1644</v>
      </c>
      <c r="C51" s="43" t="s">
        <v>501</v>
      </c>
      <c r="D51" s="234"/>
    </row>
    <row r="52" spans="1:4" outlineLevel="2" x14ac:dyDescent="0.2">
      <c r="A52" s="40">
        <v>21204</v>
      </c>
      <c r="B52" s="40" t="s">
        <v>1644</v>
      </c>
      <c r="C52" s="43" t="s">
        <v>502</v>
      </c>
      <c r="D52" s="234"/>
    </row>
    <row r="53" spans="1:4" outlineLevel="2" x14ac:dyDescent="0.2">
      <c r="A53" s="40">
        <v>21205</v>
      </c>
      <c r="B53" s="40" t="s">
        <v>1644</v>
      </c>
      <c r="C53" s="43" t="s">
        <v>503</v>
      </c>
      <c r="D53" s="234"/>
    </row>
    <row r="54" spans="1:4" outlineLevel="2" x14ac:dyDescent="0.2">
      <c r="A54" s="40">
        <v>21206</v>
      </c>
      <c r="B54" s="40" t="s">
        <v>1644</v>
      </c>
      <c r="C54" s="43" t="s">
        <v>504</v>
      </c>
      <c r="D54" s="234"/>
    </row>
    <row r="55" spans="1:4" outlineLevel="2" x14ac:dyDescent="0.2">
      <c r="A55" s="40">
        <v>21207</v>
      </c>
      <c r="B55" s="40" t="s">
        <v>1644</v>
      </c>
      <c r="C55" s="43" t="s">
        <v>505</v>
      </c>
      <c r="D55" s="234"/>
    </row>
    <row r="56" spans="1:4" outlineLevel="2" x14ac:dyDescent="0.2">
      <c r="A56" s="40">
        <v>21208</v>
      </c>
      <c r="B56" s="40" t="s">
        <v>1644</v>
      </c>
      <c r="C56" s="43" t="s">
        <v>506</v>
      </c>
      <c r="D56" s="234"/>
    </row>
    <row r="57" spans="1:4" outlineLevel="2" x14ac:dyDescent="0.2">
      <c r="A57" s="40">
        <v>21209</v>
      </c>
      <c r="B57" s="40" t="s">
        <v>1644</v>
      </c>
      <c r="C57" s="43" t="s">
        <v>507</v>
      </c>
      <c r="D57" s="234"/>
    </row>
    <row r="58" spans="1:4" outlineLevel="2" x14ac:dyDescent="0.2">
      <c r="A58" s="40">
        <v>21210</v>
      </c>
      <c r="B58" s="40" t="s">
        <v>1644</v>
      </c>
      <c r="C58" s="43" t="s">
        <v>508</v>
      </c>
      <c r="D58" s="234"/>
    </row>
    <row r="59" spans="1:4" outlineLevel="2" x14ac:dyDescent="0.2">
      <c r="A59" s="40">
        <v>21211</v>
      </c>
      <c r="B59" s="40" t="s">
        <v>1644</v>
      </c>
      <c r="C59" s="43" t="s">
        <v>509</v>
      </c>
      <c r="D59" s="234"/>
    </row>
    <row r="60" spans="1:4" outlineLevel="2" x14ac:dyDescent="0.2">
      <c r="A60" s="40">
        <v>21212</v>
      </c>
      <c r="B60" s="40" t="s">
        <v>1644</v>
      </c>
      <c r="C60" s="43" t="s">
        <v>510</v>
      </c>
      <c r="D60" s="234"/>
    </row>
    <row r="61" spans="1:4" outlineLevel="2" x14ac:dyDescent="0.2">
      <c r="A61" s="40">
        <v>21213</v>
      </c>
      <c r="B61" s="40" t="s">
        <v>1644</v>
      </c>
      <c r="C61" s="43" t="s">
        <v>511</v>
      </c>
      <c r="D61" s="234"/>
    </row>
    <row r="62" spans="1:4" outlineLevel="2" x14ac:dyDescent="0.2">
      <c r="A62" s="40">
        <v>21214</v>
      </c>
      <c r="B62" s="40" t="s">
        <v>1644</v>
      </c>
      <c r="C62" s="43" t="s">
        <v>512</v>
      </c>
      <c r="D62" s="234"/>
    </row>
    <row r="63" spans="1:4" outlineLevel="2" x14ac:dyDescent="0.2">
      <c r="A63" s="40">
        <v>21215</v>
      </c>
      <c r="B63" s="40" t="s">
        <v>1644</v>
      </c>
      <c r="C63" s="43" t="s">
        <v>513</v>
      </c>
      <c r="D63" s="234"/>
    </row>
    <row r="64" spans="1:4" outlineLevel="2" x14ac:dyDescent="0.2">
      <c r="A64" s="40">
        <v>21216</v>
      </c>
      <c r="B64" s="40" t="s">
        <v>1644</v>
      </c>
      <c r="C64" s="43" t="s">
        <v>514</v>
      </c>
      <c r="D64" s="234"/>
    </row>
    <row r="65" spans="1:4" outlineLevel="2" x14ac:dyDescent="0.2">
      <c r="A65" s="40">
        <v>21217</v>
      </c>
      <c r="B65" s="40" t="s">
        <v>1644</v>
      </c>
      <c r="C65" s="43" t="s">
        <v>515</v>
      </c>
      <c r="D65" s="234"/>
    </row>
    <row r="66" spans="1:4" outlineLevel="2" x14ac:dyDescent="0.2">
      <c r="A66" s="40">
        <v>21218</v>
      </c>
      <c r="B66" s="40" t="s">
        <v>1644</v>
      </c>
      <c r="C66" s="43" t="s">
        <v>516</v>
      </c>
      <c r="D66" s="234"/>
    </row>
    <row r="67" spans="1:4" outlineLevel="2" x14ac:dyDescent="0.2">
      <c r="A67" s="40">
        <v>21219</v>
      </c>
      <c r="B67" s="40" t="s">
        <v>1644</v>
      </c>
      <c r="C67" s="43" t="s">
        <v>517</v>
      </c>
      <c r="D67" s="234"/>
    </row>
    <row r="68" spans="1:4" outlineLevel="2" x14ac:dyDescent="0.2">
      <c r="A68" s="40">
        <v>21220</v>
      </c>
      <c r="B68" s="40" t="s">
        <v>1644</v>
      </c>
      <c r="C68" s="43" t="s">
        <v>518</v>
      </c>
      <c r="D68" s="234"/>
    </row>
    <row r="69" spans="1:4" outlineLevel="2" x14ac:dyDescent="0.2">
      <c r="A69" s="40">
        <v>21221</v>
      </c>
      <c r="B69" s="40" t="s">
        <v>1644</v>
      </c>
      <c r="C69" s="43" t="s">
        <v>519</v>
      </c>
      <c r="D69" s="234"/>
    </row>
    <row r="70" spans="1:4" outlineLevel="2" x14ac:dyDescent="0.2">
      <c r="A70" s="40">
        <v>21222</v>
      </c>
      <c r="B70" s="40" t="s">
        <v>1644</v>
      </c>
      <c r="C70" s="43" t="s">
        <v>520</v>
      </c>
      <c r="D70" s="234"/>
    </row>
    <row r="71" spans="1:4" outlineLevel="2" x14ac:dyDescent="0.2">
      <c r="A71" s="40">
        <v>21223</v>
      </c>
      <c r="B71" s="40" t="s">
        <v>1644</v>
      </c>
      <c r="C71" s="43" t="s">
        <v>521</v>
      </c>
      <c r="D71" s="234"/>
    </row>
    <row r="72" spans="1:4" outlineLevel="2" x14ac:dyDescent="0.2">
      <c r="A72" s="40">
        <v>21224</v>
      </c>
      <c r="B72" s="40" t="s">
        <v>1644</v>
      </c>
      <c r="C72" s="43" t="s">
        <v>522</v>
      </c>
      <c r="D72" s="234"/>
    </row>
    <row r="73" spans="1:4" outlineLevel="2" x14ac:dyDescent="0.2">
      <c r="A73" s="40">
        <v>21225</v>
      </c>
      <c r="B73" s="40" t="s">
        <v>1644</v>
      </c>
      <c r="C73" s="43" t="s">
        <v>523</v>
      </c>
      <c r="D73" s="234"/>
    </row>
    <row r="74" spans="1:4" outlineLevel="2" x14ac:dyDescent="0.2">
      <c r="A74" s="40">
        <v>21226</v>
      </c>
      <c r="B74" s="40" t="s">
        <v>1644</v>
      </c>
      <c r="C74" s="43" t="s">
        <v>524</v>
      </c>
      <c r="D74" s="234"/>
    </row>
    <row r="75" spans="1:4" outlineLevel="2" x14ac:dyDescent="0.2">
      <c r="A75" s="40">
        <v>21227</v>
      </c>
      <c r="B75" s="40" t="s">
        <v>1644</v>
      </c>
      <c r="C75" s="43" t="s">
        <v>525</v>
      </c>
      <c r="D75" s="234"/>
    </row>
    <row r="76" spans="1:4" outlineLevel="2" x14ac:dyDescent="0.2">
      <c r="A76" s="40">
        <v>21228</v>
      </c>
      <c r="B76" s="40" t="s">
        <v>1644</v>
      </c>
      <c r="C76" s="43" t="s">
        <v>526</v>
      </c>
      <c r="D76" s="234"/>
    </row>
    <row r="77" spans="1:4" outlineLevel="2" x14ac:dyDescent="0.2">
      <c r="A77" s="40">
        <v>21229</v>
      </c>
      <c r="B77" s="40" t="s">
        <v>1644</v>
      </c>
      <c r="C77" s="43" t="s">
        <v>527</v>
      </c>
      <c r="D77" s="234"/>
    </row>
    <row r="78" spans="1:4" outlineLevel="2" x14ac:dyDescent="0.2">
      <c r="A78" s="40">
        <v>21230</v>
      </c>
      <c r="B78" s="40" t="s">
        <v>1644</v>
      </c>
      <c r="C78" s="43" t="s">
        <v>528</v>
      </c>
      <c r="D78" s="234"/>
    </row>
    <row r="79" spans="1:4" outlineLevel="2" x14ac:dyDescent="0.2">
      <c r="A79" s="40">
        <v>21231</v>
      </c>
      <c r="B79" s="40" t="s">
        <v>1644</v>
      </c>
      <c r="C79" s="43" t="s">
        <v>529</v>
      </c>
      <c r="D79" s="234"/>
    </row>
    <row r="80" spans="1:4" outlineLevel="2" x14ac:dyDescent="0.2">
      <c r="A80" s="40">
        <v>21301</v>
      </c>
      <c r="B80" s="40" t="s">
        <v>1645</v>
      </c>
      <c r="C80" s="43" t="s">
        <v>530</v>
      </c>
      <c r="D80" s="234"/>
    </row>
    <row r="81" spans="1:4" outlineLevel="2" x14ac:dyDescent="0.2">
      <c r="A81" s="40">
        <v>21302</v>
      </c>
      <c r="B81" s="40" t="s">
        <v>1645</v>
      </c>
      <c r="C81" s="43" t="s">
        <v>531</v>
      </c>
      <c r="D81" s="234"/>
    </row>
    <row r="82" spans="1:4" outlineLevel="2" x14ac:dyDescent="0.2">
      <c r="A82" s="40">
        <v>21303</v>
      </c>
      <c r="B82" s="40" t="s">
        <v>1645</v>
      </c>
      <c r="C82" s="43" t="s">
        <v>532</v>
      </c>
      <c r="D82" s="234"/>
    </row>
    <row r="83" spans="1:4" outlineLevel="2" x14ac:dyDescent="0.2">
      <c r="A83" s="40">
        <v>21304</v>
      </c>
      <c r="B83" s="40" t="s">
        <v>1645</v>
      </c>
      <c r="C83" s="43" t="s">
        <v>533</v>
      </c>
      <c r="D83" s="234"/>
    </row>
    <row r="84" spans="1:4" outlineLevel="2" x14ac:dyDescent="0.2">
      <c r="A84" s="40">
        <v>21305</v>
      </c>
      <c r="B84" s="40" t="s">
        <v>1645</v>
      </c>
      <c r="C84" s="43" t="s">
        <v>534</v>
      </c>
      <c r="D84" s="234"/>
    </row>
    <row r="85" spans="1:4" outlineLevel="2" x14ac:dyDescent="0.2">
      <c r="A85" s="40">
        <v>21306</v>
      </c>
      <c r="B85" s="40" t="s">
        <v>1645</v>
      </c>
      <c r="C85" s="43" t="s">
        <v>535</v>
      </c>
      <c r="D85" s="234"/>
    </row>
    <row r="86" spans="1:4" outlineLevel="2" x14ac:dyDescent="0.2">
      <c r="A86" s="40">
        <v>21307</v>
      </c>
      <c r="B86" s="40" t="s">
        <v>1645</v>
      </c>
      <c r="C86" s="43" t="s">
        <v>536</v>
      </c>
      <c r="D86" s="234"/>
    </row>
    <row r="87" spans="1:4" outlineLevel="2" x14ac:dyDescent="0.2">
      <c r="A87" s="40">
        <v>21308</v>
      </c>
      <c r="B87" s="40" t="s">
        <v>1645</v>
      </c>
      <c r="C87" s="43" t="s">
        <v>537</v>
      </c>
      <c r="D87" s="234"/>
    </row>
    <row r="88" spans="1:4" outlineLevel="2" x14ac:dyDescent="0.2">
      <c r="A88" s="40">
        <v>21309</v>
      </c>
      <c r="B88" s="40" t="s">
        <v>1645</v>
      </c>
      <c r="C88" s="43" t="s">
        <v>538</v>
      </c>
      <c r="D88" s="234"/>
    </row>
    <row r="89" spans="1:4" outlineLevel="2" x14ac:dyDescent="0.2">
      <c r="A89" s="40">
        <v>21310</v>
      </c>
      <c r="B89" s="40" t="s">
        <v>1645</v>
      </c>
      <c r="C89" s="43" t="s">
        <v>539</v>
      </c>
      <c r="D89" s="234"/>
    </row>
    <row r="90" spans="1:4" outlineLevel="2" x14ac:dyDescent="0.2">
      <c r="A90" s="40">
        <v>21311</v>
      </c>
      <c r="B90" s="40" t="s">
        <v>1645</v>
      </c>
      <c r="C90" s="43" t="s">
        <v>540</v>
      </c>
      <c r="D90" s="234"/>
    </row>
    <row r="91" spans="1:4" outlineLevel="2" x14ac:dyDescent="0.2">
      <c r="A91" s="40">
        <v>21312</v>
      </c>
      <c r="B91" s="40" t="s">
        <v>1645</v>
      </c>
      <c r="C91" s="43" t="s">
        <v>541</v>
      </c>
      <c r="D91" s="234"/>
    </row>
    <row r="92" spans="1:4" outlineLevel="2" x14ac:dyDescent="0.2">
      <c r="A92" s="40">
        <v>21313</v>
      </c>
      <c r="B92" s="40" t="s">
        <v>1645</v>
      </c>
      <c r="C92" s="43" t="s">
        <v>542</v>
      </c>
      <c r="D92" s="234"/>
    </row>
    <row r="93" spans="1:4" outlineLevel="2" x14ac:dyDescent="0.2">
      <c r="A93" s="40">
        <v>21314</v>
      </c>
      <c r="B93" s="40" t="s">
        <v>1645</v>
      </c>
      <c r="C93" s="43" t="s">
        <v>543</v>
      </c>
      <c r="D93" s="234"/>
    </row>
    <row r="94" spans="1:4" outlineLevel="2" x14ac:dyDescent="0.2">
      <c r="A94" s="40">
        <v>21315</v>
      </c>
      <c r="B94" s="40" t="s">
        <v>1645</v>
      </c>
      <c r="C94" s="43" t="s">
        <v>544</v>
      </c>
      <c r="D94" s="234"/>
    </row>
    <row r="95" spans="1:4" outlineLevel="2" x14ac:dyDescent="0.2">
      <c r="A95" s="40">
        <v>21316</v>
      </c>
      <c r="B95" s="40" t="s">
        <v>1645</v>
      </c>
      <c r="C95" s="43" t="s">
        <v>545</v>
      </c>
      <c r="D95" s="234"/>
    </row>
    <row r="96" spans="1:4" outlineLevel="2" x14ac:dyDescent="0.2">
      <c r="A96" s="40">
        <v>21317</v>
      </c>
      <c r="B96" s="40" t="s">
        <v>1645</v>
      </c>
      <c r="C96" s="43" t="s">
        <v>546</v>
      </c>
      <c r="D96" s="234"/>
    </row>
    <row r="97" spans="1:4" outlineLevel="2" x14ac:dyDescent="0.2">
      <c r="A97" s="40">
        <v>21318</v>
      </c>
      <c r="B97" s="40" t="s">
        <v>1645</v>
      </c>
      <c r="C97" s="43" t="s">
        <v>547</v>
      </c>
      <c r="D97" s="234"/>
    </row>
    <row r="98" spans="1:4" outlineLevel="2" x14ac:dyDescent="0.2">
      <c r="A98" s="40">
        <v>21319</v>
      </c>
      <c r="B98" s="40" t="s">
        <v>1645</v>
      </c>
      <c r="C98" s="43" t="s">
        <v>548</v>
      </c>
      <c r="D98" s="234"/>
    </row>
    <row r="99" spans="1:4" outlineLevel="2" x14ac:dyDescent="0.2">
      <c r="A99" s="40">
        <v>21320</v>
      </c>
      <c r="B99" s="40" t="s">
        <v>1645</v>
      </c>
      <c r="C99" s="43" t="s">
        <v>549</v>
      </c>
      <c r="D99" s="234"/>
    </row>
    <row r="100" spans="1:4" outlineLevel="2" x14ac:dyDescent="0.2">
      <c r="A100" s="40">
        <v>21321</v>
      </c>
      <c r="B100" s="40" t="s">
        <v>1645</v>
      </c>
      <c r="C100" s="43" t="s">
        <v>550</v>
      </c>
      <c r="D100" s="234"/>
    </row>
    <row r="101" spans="1:4" outlineLevel="2" x14ac:dyDescent="0.2">
      <c r="A101" s="40">
        <v>21322</v>
      </c>
      <c r="B101" s="40" t="s">
        <v>1645</v>
      </c>
      <c r="C101" s="43" t="s">
        <v>551</v>
      </c>
      <c r="D101" s="234"/>
    </row>
    <row r="102" spans="1:4" outlineLevel="2" x14ac:dyDescent="0.2">
      <c r="A102" s="40">
        <v>21323</v>
      </c>
      <c r="B102" s="40" t="s">
        <v>1645</v>
      </c>
      <c r="C102" s="43" t="s">
        <v>552</v>
      </c>
      <c r="D102" s="234"/>
    </row>
    <row r="103" spans="1:4" outlineLevel="2" x14ac:dyDescent="0.2">
      <c r="A103" s="40">
        <v>21324</v>
      </c>
      <c r="B103" s="40" t="s">
        <v>1645</v>
      </c>
      <c r="C103" s="43" t="s">
        <v>553</v>
      </c>
      <c r="D103" s="234"/>
    </row>
    <row r="104" spans="1:4" outlineLevel="2" x14ac:dyDescent="0.2">
      <c r="A104" s="40">
        <v>21325</v>
      </c>
      <c r="B104" s="40" t="s">
        <v>1645</v>
      </c>
      <c r="C104" s="43" t="s">
        <v>554</v>
      </c>
      <c r="D104" s="234"/>
    </row>
    <row r="105" spans="1:4" outlineLevel="2" x14ac:dyDescent="0.2">
      <c r="A105" s="40">
        <v>21326</v>
      </c>
      <c r="B105" s="40" t="s">
        <v>1645</v>
      </c>
      <c r="C105" s="43" t="s">
        <v>555</v>
      </c>
      <c r="D105" s="234"/>
    </row>
    <row r="106" spans="1:4" outlineLevel="2" x14ac:dyDescent="0.2">
      <c r="A106" s="40">
        <v>21327</v>
      </c>
      <c r="B106" s="40" t="s">
        <v>1645</v>
      </c>
      <c r="C106" s="43" t="s">
        <v>556</v>
      </c>
      <c r="D106" s="234"/>
    </row>
    <row r="107" spans="1:4" outlineLevel="2" x14ac:dyDescent="0.2">
      <c r="A107" s="40">
        <v>21328</v>
      </c>
      <c r="B107" s="40" t="s">
        <v>1645</v>
      </c>
      <c r="C107" s="43" t="s">
        <v>557</v>
      </c>
      <c r="D107" s="234"/>
    </row>
    <row r="108" spans="1:4" outlineLevel="2" x14ac:dyDescent="0.2">
      <c r="A108" s="40">
        <v>21329</v>
      </c>
      <c r="B108" s="40" t="s">
        <v>1645</v>
      </c>
      <c r="C108" s="43" t="s">
        <v>558</v>
      </c>
      <c r="D108" s="234"/>
    </row>
    <row r="109" spans="1:4" outlineLevel="2" x14ac:dyDescent="0.2">
      <c r="A109" s="40">
        <v>21330</v>
      </c>
      <c r="B109" s="40" t="s">
        <v>1645</v>
      </c>
      <c r="C109" s="43" t="s">
        <v>559</v>
      </c>
      <c r="D109" s="234"/>
    </row>
    <row r="110" spans="1:4" outlineLevel="2" x14ac:dyDescent="0.2">
      <c r="A110" s="40">
        <v>21331</v>
      </c>
      <c r="B110" s="40" t="s">
        <v>1645</v>
      </c>
      <c r="C110" s="43" t="s">
        <v>560</v>
      </c>
      <c r="D110" s="234"/>
    </row>
    <row r="111" spans="1:4" outlineLevel="2" x14ac:dyDescent="0.2">
      <c r="A111" s="40">
        <v>21332</v>
      </c>
      <c r="B111" s="40" t="s">
        <v>1645</v>
      </c>
      <c r="C111" s="43" t="s">
        <v>561</v>
      </c>
      <c r="D111" s="234"/>
    </row>
    <row r="112" spans="1:4" outlineLevel="2" x14ac:dyDescent="0.2">
      <c r="A112" s="40">
        <v>21333</v>
      </c>
      <c r="B112" s="40" t="s">
        <v>1645</v>
      </c>
      <c r="C112" s="43" t="s">
        <v>562</v>
      </c>
      <c r="D112" s="234"/>
    </row>
    <row r="113" spans="1:4" outlineLevel="2" x14ac:dyDescent="0.2">
      <c r="A113" s="40">
        <v>21334</v>
      </c>
      <c r="B113" s="40" t="s">
        <v>1645</v>
      </c>
      <c r="C113" s="43" t="s">
        <v>563</v>
      </c>
      <c r="D113" s="234"/>
    </row>
    <row r="114" spans="1:4" outlineLevel="2" x14ac:dyDescent="0.2">
      <c r="A114" s="40">
        <v>21335</v>
      </c>
      <c r="B114" s="40" t="s">
        <v>1645</v>
      </c>
      <c r="C114" s="43" t="s">
        <v>564</v>
      </c>
      <c r="D114" s="234"/>
    </row>
    <row r="115" spans="1:4" outlineLevel="2" x14ac:dyDescent="0.2">
      <c r="A115" s="40">
        <v>21336</v>
      </c>
      <c r="B115" s="40" t="s">
        <v>1645</v>
      </c>
      <c r="C115" s="43" t="s">
        <v>565</v>
      </c>
      <c r="D115" s="234"/>
    </row>
    <row r="116" spans="1:4" outlineLevel="2" x14ac:dyDescent="0.2">
      <c r="A116" s="40">
        <v>21337</v>
      </c>
      <c r="B116" s="40" t="s">
        <v>1645</v>
      </c>
      <c r="C116" s="43" t="s">
        <v>566</v>
      </c>
      <c r="D116" s="234"/>
    </row>
    <row r="117" spans="1:4" outlineLevel="2" x14ac:dyDescent="0.2">
      <c r="A117" s="40">
        <v>21338</v>
      </c>
      <c r="B117" s="40" t="s">
        <v>1645</v>
      </c>
      <c r="C117" s="43" t="s">
        <v>567</v>
      </c>
      <c r="D117" s="234"/>
    </row>
    <row r="118" spans="1:4" outlineLevel="2" x14ac:dyDescent="0.2">
      <c r="A118" s="40">
        <v>21339</v>
      </c>
      <c r="B118" s="40" t="s">
        <v>1645</v>
      </c>
      <c r="C118" s="43" t="s">
        <v>568</v>
      </c>
      <c r="D118" s="234"/>
    </row>
    <row r="119" spans="1:4" outlineLevel="2" x14ac:dyDescent="0.2">
      <c r="A119" s="40">
        <v>21340</v>
      </c>
      <c r="B119" s="40" t="s">
        <v>1645</v>
      </c>
      <c r="C119" s="43" t="s">
        <v>569</v>
      </c>
      <c r="D119" s="234"/>
    </row>
    <row r="120" spans="1:4" outlineLevel="2" x14ac:dyDescent="0.2">
      <c r="A120" s="40">
        <v>21341</v>
      </c>
      <c r="B120" s="40" t="s">
        <v>1645</v>
      </c>
      <c r="C120" s="43" t="s">
        <v>570</v>
      </c>
      <c r="D120" s="234"/>
    </row>
    <row r="121" spans="1:4" outlineLevel="2" x14ac:dyDescent="0.2">
      <c r="A121" s="40">
        <v>21342</v>
      </c>
      <c r="B121" s="40" t="s">
        <v>1645</v>
      </c>
      <c r="C121" s="43" t="s">
        <v>571</v>
      </c>
      <c r="D121" s="234"/>
    </row>
    <row r="122" spans="1:4" outlineLevel="2" x14ac:dyDescent="0.2">
      <c r="A122" s="40">
        <v>21401</v>
      </c>
      <c r="B122" s="40" t="s">
        <v>1646</v>
      </c>
      <c r="C122" s="43" t="s">
        <v>572</v>
      </c>
      <c r="D122" s="234"/>
    </row>
    <row r="123" spans="1:4" outlineLevel="2" x14ac:dyDescent="0.2">
      <c r="A123" s="40">
        <v>21402</v>
      </c>
      <c r="B123" s="40" t="s">
        <v>1646</v>
      </c>
      <c r="C123" s="43" t="s">
        <v>573</v>
      </c>
      <c r="D123" s="234"/>
    </row>
    <row r="124" spans="1:4" outlineLevel="2" x14ac:dyDescent="0.2">
      <c r="A124" s="40">
        <v>21403</v>
      </c>
      <c r="B124" s="40" t="s">
        <v>1646</v>
      </c>
      <c r="C124" s="43" t="s">
        <v>574</v>
      </c>
      <c r="D124" s="234"/>
    </row>
    <row r="125" spans="1:4" outlineLevel="2" x14ac:dyDescent="0.2">
      <c r="A125" s="40">
        <v>21404</v>
      </c>
      <c r="B125" s="40" t="s">
        <v>1646</v>
      </c>
      <c r="C125" s="43" t="s">
        <v>575</v>
      </c>
      <c r="D125" s="234"/>
    </row>
    <row r="126" spans="1:4" outlineLevel="2" x14ac:dyDescent="0.2">
      <c r="A126" s="40">
        <v>21405</v>
      </c>
      <c r="B126" s="40" t="s">
        <v>1646</v>
      </c>
      <c r="C126" s="43" t="s">
        <v>576</v>
      </c>
      <c r="D126" s="234"/>
    </row>
    <row r="127" spans="1:4" outlineLevel="2" x14ac:dyDescent="0.2">
      <c r="A127" s="40">
        <v>21406</v>
      </c>
      <c r="B127" s="40" t="s">
        <v>1646</v>
      </c>
      <c r="C127" s="43" t="s">
        <v>577</v>
      </c>
      <c r="D127" s="234"/>
    </row>
    <row r="128" spans="1:4" outlineLevel="2" x14ac:dyDescent="0.2">
      <c r="A128" s="40">
        <v>21407</v>
      </c>
      <c r="B128" s="40" t="s">
        <v>1646</v>
      </c>
      <c r="C128" s="43" t="s">
        <v>578</v>
      </c>
      <c r="D128" s="234"/>
    </row>
    <row r="129" spans="1:4" outlineLevel="2" x14ac:dyDescent="0.2">
      <c r="A129" s="40">
        <v>21408</v>
      </c>
      <c r="B129" s="40" t="s">
        <v>1646</v>
      </c>
      <c r="C129" s="43" t="s">
        <v>579</v>
      </c>
      <c r="D129" s="234"/>
    </row>
    <row r="130" spans="1:4" outlineLevel="2" x14ac:dyDescent="0.2">
      <c r="A130" s="40">
        <v>21409</v>
      </c>
      <c r="B130" s="40" t="s">
        <v>1646</v>
      </c>
      <c r="C130" s="43" t="s">
        <v>580</v>
      </c>
      <c r="D130" s="234"/>
    </row>
    <row r="131" spans="1:4" outlineLevel="2" x14ac:dyDescent="0.2">
      <c r="A131" s="40">
        <v>21410</v>
      </c>
      <c r="B131" s="40" t="s">
        <v>1646</v>
      </c>
      <c r="C131" s="43" t="s">
        <v>581</v>
      </c>
      <c r="D131" s="234"/>
    </row>
    <row r="132" spans="1:4" outlineLevel="2" x14ac:dyDescent="0.2">
      <c r="A132" s="40">
        <v>21411</v>
      </c>
      <c r="B132" s="40" t="s">
        <v>1646</v>
      </c>
      <c r="C132" s="43" t="s">
        <v>582</v>
      </c>
      <c r="D132" s="234"/>
    </row>
    <row r="133" spans="1:4" outlineLevel="2" x14ac:dyDescent="0.2">
      <c r="A133" s="40">
        <v>21412</v>
      </c>
      <c r="B133" s="40" t="s">
        <v>1646</v>
      </c>
      <c r="C133" s="43" t="s">
        <v>583</v>
      </c>
      <c r="D133" s="234"/>
    </row>
    <row r="134" spans="1:4" outlineLevel="2" x14ac:dyDescent="0.2">
      <c r="A134" s="40">
        <v>21413</v>
      </c>
      <c r="B134" s="40" t="s">
        <v>1646</v>
      </c>
      <c r="C134" s="43" t="s">
        <v>584</v>
      </c>
      <c r="D134" s="234"/>
    </row>
    <row r="135" spans="1:4" outlineLevel="2" x14ac:dyDescent="0.2">
      <c r="A135" s="40">
        <v>21414</v>
      </c>
      <c r="B135" s="40" t="s">
        <v>1646</v>
      </c>
      <c r="C135" s="43" t="s">
        <v>585</v>
      </c>
      <c r="D135" s="234"/>
    </row>
    <row r="136" spans="1:4" outlineLevel="2" x14ac:dyDescent="0.2">
      <c r="A136" s="40">
        <v>21415</v>
      </c>
      <c r="B136" s="40" t="s">
        <v>1646</v>
      </c>
      <c r="C136" s="43" t="s">
        <v>586</v>
      </c>
      <c r="D136" s="234"/>
    </row>
    <row r="137" spans="1:4" outlineLevel="2" x14ac:dyDescent="0.2">
      <c r="A137" s="40">
        <v>21416</v>
      </c>
      <c r="B137" s="40" t="s">
        <v>1646</v>
      </c>
      <c r="C137" s="43" t="s">
        <v>587</v>
      </c>
      <c r="D137" s="234"/>
    </row>
    <row r="138" spans="1:4" outlineLevel="2" x14ac:dyDescent="0.2">
      <c r="A138" s="40">
        <v>21417</v>
      </c>
      <c r="B138" s="40" t="s">
        <v>1646</v>
      </c>
      <c r="C138" s="43" t="s">
        <v>588</v>
      </c>
      <c r="D138" s="234"/>
    </row>
    <row r="139" spans="1:4" outlineLevel="2" x14ac:dyDescent="0.2">
      <c r="A139" s="40">
        <v>21418</v>
      </c>
      <c r="B139" s="40" t="s">
        <v>1646</v>
      </c>
      <c r="C139" s="43" t="s">
        <v>589</v>
      </c>
      <c r="D139" s="234"/>
    </row>
    <row r="140" spans="1:4" outlineLevel="2" x14ac:dyDescent="0.2">
      <c r="A140" s="40">
        <v>21419</v>
      </c>
      <c r="B140" s="40" t="s">
        <v>1646</v>
      </c>
      <c r="C140" s="43" t="s">
        <v>590</v>
      </c>
      <c r="D140" s="234"/>
    </row>
    <row r="141" spans="1:4" outlineLevel="2" x14ac:dyDescent="0.2">
      <c r="A141" s="40">
        <v>21420</v>
      </c>
      <c r="B141" s="40" t="s">
        <v>1646</v>
      </c>
      <c r="C141" s="43" t="s">
        <v>591</v>
      </c>
      <c r="D141" s="234"/>
    </row>
    <row r="142" spans="1:4" outlineLevel="2" x14ac:dyDescent="0.2">
      <c r="A142" s="40">
        <v>21421</v>
      </c>
      <c r="B142" s="40" t="s">
        <v>1646</v>
      </c>
      <c r="C142" s="43" t="s">
        <v>592</v>
      </c>
      <c r="D142" s="234"/>
    </row>
    <row r="143" spans="1:4" outlineLevel="2" x14ac:dyDescent="0.2">
      <c r="A143" s="40">
        <v>21422</v>
      </c>
      <c r="B143" s="40" t="s">
        <v>1646</v>
      </c>
      <c r="C143" s="43" t="s">
        <v>593</v>
      </c>
      <c r="D143" s="234"/>
    </row>
    <row r="144" spans="1:4" outlineLevel="2" x14ac:dyDescent="0.2">
      <c r="A144" s="40">
        <v>21423</v>
      </c>
      <c r="B144" s="40" t="s">
        <v>1647</v>
      </c>
      <c r="C144" s="43" t="s">
        <v>594</v>
      </c>
      <c r="D144" s="234"/>
    </row>
    <row r="145" spans="1:4" outlineLevel="2" x14ac:dyDescent="0.2">
      <c r="A145" s="40">
        <v>21424</v>
      </c>
      <c r="B145" s="40" t="s">
        <v>1647</v>
      </c>
      <c r="C145" s="43" t="s">
        <v>595</v>
      </c>
      <c r="D145" s="234"/>
    </row>
    <row r="146" spans="1:4" outlineLevel="2" x14ac:dyDescent="0.2">
      <c r="A146" s="40">
        <v>21425</v>
      </c>
      <c r="B146" s="40" t="s">
        <v>1647</v>
      </c>
      <c r="C146" s="43" t="s">
        <v>596</v>
      </c>
      <c r="D146" s="234"/>
    </row>
    <row r="147" spans="1:4" outlineLevel="2" x14ac:dyDescent="0.2">
      <c r="A147" s="40">
        <v>21426</v>
      </c>
      <c r="B147" s="40" t="s">
        <v>1647</v>
      </c>
      <c r="C147" s="43" t="s">
        <v>597</v>
      </c>
      <c r="D147" s="234"/>
    </row>
    <row r="148" spans="1:4" outlineLevel="2" x14ac:dyDescent="0.2">
      <c r="A148" s="40">
        <v>21427</v>
      </c>
      <c r="B148" s="40" t="s">
        <v>1647</v>
      </c>
      <c r="C148" s="43" t="s">
        <v>598</v>
      </c>
      <c r="D148" s="234"/>
    </row>
    <row r="149" spans="1:4" outlineLevel="2" x14ac:dyDescent="0.2">
      <c r="A149" s="40">
        <v>21428</v>
      </c>
      <c r="B149" s="40" t="s">
        <v>1648</v>
      </c>
      <c r="C149" s="43" t="s">
        <v>599</v>
      </c>
      <c r="D149" s="234"/>
    </row>
    <row r="150" spans="1:4" outlineLevel="2" x14ac:dyDescent="0.2">
      <c r="A150" s="40">
        <v>21429</v>
      </c>
      <c r="B150" s="40" t="s">
        <v>1648</v>
      </c>
      <c r="C150" s="43" t="s">
        <v>600</v>
      </c>
      <c r="D150" s="234"/>
    </row>
    <row r="151" spans="1:4" outlineLevel="2" x14ac:dyDescent="0.2">
      <c r="A151" s="40">
        <v>21430</v>
      </c>
      <c r="B151" s="40" t="s">
        <v>1648</v>
      </c>
      <c r="C151" s="43" t="s">
        <v>601</v>
      </c>
      <c r="D151" s="234"/>
    </row>
    <row r="152" spans="1:4" outlineLevel="2" x14ac:dyDescent="0.2">
      <c r="A152" s="40">
        <v>21431</v>
      </c>
      <c r="B152" s="40" t="s">
        <v>1648</v>
      </c>
      <c r="C152" s="43" t="s">
        <v>602</v>
      </c>
      <c r="D152" s="234"/>
    </row>
    <row r="153" spans="1:4" outlineLevel="2" x14ac:dyDescent="0.2">
      <c r="A153" s="40">
        <v>21432</v>
      </c>
      <c r="B153" s="40" t="s">
        <v>1648</v>
      </c>
      <c r="C153" s="43" t="s">
        <v>603</v>
      </c>
      <c r="D153" s="234"/>
    </row>
    <row r="154" spans="1:4" outlineLevel="2" x14ac:dyDescent="0.2">
      <c r="A154" s="40">
        <v>21433</v>
      </c>
      <c r="B154" s="40" t="s">
        <v>1648</v>
      </c>
      <c r="C154" s="43" t="s">
        <v>604</v>
      </c>
      <c r="D154" s="234"/>
    </row>
    <row r="155" spans="1:4" outlineLevel="2" x14ac:dyDescent="0.2">
      <c r="A155" s="40">
        <v>21434</v>
      </c>
      <c r="B155" s="40" t="s">
        <v>1648</v>
      </c>
      <c r="C155" s="43" t="s">
        <v>605</v>
      </c>
      <c r="D155" s="234"/>
    </row>
    <row r="156" spans="1:4" outlineLevel="2" x14ac:dyDescent="0.2">
      <c r="A156" s="40">
        <v>21435</v>
      </c>
      <c r="B156" s="40" t="s">
        <v>1648</v>
      </c>
      <c r="C156" s="43" t="s">
        <v>606</v>
      </c>
      <c r="D156" s="234"/>
    </row>
    <row r="157" spans="1:4" outlineLevel="2" x14ac:dyDescent="0.2">
      <c r="A157" s="40">
        <v>21436</v>
      </c>
      <c r="B157" s="40" t="s">
        <v>1648</v>
      </c>
      <c r="C157" s="43" t="s">
        <v>607</v>
      </c>
      <c r="D157" s="234"/>
    </row>
    <row r="158" spans="1:4" outlineLevel="2" x14ac:dyDescent="0.2">
      <c r="A158" s="40">
        <v>21437</v>
      </c>
      <c r="B158" s="40" t="s">
        <v>1648</v>
      </c>
      <c r="C158" s="43" t="s">
        <v>608</v>
      </c>
      <c r="D158" s="234"/>
    </row>
    <row r="159" spans="1:4" outlineLevel="2" x14ac:dyDescent="0.2">
      <c r="A159" s="40">
        <v>21438</v>
      </c>
      <c r="B159" s="40" t="s">
        <v>1648</v>
      </c>
      <c r="C159" s="43" t="s">
        <v>609</v>
      </c>
      <c r="D159" s="234"/>
    </row>
    <row r="160" spans="1:4" outlineLevel="2" x14ac:dyDescent="0.2">
      <c r="A160" s="40">
        <v>21439</v>
      </c>
      <c r="B160" s="40" t="s">
        <v>1648</v>
      </c>
      <c r="C160" s="43" t="s">
        <v>610</v>
      </c>
      <c r="D160" s="234"/>
    </row>
    <row r="161" spans="1:4" outlineLevel="2" x14ac:dyDescent="0.2">
      <c r="A161" s="40">
        <v>21440</v>
      </c>
      <c r="B161" s="40" t="s">
        <v>1648</v>
      </c>
      <c r="C161" s="43" t="s">
        <v>611</v>
      </c>
      <c r="D161" s="234"/>
    </row>
    <row r="162" spans="1:4" x14ac:dyDescent="0.2">
      <c r="A162" s="40">
        <v>22101</v>
      </c>
      <c r="B162" s="40" t="s">
        <v>1650</v>
      </c>
      <c r="C162" s="43" t="s">
        <v>612</v>
      </c>
      <c r="D162" s="234"/>
    </row>
    <row r="163" spans="1:4" x14ac:dyDescent="0.2">
      <c r="A163" s="40">
        <v>22102</v>
      </c>
      <c r="B163" s="40" t="s">
        <v>1650</v>
      </c>
      <c r="C163" s="43" t="s">
        <v>613</v>
      </c>
      <c r="D163" s="234"/>
    </row>
    <row r="164" spans="1:4" x14ac:dyDescent="0.2">
      <c r="A164" s="40">
        <v>22103</v>
      </c>
      <c r="B164" s="40" t="s">
        <v>1650</v>
      </c>
      <c r="C164" s="43" t="s">
        <v>614</v>
      </c>
      <c r="D164" s="234"/>
    </row>
    <row r="165" spans="1:4" x14ac:dyDescent="0.2">
      <c r="A165" s="40">
        <v>22104</v>
      </c>
      <c r="B165" s="40" t="s">
        <v>1650</v>
      </c>
      <c r="C165" s="43" t="s">
        <v>615</v>
      </c>
      <c r="D165" s="234"/>
    </row>
    <row r="166" spans="1:4" x14ac:dyDescent="0.2">
      <c r="A166" s="40">
        <v>22105</v>
      </c>
      <c r="B166" s="40" t="s">
        <v>1650</v>
      </c>
      <c r="C166" s="43" t="s">
        <v>616</v>
      </c>
      <c r="D166" s="234"/>
    </row>
    <row r="167" spans="1:4" x14ac:dyDescent="0.2">
      <c r="A167" s="40">
        <v>22106</v>
      </c>
      <c r="B167" s="40" t="s">
        <v>1650</v>
      </c>
      <c r="C167" s="43" t="s">
        <v>617</v>
      </c>
      <c r="D167" s="234"/>
    </row>
    <row r="168" spans="1:4" x14ac:dyDescent="0.2">
      <c r="A168" s="40">
        <v>22107</v>
      </c>
      <c r="B168" s="40" t="s">
        <v>1650</v>
      </c>
      <c r="C168" s="43" t="s">
        <v>618</v>
      </c>
      <c r="D168" s="234"/>
    </row>
    <row r="169" spans="1:4" x14ac:dyDescent="0.2">
      <c r="A169" s="40">
        <v>22108</v>
      </c>
      <c r="B169" s="40" t="s">
        <v>1650</v>
      </c>
      <c r="C169" s="43" t="s">
        <v>619</v>
      </c>
      <c r="D169" s="234"/>
    </row>
    <row r="170" spans="1:4" x14ac:dyDescent="0.2">
      <c r="A170" s="40">
        <v>22109</v>
      </c>
      <c r="B170" s="40" t="s">
        <v>1650</v>
      </c>
      <c r="C170" s="43" t="s">
        <v>620</v>
      </c>
      <c r="D170" s="234"/>
    </row>
    <row r="171" spans="1:4" x14ac:dyDescent="0.2">
      <c r="A171" s="40">
        <v>22110</v>
      </c>
      <c r="B171" s="40" t="s">
        <v>1650</v>
      </c>
      <c r="C171" s="43" t="s">
        <v>621</v>
      </c>
      <c r="D171" s="234"/>
    </row>
    <row r="172" spans="1:4" x14ac:dyDescent="0.2">
      <c r="A172" s="40">
        <v>22111</v>
      </c>
      <c r="B172" s="40" t="s">
        <v>1650</v>
      </c>
      <c r="C172" s="43" t="s">
        <v>622</v>
      </c>
      <c r="D172" s="234"/>
    </row>
    <row r="173" spans="1:4" x14ac:dyDescent="0.2">
      <c r="A173" s="40">
        <v>22112</v>
      </c>
      <c r="B173" s="40" t="s">
        <v>1650</v>
      </c>
      <c r="C173" s="43" t="s">
        <v>623</v>
      </c>
      <c r="D173" s="234"/>
    </row>
    <row r="174" spans="1:4" x14ac:dyDescent="0.2">
      <c r="A174" s="40">
        <v>22113</v>
      </c>
      <c r="B174" s="40" t="s">
        <v>1650</v>
      </c>
      <c r="C174" s="43" t="s">
        <v>624</v>
      </c>
      <c r="D174" s="234"/>
    </row>
    <row r="175" spans="1:4" x14ac:dyDescent="0.2">
      <c r="A175" s="40">
        <v>22114</v>
      </c>
      <c r="B175" s="40" t="s">
        <v>1650</v>
      </c>
      <c r="C175" s="43" t="s">
        <v>625</v>
      </c>
      <c r="D175" s="234"/>
    </row>
    <row r="176" spans="1:4" x14ac:dyDescent="0.2">
      <c r="A176" s="40">
        <v>22115</v>
      </c>
      <c r="B176" s="40" t="s">
        <v>1650</v>
      </c>
      <c r="C176" s="43" t="s">
        <v>626</v>
      </c>
      <c r="D176" s="234"/>
    </row>
    <row r="177" spans="1:4" x14ac:dyDescent="0.2">
      <c r="A177" s="40">
        <v>22116</v>
      </c>
      <c r="B177" s="40" t="s">
        <v>1650</v>
      </c>
      <c r="C177" s="43" t="s">
        <v>627</v>
      </c>
      <c r="D177" s="234"/>
    </row>
    <row r="178" spans="1:4" x14ac:dyDescent="0.2">
      <c r="A178" s="40">
        <v>22117</v>
      </c>
      <c r="B178" s="40" t="s">
        <v>1650</v>
      </c>
      <c r="C178" s="43" t="s">
        <v>628</v>
      </c>
      <c r="D178" s="234"/>
    </row>
    <row r="179" spans="1:4" x14ac:dyDescent="0.2">
      <c r="A179" s="40">
        <v>22118</v>
      </c>
      <c r="B179" s="40" t="s">
        <v>1650</v>
      </c>
      <c r="C179" s="43" t="s">
        <v>629</v>
      </c>
      <c r="D179" s="234"/>
    </row>
    <row r="180" spans="1:4" x14ac:dyDescent="0.2">
      <c r="A180" s="40">
        <v>22119</v>
      </c>
      <c r="B180" s="40" t="s">
        <v>1650</v>
      </c>
      <c r="C180" s="43" t="s">
        <v>630</v>
      </c>
      <c r="D180" s="234"/>
    </row>
    <row r="181" spans="1:4" x14ac:dyDescent="0.2">
      <c r="A181" s="40">
        <v>22120</v>
      </c>
      <c r="B181" s="40" t="s">
        <v>1650</v>
      </c>
      <c r="C181" s="43" t="s">
        <v>631</v>
      </c>
      <c r="D181" s="234"/>
    </row>
    <row r="182" spans="1:4" x14ac:dyDescent="0.2">
      <c r="A182" s="40">
        <v>22121</v>
      </c>
      <c r="B182" s="40" t="s">
        <v>1650</v>
      </c>
      <c r="C182" s="43" t="s">
        <v>632</v>
      </c>
      <c r="D182" s="234"/>
    </row>
    <row r="183" spans="1:4" x14ac:dyDescent="0.2">
      <c r="A183" s="40">
        <v>22122</v>
      </c>
      <c r="B183" s="40" t="s">
        <v>1650</v>
      </c>
      <c r="C183" s="43" t="s">
        <v>633</v>
      </c>
      <c r="D183" s="234"/>
    </row>
    <row r="184" spans="1:4" x14ac:dyDescent="0.2">
      <c r="A184" s="40">
        <v>22123</v>
      </c>
      <c r="B184" s="40" t="s">
        <v>1650</v>
      </c>
      <c r="C184" s="43" t="s">
        <v>634</v>
      </c>
      <c r="D184" s="234"/>
    </row>
    <row r="185" spans="1:4" x14ac:dyDescent="0.2">
      <c r="A185" s="40">
        <v>22124</v>
      </c>
      <c r="B185" s="40" t="s">
        <v>1650</v>
      </c>
      <c r="C185" s="43" t="s">
        <v>635</v>
      </c>
      <c r="D185" s="234"/>
    </row>
    <row r="186" spans="1:4" x14ac:dyDescent="0.2">
      <c r="A186" s="40">
        <v>22125</v>
      </c>
      <c r="B186" s="40" t="s">
        <v>1650</v>
      </c>
      <c r="C186" s="43" t="s">
        <v>636</v>
      </c>
      <c r="D186" s="234"/>
    </row>
    <row r="187" spans="1:4" x14ac:dyDescent="0.2">
      <c r="A187" s="40">
        <v>22126</v>
      </c>
      <c r="B187" s="40" t="s">
        <v>1650</v>
      </c>
      <c r="C187" s="43" t="s">
        <v>637</v>
      </c>
      <c r="D187" s="234"/>
    </row>
    <row r="188" spans="1:4" x14ac:dyDescent="0.2">
      <c r="A188" s="40">
        <v>22127</v>
      </c>
      <c r="B188" s="40" t="s">
        <v>1650</v>
      </c>
      <c r="C188" s="43" t="s">
        <v>638</v>
      </c>
      <c r="D188" s="234"/>
    </row>
    <row r="189" spans="1:4" x14ac:dyDescent="0.2">
      <c r="A189" s="40">
        <v>22128</v>
      </c>
      <c r="B189" s="40" t="s">
        <v>1650</v>
      </c>
      <c r="C189" s="43" t="s">
        <v>639</v>
      </c>
      <c r="D189" s="234"/>
    </row>
    <row r="190" spans="1:4" x14ac:dyDescent="0.2">
      <c r="A190" s="40">
        <v>22129</v>
      </c>
      <c r="B190" s="40" t="s">
        <v>1650</v>
      </c>
      <c r="C190" s="43" t="s">
        <v>640</v>
      </c>
      <c r="D190" s="234"/>
    </row>
    <row r="191" spans="1:4" x14ac:dyDescent="0.2">
      <c r="A191" s="40">
        <v>22130</v>
      </c>
      <c r="B191" s="40" t="s">
        <v>1650</v>
      </c>
      <c r="C191" s="43" t="s">
        <v>641</v>
      </c>
      <c r="D191" s="234"/>
    </row>
    <row r="192" spans="1:4" x14ac:dyDescent="0.2">
      <c r="A192" s="40">
        <v>22131</v>
      </c>
      <c r="B192" s="40" t="s">
        <v>1650</v>
      </c>
      <c r="C192" s="43" t="s">
        <v>642</v>
      </c>
      <c r="D192" s="234"/>
    </row>
    <row r="193" spans="1:4" x14ac:dyDescent="0.2">
      <c r="A193" s="40">
        <v>22132</v>
      </c>
      <c r="B193" s="40" t="s">
        <v>1650</v>
      </c>
      <c r="C193" s="43" t="s">
        <v>643</v>
      </c>
      <c r="D193" s="234"/>
    </row>
    <row r="194" spans="1:4" x14ac:dyDescent="0.2">
      <c r="A194" s="40">
        <v>22201</v>
      </c>
      <c r="B194" s="40" t="s">
        <v>1651</v>
      </c>
      <c r="C194" s="43" t="s">
        <v>644</v>
      </c>
      <c r="D194" s="234"/>
    </row>
    <row r="195" spans="1:4" x14ac:dyDescent="0.2">
      <c r="A195" s="40">
        <v>22202</v>
      </c>
      <c r="B195" s="40" t="s">
        <v>1651</v>
      </c>
      <c r="C195" s="43" t="s">
        <v>645</v>
      </c>
      <c r="D195" s="234"/>
    </row>
    <row r="196" spans="1:4" x14ac:dyDescent="0.2">
      <c r="A196" s="40">
        <v>22203</v>
      </c>
      <c r="B196" s="40" t="s">
        <v>1651</v>
      </c>
      <c r="C196" s="43" t="s">
        <v>646</v>
      </c>
      <c r="D196" s="234"/>
    </row>
    <row r="197" spans="1:4" x14ac:dyDescent="0.2">
      <c r="A197" s="40">
        <v>22204</v>
      </c>
      <c r="B197" s="40" t="s">
        <v>1651</v>
      </c>
      <c r="C197" s="43" t="s">
        <v>647</v>
      </c>
      <c r="D197" s="234"/>
    </row>
    <row r="198" spans="1:4" x14ac:dyDescent="0.2">
      <c r="A198" s="40">
        <v>22205</v>
      </c>
      <c r="B198" s="40" t="s">
        <v>1651</v>
      </c>
      <c r="C198" s="43" t="s">
        <v>648</v>
      </c>
      <c r="D198" s="234"/>
    </row>
    <row r="199" spans="1:4" x14ac:dyDescent="0.2">
      <c r="A199" s="40">
        <v>22206</v>
      </c>
      <c r="B199" s="40" t="s">
        <v>1651</v>
      </c>
      <c r="C199" s="43" t="s">
        <v>649</v>
      </c>
      <c r="D199" s="234"/>
    </row>
    <row r="200" spans="1:4" x14ac:dyDescent="0.2">
      <c r="A200" s="40">
        <v>22207</v>
      </c>
      <c r="B200" s="40" t="s">
        <v>1651</v>
      </c>
      <c r="C200" s="43" t="s">
        <v>650</v>
      </c>
      <c r="D200" s="234"/>
    </row>
    <row r="201" spans="1:4" x14ac:dyDescent="0.2">
      <c r="A201" s="40">
        <v>22208</v>
      </c>
      <c r="B201" s="40" t="s">
        <v>1651</v>
      </c>
      <c r="C201" s="43" t="s">
        <v>651</v>
      </c>
      <c r="D201" s="234"/>
    </row>
    <row r="202" spans="1:4" x14ac:dyDescent="0.2">
      <c r="A202" s="40">
        <v>22301</v>
      </c>
      <c r="B202" s="40" t="s">
        <v>1652</v>
      </c>
      <c r="C202" s="43" t="s">
        <v>652</v>
      </c>
      <c r="D202" s="234"/>
    </row>
    <row r="203" spans="1:4" x14ac:dyDescent="0.2">
      <c r="A203" s="40">
        <v>22302</v>
      </c>
      <c r="B203" s="40" t="s">
        <v>1652</v>
      </c>
      <c r="C203" s="43" t="s">
        <v>653</v>
      </c>
      <c r="D203" s="234"/>
    </row>
    <row r="204" spans="1:4" x14ac:dyDescent="0.2">
      <c r="A204" s="40">
        <v>22303</v>
      </c>
      <c r="B204" s="40" t="s">
        <v>1652</v>
      </c>
      <c r="C204" s="43" t="s">
        <v>654</v>
      </c>
      <c r="D204" s="234"/>
    </row>
    <row r="205" spans="1:4" x14ac:dyDescent="0.2">
      <c r="A205" s="40">
        <v>30001</v>
      </c>
      <c r="B205" s="40" t="s">
        <v>1666</v>
      </c>
      <c r="C205" s="43" t="s">
        <v>655</v>
      </c>
      <c r="D205" s="234"/>
    </row>
    <row r="206" spans="1:4" x14ac:dyDescent="0.2">
      <c r="A206" s="40">
        <v>30002</v>
      </c>
      <c r="B206" s="40" t="s">
        <v>1666</v>
      </c>
      <c r="C206" s="43" t="s">
        <v>656</v>
      </c>
      <c r="D206" s="234"/>
    </row>
    <row r="207" spans="1:4" x14ac:dyDescent="0.2">
      <c r="A207" s="40">
        <v>30003</v>
      </c>
      <c r="B207" s="40" t="s">
        <v>1666</v>
      </c>
      <c r="C207" s="43" t="s">
        <v>657</v>
      </c>
      <c r="D207" s="234"/>
    </row>
    <row r="208" spans="1:4" x14ac:dyDescent="0.2">
      <c r="A208" s="40">
        <v>30004</v>
      </c>
      <c r="B208" s="40" t="s">
        <v>1666</v>
      </c>
      <c r="C208" s="43" t="s">
        <v>658</v>
      </c>
      <c r="D208" s="234"/>
    </row>
    <row r="209" spans="1:4" x14ac:dyDescent="0.2">
      <c r="A209" s="40">
        <v>30005</v>
      </c>
      <c r="B209" s="40" t="s">
        <v>1666</v>
      </c>
      <c r="C209" s="43" t="s">
        <v>659</v>
      </c>
      <c r="D209" s="234"/>
    </row>
    <row r="210" spans="1:4" x14ac:dyDescent="0.2">
      <c r="A210" s="40">
        <v>30006</v>
      </c>
      <c r="B210" s="40" t="s">
        <v>1666</v>
      </c>
      <c r="C210" s="43" t="s">
        <v>660</v>
      </c>
      <c r="D210" s="234"/>
    </row>
    <row r="211" spans="1:4" x14ac:dyDescent="0.2">
      <c r="A211" s="40">
        <v>30007</v>
      </c>
      <c r="B211" s="40" t="s">
        <v>1666</v>
      </c>
      <c r="C211" s="43" t="s">
        <v>661</v>
      </c>
      <c r="D211" s="234"/>
    </row>
    <row r="212" spans="1:4" x14ac:dyDescent="0.2">
      <c r="A212" s="40">
        <v>30008</v>
      </c>
      <c r="B212" s="40" t="s">
        <v>1666</v>
      </c>
      <c r="C212" s="43" t="s">
        <v>662</v>
      </c>
      <c r="D212" s="234"/>
    </row>
    <row r="213" spans="1:4" x14ac:dyDescent="0.2">
      <c r="A213" s="40">
        <v>30009</v>
      </c>
      <c r="B213" s="40" t="s">
        <v>1666</v>
      </c>
      <c r="C213" s="43" t="s">
        <v>663</v>
      </c>
      <c r="D213" s="234"/>
    </row>
    <row r="214" spans="1:4" x14ac:dyDescent="0.2">
      <c r="A214" s="40">
        <v>30010</v>
      </c>
      <c r="B214" s="40" t="s">
        <v>1666</v>
      </c>
      <c r="C214" s="43" t="s">
        <v>664</v>
      </c>
      <c r="D214" s="234"/>
    </row>
    <row r="215" spans="1:4" x14ac:dyDescent="0.2">
      <c r="A215" s="40">
        <v>30011</v>
      </c>
      <c r="B215" s="40" t="s">
        <v>1666</v>
      </c>
      <c r="C215" s="43" t="s">
        <v>665</v>
      </c>
      <c r="D215" s="234"/>
    </row>
    <row r="216" spans="1:4" x14ac:dyDescent="0.2">
      <c r="A216" s="40">
        <v>30012</v>
      </c>
      <c r="B216" s="40" t="s">
        <v>1666</v>
      </c>
      <c r="C216" s="43" t="s">
        <v>666</v>
      </c>
      <c r="D216" s="234"/>
    </row>
    <row r="217" spans="1:4" x14ac:dyDescent="0.2">
      <c r="A217" s="40">
        <v>30013</v>
      </c>
      <c r="B217" s="40" t="s">
        <v>1666</v>
      </c>
      <c r="C217" s="43" t="s">
        <v>667</v>
      </c>
      <c r="D217" s="234"/>
    </row>
    <row r="218" spans="1:4" x14ac:dyDescent="0.2">
      <c r="A218" s="40">
        <v>30014</v>
      </c>
      <c r="B218" s="40" t="s">
        <v>1666</v>
      </c>
      <c r="C218" s="43" t="s">
        <v>668</v>
      </c>
      <c r="D218" s="234"/>
    </row>
    <row r="219" spans="1:4" x14ac:dyDescent="0.2">
      <c r="A219" s="40">
        <v>30015</v>
      </c>
      <c r="B219" s="40" t="s">
        <v>1666</v>
      </c>
      <c r="C219" s="43" t="s">
        <v>669</v>
      </c>
      <c r="D219" s="234"/>
    </row>
    <row r="220" spans="1:4" x14ac:dyDescent="0.2">
      <c r="A220" s="40">
        <v>30016</v>
      </c>
      <c r="B220" s="40" t="s">
        <v>1666</v>
      </c>
      <c r="C220" s="43" t="s">
        <v>670</v>
      </c>
      <c r="D220" s="234"/>
    </row>
    <row r="221" spans="1:4" x14ac:dyDescent="0.2">
      <c r="A221" s="40">
        <v>30017</v>
      </c>
      <c r="B221" s="40" t="s">
        <v>1666</v>
      </c>
      <c r="C221" s="43" t="s">
        <v>671</v>
      </c>
      <c r="D221" s="234"/>
    </row>
    <row r="222" spans="1:4" x14ac:dyDescent="0.2">
      <c r="A222" s="40">
        <v>30018</v>
      </c>
      <c r="B222" s="40" t="s">
        <v>1666</v>
      </c>
      <c r="C222" s="43" t="s">
        <v>672</v>
      </c>
      <c r="D222" s="234"/>
    </row>
    <row r="223" spans="1:4" x14ac:dyDescent="0.2">
      <c r="A223" s="40">
        <v>30019</v>
      </c>
      <c r="B223" s="40" t="s">
        <v>1666</v>
      </c>
      <c r="C223" s="43" t="s">
        <v>673</v>
      </c>
      <c r="D223" s="234"/>
    </row>
    <row r="224" spans="1:4" x14ac:dyDescent="0.2">
      <c r="A224" s="40">
        <v>30020</v>
      </c>
      <c r="B224" s="40" t="s">
        <v>1666</v>
      </c>
      <c r="C224" s="43" t="s">
        <v>674</v>
      </c>
      <c r="D224" s="234"/>
    </row>
    <row r="225" spans="1:4" x14ac:dyDescent="0.2">
      <c r="A225" s="40">
        <v>30021</v>
      </c>
      <c r="B225" s="40" t="s">
        <v>1666</v>
      </c>
      <c r="C225" s="43" t="s">
        <v>675</v>
      </c>
      <c r="D225" s="234"/>
    </row>
    <row r="226" spans="1:4" x14ac:dyDescent="0.2">
      <c r="A226" s="40">
        <v>30022</v>
      </c>
      <c r="B226" s="40" t="s">
        <v>1666</v>
      </c>
      <c r="C226" s="43" t="s">
        <v>676</v>
      </c>
      <c r="D226" s="234"/>
    </row>
    <row r="227" spans="1:4" x14ac:dyDescent="0.2">
      <c r="A227" s="40">
        <v>30023</v>
      </c>
      <c r="B227" s="40" t="s">
        <v>1666</v>
      </c>
      <c r="C227" s="43" t="s">
        <v>677</v>
      </c>
      <c r="D227" s="234"/>
    </row>
    <row r="228" spans="1:4" x14ac:dyDescent="0.2">
      <c r="A228" s="40">
        <v>30024</v>
      </c>
      <c r="B228" s="40" t="s">
        <v>1666</v>
      </c>
      <c r="C228" s="43" t="s">
        <v>678</v>
      </c>
      <c r="D228" s="234"/>
    </row>
    <row r="229" spans="1:4" x14ac:dyDescent="0.2">
      <c r="A229" s="40">
        <v>30025</v>
      </c>
      <c r="B229" s="40" t="s">
        <v>1666</v>
      </c>
      <c r="C229" s="43" t="s">
        <v>679</v>
      </c>
      <c r="D229" s="234"/>
    </row>
    <row r="230" spans="1:4" x14ac:dyDescent="0.2">
      <c r="A230" s="40">
        <v>30026</v>
      </c>
      <c r="B230" s="40" t="s">
        <v>1666</v>
      </c>
      <c r="C230" s="43" t="s">
        <v>680</v>
      </c>
      <c r="D230" s="234"/>
    </row>
    <row r="231" spans="1:4" x14ac:dyDescent="0.2">
      <c r="A231" s="40">
        <v>30027</v>
      </c>
      <c r="B231" s="40" t="s">
        <v>1666</v>
      </c>
      <c r="C231" s="43" t="s">
        <v>681</v>
      </c>
      <c r="D231" s="234"/>
    </row>
    <row r="232" spans="1:4" x14ac:dyDescent="0.2">
      <c r="A232" s="40">
        <v>30028</v>
      </c>
      <c r="B232" s="40" t="s">
        <v>1666</v>
      </c>
      <c r="C232" s="43" t="s">
        <v>682</v>
      </c>
      <c r="D232" s="234"/>
    </row>
    <row r="233" spans="1:4" x14ac:dyDescent="0.2">
      <c r="A233" s="40">
        <v>30029</v>
      </c>
      <c r="B233" s="40" t="s">
        <v>1666</v>
      </c>
      <c r="C233" s="43" t="s">
        <v>683</v>
      </c>
      <c r="D233" s="234"/>
    </row>
    <row r="234" spans="1:4" x14ac:dyDescent="0.2">
      <c r="A234" s="40">
        <v>30030</v>
      </c>
      <c r="B234" s="40" t="s">
        <v>1666</v>
      </c>
      <c r="C234" s="43" t="s">
        <v>684</v>
      </c>
      <c r="D234" s="234"/>
    </row>
    <row r="235" spans="1:4" x14ac:dyDescent="0.2">
      <c r="A235" s="40">
        <v>30031</v>
      </c>
      <c r="B235" s="40" t="s">
        <v>1666</v>
      </c>
      <c r="C235" s="43" t="s">
        <v>685</v>
      </c>
      <c r="D235" s="234"/>
    </row>
    <row r="236" spans="1:4" x14ac:dyDescent="0.2">
      <c r="A236" s="40">
        <v>30032</v>
      </c>
      <c r="B236" s="40" t="s">
        <v>1666</v>
      </c>
      <c r="C236" s="43" t="s">
        <v>686</v>
      </c>
      <c r="D236" s="234"/>
    </row>
    <row r="237" spans="1:4" x14ac:dyDescent="0.2">
      <c r="A237" s="40">
        <v>30033</v>
      </c>
      <c r="B237" s="40" t="s">
        <v>1666</v>
      </c>
      <c r="C237" s="43" t="s">
        <v>687</v>
      </c>
      <c r="D237" s="234"/>
    </row>
    <row r="238" spans="1:4" x14ac:dyDescent="0.2">
      <c r="A238" s="40">
        <v>30034</v>
      </c>
      <c r="B238" s="40" t="s">
        <v>1666</v>
      </c>
      <c r="C238" s="43" t="s">
        <v>688</v>
      </c>
      <c r="D238" s="234"/>
    </row>
    <row r="239" spans="1:4" x14ac:dyDescent="0.2">
      <c r="A239" s="40">
        <v>30035</v>
      </c>
      <c r="B239" s="40" t="s">
        <v>1666</v>
      </c>
      <c r="C239" s="43" t="s">
        <v>689</v>
      </c>
      <c r="D239" s="234"/>
    </row>
    <row r="240" spans="1:4" x14ac:dyDescent="0.2">
      <c r="A240" s="40">
        <v>30036</v>
      </c>
      <c r="B240" s="40" t="s">
        <v>1666</v>
      </c>
      <c r="C240" s="43" t="s">
        <v>690</v>
      </c>
      <c r="D240" s="234"/>
    </row>
    <row r="241" spans="1:4" x14ac:dyDescent="0.2">
      <c r="A241" s="40">
        <v>30037</v>
      </c>
      <c r="B241" s="40" t="s">
        <v>1666</v>
      </c>
      <c r="C241" s="43" t="s">
        <v>691</v>
      </c>
      <c r="D241" s="234"/>
    </row>
    <row r="242" spans="1:4" x14ac:dyDescent="0.2">
      <c r="A242" s="40">
        <v>30038</v>
      </c>
      <c r="B242" s="40" t="s">
        <v>1666</v>
      </c>
      <c r="C242" s="43" t="s">
        <v>692</v>
      </c>
      <c r="D242" s="234"/>
    </row>
    <row r="243" spans="1:4" x14ac:dyDescent="0.2">
      <c r="A243" s="40">
        <v>30039</v>
      </c>
      <c r="B243" s="40" t="s">
        <v>1666</v>
      </c>
      <c r="C243" s="43" t="s">
        <v>693</v>
      </c>
      <c r="D243" s="234"/>
    </row>
    <row r="244" spans="1:4" x14ac:dyDescent="0.2">
      <c r="A244" s="40">
        <v>30040</v>
      </c>
      <c r="B244" s="40" t="s">
        <v>1666</v>
      </c>
      <c r="C244" s="43" t="s">
        <v>694</v>
      </c>
      <c r="D244" s="234"/>
    </row>
    <row r="245" spans="1:4" x14ac:dyDescent="0.2">
      <c r="A245" s="40">
        <v>30041</v>
      </c>
      <c r="B245" s="40" t="s">
        <v>1666</v>
      </c>
      <c r="C245" s="43" t="s">
        <v>695</v>
      </c>
      <c r="D245" s="234"/>
    </row>
    <row r="246" spans="1:4" x14ac:dyDescent="0.2">
      <c r="A246" s="40">
        <v>30042</v>
      </c>
      <c r="B246" s="40" t="s">
        <v>1666</v>
      </c>
      <c r="C246" s="43" t="s">
        <v>696</v>
      </c>
      <c r="D246" s="234"/>
    </row>
    <row r="247" spans="1:4" x14ac:dyDescent="0.2">
      <c r="A247" s="40">
        <v>30043</v>
      </c>
      <c r="B247" s="40" t="s">
        <v>1666</v>
      </c>
      <c r="C247" s="43" t="s">
        <v>697</v>
      </c>
      <c r="D247" s="234"/>
    </row>
    <row r="248" spans="1:4" x14ac:dyDescent="0.2">
      <c r="A248" s="40">
        <v>30044</v>
      </c>
      <c r="B248" s="40" t="s">
        <v>1666</v>
      </c>
      <c r="C248" s="43" t="s">
        <v>698</v>
      </c>
      <c r="D248" s="234"/>
    </row>
    <row r="249" spans="1:4" x14ac:dyDescent="0.2">
      <c r="A249" s="40">
        <v>30045</v>
      </c>
      <c r="B249" s="40" t="s">
        <v>1666</v>
      </c>
      <c r="C249" s="43" t="s">
        <v>699</v>
      </c>
      <c r="D249" s="234"/>
    </row>
    <row r="250" spans="1:4" x14ac:dyDescent="0.2">
      <c r="A250" s="40">
        <v>30046</v>
      </c>
      <c r="B250" s="40" t="s">
        <v>1666</v>
      </c>
      <c r="C250" s="43" t="s">
        <v>700</v>
      </c>
      <c r="D250" s="234"/>
    </row>
    <row r="251" spans="1:4" x14ac:dyDescent="0.2">
      <c r="A251" s="40">
        <v>30047</v>
      </c>
      <c r="B251" s="40" t="s">
        <v>1666</v>
      </c>
      <c r="C251" s="43" t="s">
        <v>701</v>
      </c>
      <c r="D251" s="234"/>
    </row>
    <row r="252" spans="1:4" x14ac:dyDescent="0.2">
      <c r="A252" s="40">
        <v>30048</v>
      </c>
      <c r="B252" s="40" t="s">
        <v>1666</v>
      </c>
      <c r="C252" s="43" t="s">
        <v>702</v>
      </c>
      <c r="D252" s="234"/>
    </row>
    <row r="253" spans="1:4" x14ac:dyDescent="0.2">
      <c r="A253" s="40">
        <v>30049</v>
      </c>
      <c r="B253" s="40" t="s">
        <v>1666</v>
      </c>
      <c r="C253" s="43" t="s">
        <v>703</v>
      </c>
      <c r="D253" s="234"/>
    </row>
    <row r="254" spans="1:4" x14ac:dyDescent="0.2">
      <c r="A254" s="40">
        <v>30050</v>
      </c>
      <c r="B254" s="40" t="s">
        <v>1666</v>
      </c>
      <c r="C254" s="43" t="s">
        <v>704</v>
      </c>
      <c r="D254" s="234"/>
    </row>
    <row r="255" spans="1:4" x14ac:dyDescent="0.2">
      <c r="A255" s="40">
        <v>30051</v>
      </c>
      <c r="B255" s="40" t="s">
        <v>1666</v>
      </c>
      <c r="C255" s="43" t="s">
        <v>705</v>
      </c>
      <c r="D255" s="234"/>
    </row>
    <row r="256" spans="1:4" x14ac:dyDescent="0.2">
      <c r="A256" s="40">
        <v>30052</v>
      </c>
      <c r="B256" s="40" t="s">
        <v>1666</v>
      </c>
      <c r="C256" s="43" t="s">
        <v>706</v>
      </c>
      <c r="D256" s="234"/>
    </row>
    <row r="257" spans="1:4" x14ac:dyDescent="0.2">
      <c r="A257" s="40">
        <v>30053</v>
      </c>
      <c r="B257" s="40" t="s">
        <v>1666</v>
      </c>
      <c r="C257" s="43" t="s">
        <v>707</v>
      </c>
      <c r="D257" s="234"/>
    </row>
    <row r="258" spans="1:4" x14ac:dyDescent="0.2">
      <c r="A258" s="40">
        <v>30054</v>
      </c>
      <c r="B258" s="40" t="s">
        <v>1666</v>
      </c>
      <c r="C258" s="43" t="s">
        <v>708</v>
      </c>
      <c r="D258" s="234"/>
    </row>
    <row r="259" spans="1:4" x14ac:dyDescent="0.2">
      <c r="A259" s="40">
        <v>30055</v>
      </c>
      <c r="B259" s="40" t="s">
        <v>1666</v>
      </c>
      <c r="C259" s="43" t="s">
        <v>709</v>
      </c>
      <c r="D259" s="234"/>
    </row>
    <row r="260" spans="1:4" x14ac:dyDescent="0.2">
      <c r="A260" s="40">
        <v>30056</v>
      </c>
      <c r="B260" s="40" t="s">
        <v>1666</v>
      </c>
      <c r="C260" s="43" t="s">
        <v>710</v>
      </c>
      <c r="D260" s="234"/>
    </row>
    <row r="261" spans="1:4" x14ac:dyDescent="0.2">
      <c r="A261" s="40">
        <v>30057</v>
      </c>
      <c r="B261" s="40" t="s">
        <v>1666</v>
      </c>
      <c r="C261" s="43" t="s">
        <v>711</v>
      </c>
      <c r="D261" s="234"/>
    </row>
    <row r="262" spans="1:4" x14ac:dyDescent="0.2">
      <c r="A262" s="40">
        <v>30058</v>
      </c>
      <c r="B262" s="40" t="s">
        <v>1666</v>
      </c>
      <c r="C262" s="43" t="s">
        <v>712</v>
      </c>
      <c r="D262" s="234"/>
    </row>
    <row r="263" spans="1:4" x14ac:dyDescent="0.2">
      <c r="A263" s="40">
        <v>30059</v>
      </c>
      <c r="B263" s="40" t="s">
        <v>1666</v>
      </c>
      <c r="C263" s="43" t="s">
        <v>713</v>
      </c>
      <c r="D263" s="234"/>
    </row>
    <row r="264" spans="1:4" x14ac:dyDescent="0.2">
      <c r="A264" s="40">
        <v>30060</v>
      </c>
      <c r="B264" s="40" t="s">
        <v>1666</v>
      </c>
      <c r="C264" s="43" t="s">
        <v>714</v>
      </c>
      <c r="D264" s="234"/>
    </row>
    <row r="265" spans="1:4" x14ac:dyDescent="0.2">
      <c r="A265" s="40">
        <v>30061</v>
      </c>
      <c r="B265" s="40" t="s">
        <v>1666</v>
      </c>
      <c r="C265" s="43" t="s">
        <v>715</v>
      </c>
      <c r="D265" s="234"/>
    </row>
    <row r="266" spans="1:4" x14ac:dyDescent="0.2">
      <c r="A266" s="40">
        <v>30062</v>
      </c>
      <c r="B266" s="40" t="s">
        <v>1666</v>
      </c>
      <c r="C266" s="43" t="s">
        <v>716</v>
      </c>
      <c r="D266" s="234"/>
    </row>
    <row r="267" spans="1:4" x14ac:dyDescent="0.2">
      <c r="A267" s="40">
        <v>30063</v>
      </c>
      <c r="B267" s="40" t="s">
        <v>1666</v>
      </c>
      <c r="C267" s="43" t="s">
        <v>717</v>
      </c>
      <c r="D267" s="234"/>
    </row>
    <row r="268" spans="1:4" x14ac:dyDescent="0.2">
      <c r="A268" s="40">
        <v>30064</v>
      </c>
      <c r="B268" s="40" t="s">
        <v>1666</v>
      </c>
      <c r="C268" s="43" t="s">
        <v>718</v>
      </c>
      <c r="D268" s="234"/>
    </row>
    <row r="269" spans="1:4" x14ac:dyDescent="0.2">
      <c r="A269" s="40">
        <v>30065</v>
      </c>
      <c r="B269" s="40" t="s">
        <v>1666</v>
      </c>
      <c r="C269" s="43" t="s">
        <v>719</v>
      </c>
      <c r="D269" s="234"/>
    </row>
    <row r="270" spans="1:4" x14ac:dyDescent="0.2">
      <c r="A270" s="40">
        <v>30066</v>
      </c>
      <c r="B270" s="40" t="s">
        <v>1666</v>
      </c>
      <c r="C270" s="43" t="s">
        <v>720</v>
      </c>
      <c r="D270" s="234"/>
    </row>
    <row r="271" spans="1:4" x14ac:dyDescent="0.2">
      <c r="A271" s="40">
        <v>30067</v>
      </c>
      <c r="B271" s="40" t="s">
        <v>1666</v>
      </c>
      <c r="C271" s="43" t="s">
        <v>721</v>
      </c>
      <c r="D271" s="234"/>
    </row>
    <row r="272" spans="1:4" x14ac:dyDescent="0.2">
      <c r="A272" s="40">
        <v>30068</v>
      </c>
      <c r="B272" s="40" t="s">
        <v>1666</v>
      </c>
      <c r="C272" s="43" t="s">
        <v>722</v>
      </c>
      <c r="D272" s="234"/>
    </row>
    <row r="273" spans="1:4" x14ac:dyDescent="0.2">
      <c r="A273" s="40">
        <v>30069</v>
      </c>
      <c r="B273" s="40" t="s">
        <v>1666</v>
      </c>
      <c r="C273" s="43" t="s">
        <v>723</v>
      </c>
      <c r="D273" s="234"/>
    </row>
    <row r="274" spans="1:4" x14ac:dyDescent="0.2">
      <c r="A274" s="40">
        <v>30070</v>
      </c>
      <c r="B274" s="40" t="s">
        <v>1666</v>
      </c>
      <c r="C274" s="43" t="s">
        <v>724</v>
      </c>
      <c r="D274" s="234"/>
    </row>
    <row r="275" spans="1:4" x14ac:dyDescent="0.2">
      <c r="A275" s="40">
        <v>30071</v>
      </c>
      <c r="B275" s="40" t="s">
        <v>1666</v>
      </c>
      <c r="C275" s="43" t="s">
        <v>725</v>
      </c>
      <c r="D275" s="234"/>
    </row>
    <row r="276" spans="1:4" x14ac:dyDescent="0.2">
      <c r="A276" s="40">
        <v>30072</v>
      </c>
      <c r="B276" s="40" t="s">
        <v>1666</v>
      </c>
      <c r="C276" s="43" t="s">
        <v>726</v>
      </c>
      <c r="D276" s="234"/>
    </row>
    <row r="277" spans="1:4" x14ac:dyDescent="0.2">
      <c r="A277" s="40">
        <v>30073</v>
      </c>
      <c r="B277" s="40" t="s">
        <v>1666</v>
      </c>
      <c r="C277" s="43" t="s">
        <v>727</v>
      </c>
      <c r="D277" s="234"/>
    </row>
    <row r="278" spans="1:4" x14ac:dyDescent="0.2">
      <c r="A278" s="40">
        <v>30074</v>
      </c>
      <c r="B278" s="40" t="s">
        <v>1666</v>
      </c>
      <c r="C278" s="43" t="s">
        <v>728</v>
      </c>
      <c r="D278" s="234"/>
    </row>
    <row r="279" spans="1:4" x14ac:dyDescent="0.2">
      <c r="A279" s="40">
        <v>30075</v>
      </c>
      <c r="B279" s="40" t="s">
        <v>1666</v>
      </c>
      <c r="C279" s="43" t="s">
        <v>729</v>
      </c>
      <c r="D279" s="234"/>
    </row>
    <row r="280" spans="1:4" x14ac:dyDescent="0.2">
      <c r="A280" s="40">
        <v>30076</v>
      </c>
      <c r="B280" s="40" t="s">
        <v>1666</v>
      </c>
      <c r="C280" s="43" t="s">
        <v>730</v>
      </c>
      <c r="D280" s="234"/>
    </row>
    <row r="281" spans="1:4" x14ac:dyDescent="0.2">
      <c r="A281" s="40">
        <v>30077</v>
      </c>
      <c r="B281" s="40" t="s">
        <v>1666</v>
      </c>
      <c r="C281" s="43" t="s">
        <v>731</v>
      </c>
      <c r="D281" s="234"/>
    </row>
    <row r="282" spans="1:4" x14ac:dyDescent="0.2">
      <c r="A282" s="40">
        <v>30078</v>
      </c>
      <c r="B282" s="40" t="s">
        <v>1666</v>
      </c>
      <c r="C282" s="43" t="s">
        <v>732</v>
      </c>
      <c r="D282" s="234"/>
    </row>
    <row r="283" spans="1:4" x14ac:dyDescent="0.2">
      <c r="A283" s="40">
        <v>30079</v>
      </c>
      <c r="B283" s="40" t="s">
        <v>1666</v>
      </c>
      <c r="C283" s="43" t="s">
        <v>733</v>
      </c>
      <c r="D283" s="234"/>
    </row>
    <row r="284" spans="1:4" x14ac:dyDescent="0.2">
      <c r="A284" s="40">
        <v>30080</v>
      </c>
      <c r="B284" s="40" t="s">
        <v>1666</v>
      </c>
      <c r="C284" s="43" t="s">
        <v>734</v>
      </c>
      <c r="D284" s="234"/>
    </row>
    <row r="285" spans="1:4" x14ac:dyDescent="0.2">
      <c r="A285" s="40">
        <v>30081</v>
      </c>
      <c r="B285" s="40" t="s">
        <v>1666</v>
      </c>
      <c r="C285" s="43" t="s">
        <v>735</v>
      </c>
      <c r="D285" s="234"/>
    </row>
    <row r="286" spans="1:4" x14ac:dyDescent="0.2">
      <c r="A286" s="40">
        <v>30082</v>
      </c>
      <c r="B286" s="40" t="s">
        <v>1666</v>
      </c>
      <c r="C286" s="43" t="s">
        <v>736</v>
      </c>
      <c r="D286" s="234"/>
    </row>
    <row r="287" spans="1:4" x14ac:dyDescent="0.2">
      <c r="A287" s="40">
        <v>30083</v>
      </c>
      <c r="B287" s="40" t="s">
        <v>1666</v>
      </c>
      <c r="C287" s="43" t="s">
        <v>737</v>
      </c>
      <c r="D287" s="234"/>
    </row>
    <row r="288" spans="1:4" x14ac:dyDescent="0.2">
      <c r="A288" s="40">
        <v>30084</v>
      </c>
      <c r="B288" s="40" t="s">
        <v>1666</v>
      </c>
      <c r="C288" s="43" t="s">
        <v>738</v>
      </c>
      <c r="D288" s="234"/>
    </row>
    <row r="289" spans="1:4" x14ac:dyDescent="0.2">
      <c r="A289" s="40">
        <v>30085</v>
      </c>
      <c r="B289" s="40" t="s">
        <v>1666</v>
      </c>
      <c r="C289" s="43" t="s">
        <v>739</v>
      </c>
      <c r="D289" s="234"/>
    </row>
    <row r="290" spans="1:4" x14ac:dyDescent="0.2">
      <c r="A290" s="40">
        <v>30086</v>
      </c>
      <c r="B290" s="40" t="s">
        <v>1666</v>
      </c>
      <c r="C290" s="43" t="s">
        <v>740</v>
      </c>
      <c r="D290" s="234"/>
    </row>
    <row r="291" spans="1:4" x14ac:dyDescent="0.2">
      <c r="A291" s="40">
        <v>30087</v>
      </c>
      <c r="B291" s="40" t="s">
        <v>1666</v>
      </c>
      <c r="C291" s="43" t="s">
        <v>741</v>
      </c>
      <c r="D291" s="234"/>
    </row>
    <row r="292" spans="1:4" x14ac:dyDescent="0.2">
      <c r="A292" s="40">
        <v>30088</v>
      </c>
      <c r="B292" s="40" t="s">
        <v>1666</v>
      </c>
      <c r="C292" s="43" t="s">
        <v>742</v>
      </c>
      <c r="D292" s="234"/>
    </row>
    <row r="293" spans="1:4" x14ac:dyDescent="0.2">
      <c r="A293" s="40">
        <v>30089</v>
      </c>
      <c r="B293" s="40" t="s">
        <v>1666</v>
      </c>
      <c r="C293" s="43" t="s">
        <v>743</v>
      </c>
      <c r="D293" s="234"/>
    </row>
    <row r="294" spans="1:4" x14ac:dyDescent="0.2">
      <c r="A294" s="40">
        <v>30090</v>
      </c>
      <c r="B294" s="40" t="s">
        <v>1666</v>
      </c>
      <c r="C294" s="43" t="s">
        <v>744</v>
      </c>
      <c r="D294" s="234"/>
    </row>
    <row r="295" spans="1:4" x14ac:dyDescent="0.2">
      <c r="A295" s="40">
        <v>30091</v>
      </c>
      <c r="B295" s="40" t="s">
        <v>1666</v>
      </c>
      <c r="C295" s="43" t="s">
        <v>745</v>
      </c>
      <c r="D295" s="234"/>
    </row>
    <row r="296" spans="1:4" x14ac:dyDescent="0.2">
      <c r="A296" s="40">
        <v>30092</v>
      </c>
      <c r="B296" s="40" t="s">
        <v>1666</v>
      </c>
      <c r="C296" s="43" t="s">
        <v>746</v>
      </c>
      <c r="D296" s="234"/>
    </row>
    <row r="297" spans="1:4" x14ac:dyDescent="0.2">
      <c r="A297" s="40">
        <v>30093</v>
      </c>
      <c r="B297" s="40" t="s">
        <v>1666</v>
      </c>
      <c r="C297" s="43" t="s">
        <v>747</v>
      </c>
      <c r="D297" s="234"/>
    </row>
    <row r="298" spans="1:4" x14ac:dyDescent="0.2">
      <c r="A298" s="40">
        <v>30094</v>
      </c>
      <c r="B298" s="40" t="s">
        <v>1666</v>
      </c>
      <c r="C298" s="43" t="s">
        <v>748</v>
      </c>
      <c r="D298" s="234"/>
    </row>
    <row r="299" spans="1:4" x14ac:dyDescent="0.2">
      <c r="A299" s="40">
        <v>30095</v>
      </c>
      <c r="B299" s="40" t="s">
        <v>1666</v>
      </c>
      <c r="C299" s="43" t="s">
        <v>749</v>
      </c>
      <c r="D299" s="234"/>
    </row>
    <row r="300" spans="1:4" x14ac:dyDescent="0.2">
      <c r="A300" s="40">
        <v>30096</v>
      </c>
      <c r="B300" s="40" t="s">
        <v>1666</v>
      </c>
      <c r="C300" s="43" t="s">
        <v>750</v>
      </c>
      <c r="D300" s="234"/>
    </row>
    <row r="301" spans="1:4" x14ac:dyDescent="0.2">
      <c r="A301" s="40">
        <v>30097</v>
      </c>
      <c r="B301" s="40" t="s">
        <v>1666</v>
      </c>
      <c r="C301" s="43" t="s">
        <v>751</v>
      </c>
      <c r="D301" s="234"/>
    </row>
    <row r="302" spans="1:4" x14ac:dyDescent="0.2">
      <c r="A302" s="40">
        <v>30098</v>
      </c>
      <c r="B302" s="40" t="s">
        <v>1666</v>
      </c>
      <c r="C302" s="43" t="s">
        <v>752</v>
      </c>
      <c r="D302" s="234"/>
    </row>
    <row r="303" spans="1:4" x14ac:dyDescent="0.2">
      <c r="A303" s="40">
        <v>30099</v>
      </c>
      <c r="B303" s="40" t="s">
        <v>1666</v>
      </c>
      <c r="C303" s="43" t="s">
        <v>753</v>
      </c>
      <c r="D303" s="234"/>
    </row>
    <row r="304" spans="1:4" x14ac:dyDescent="0.2">
      <c r="A304" s="40">
        <v>30100</v>
      </c>
      <c r="B304" s="40" t="s">
        <v>1666</v>
      </c>
      <c r="C304" s="43" t="s">
        <v>754</v>
      </c>
      <c r="D304" s="234"/>
    </row>
    <row r="305" spans="1:4" x14ac:dyDescent="0.2">
      <c r="A305" s="40">
        <v>30101</v>
      </c>
      <c r="B305" s="40" t="s">
        <v>1666</v>
      </c>
      <c r="C305" s="43" t="s">
        <v>755</v>
      </c>
      <c r="D305" s="234"/>
    </row>
    <row r="306" spans="1:4" x14ac:dyDescent="0.2">
      <c r="A306" s="40">
        <v>30102</v>
      </c>
      <c r="B306" s="40" t="s">
        <v>1666</v>
      </c>
      <c r="C306" s="43" t="s">
        <v>756</v>
      </c>
      <c r="D306" s="234"/>
    </row>
    <row r="307" spans="1:4" x14ac:dyDescent="0.2">
      <c r="A307" s="40">
        <v>30103</v>
      </c>
      <c r="B307" s="40" t="s">
        <v>1666</v>
      </c>
      <c r="C307" s="43" t="s">
        <v>757</v>
      </c>
      <c r="D307" s="234"/>
    </row>
    <row r="308" spans="1:4" x14ac:dyDescent="0.2">
      <c r="A308" s="40">
        <v>30104</v>
      </c>
      <c r="B308" s="40" t="s">
        <v>1666</v>
      </c>
      <c r="C308" s="43" t="s">
        <v>758</v>
      </c>
      <c r="D308" s="234"/>
    </row>
    <row r="309" spans="1:4" x14ac:dyDescent="0.2">
      <c r="A309" s="40">
        <v>30105</v>
      </c>
      <c r="B309" s="40" t="s">
        <v>1666</v>
      </c>
      <c r="C309" s="43" t="s">
        <v>759</v>
      </c>
      <c r="D309" s="234"/>
    </row>
    <row r="310" spans="1:4" x14ac:dyDescent="0.2">
      <c r="A310" s="40">
        <v>30106</v>
      </c>
      <c r="B310" s="40" t="s">
        <v>1666</v>
      </c>
      <c r="C310" s="43" t="s">
        <v>760</v>
      </c>
      <c r="D310" s="234"/>
    </row>
    <row r="311" spans="1:4" x14ac:dyDescent="0.2">
      <c r="A311" s="40">
        <v>30107</v>
      </c>
      <c r="B311" s="40" t="s">
        <v>1666</v>
      </c>
      <c r="C311" s="43" t="s">
        <v>761</v>
      </c>
      <c r="D311" s="234"/>
    </row>
    <row r="312" spans="1:4" x14ac:dyDescent="0.2">
      <c r="A312" s="40">
        <v>30108</v>
      </c>
      <c r="B312" s="40" t="s">
        <v>1666</v>
      </c>
      <c r="C312" s="43" t="s">
        <v>762</v>
      </c>
      <c r="D312" s="234"/>
    </row>
    <row r="313" spans="1:4" x14ac:dyDescent="0.2">
      <c r="A313" s="40">
        <v>30109</v>
      </c>
      <c r="B313" s="40" t="s">
        <v>1666</v>
      </c>
      <c r="C313" s="43" t="s">
        <v>763</v>
      </c>
      <c r="D313" s="234"/>
    </row>
    <row r="314" spans="1:4" x14ac:dyDescent="0.2">
      <c r="A314" s="40">
        <v>30110</v>
      </c>
      <c r="B314" s="40" t="s">
        <v>1666</v>
      </c>
      <c r="C314" s="43" t="s">
        <v>764</v>
      </c>
      <c r="D314" s="234"/>
    </row>
    <row r="315" spans="1:4" x14ac:dyDescent="0.2">
      <c r="A315" s="40">
        <v>30111</v>
      </c>
      <c r="B315" s="40" t="s">
        <v>1666</v>
      </c>
      <c r="C315" s="43" t="s">
        <v>765</v>
      </c>
      <c r="D315" s="234"/>
    </row>
    <row r="316" spans="1:4" x14ac:dyDescent="0.2">
      <c r="A316" s="40">
        <v>30112</v>
      </c>
      <c r="B316" s="40" t="s">
        <v>1666</v>
      </c>
      <c r="C316" s="43" t="s">
        <v>766</v>
      </c>
      <c r="D316" s="234"/>
    </row>
    <row r="317" spans="1:4" x14ac:dyDescent="0.2">
      <c r="A317" s="40">
        <v>30113</v>
      </c>
      <c r="B317" s="40" t="s">
        <v>1666</v>
      </c>
      <c r="C317" s="43" t="s">
        <v>767</v>
      </c>
      <c r="D317" s="234"/>
    </row>
    <row r="318" spans="1:4" x14ac:dyDescent="0.2">
      <c r="A318" s="40">
        <v>30114</v>
      </c>
      <c r="B318" s="40" t="s">
        <v>1666</v>
      </c>
      <c r="C318" s="43" t="s">
        <v>768</v>
      </c>
      <c r="D318" s="234"/>
    </row>
    <row r="319" spans="1:4" x14ac:dyDescent="0.2">
      <c r="A319" s="40">
        <v>30115</v>
      </c>
      <c r="B319" s="40" t="s">
        <v>1666</v>
      </c>
      <c r="C319" s="43" t="s">
        <v>769</v>
      </c>
      <c r="D319" s="234"/>
    </row>
    <row r="320" spans="1:4" x14ac:dyDescent="0.2">
      <c r="A320" s="40">
        <v>30116</v>
      </c>
      <c r="B320" s="40" t="s">
        <v>1666</v>
      </c>
      <c r="C320" s="43" t="s">
        <v>770</v>
      </c>
      <c r="D320" s="234"/>
    </row>
    <row r="321" spans="1:4" x14ac:dyDescent="0.2">
      <c r="A321" s="41">
        <v>30117</v>
      </c>
      <c r="B321" s="41" t="s">
        <v>1666</v>
      </c>
      <c r="C321" s="45" t="s">
        <v>771</v>
      </c>
      <c r="D321" s="236"/>
    </row>
    <row r="322" spans="1:4" x14ac:dyDescent="0.2">
      <c r="A322" s="40">
        <v>30118</v>
      </c>
      <c r="B322" s="40" t="s">
        <v>1666</v>
      </c>
      <c r="C322" s="43" t="s">
        <v>772</v>
      </c>
      <c r="D322" s="234"/>
    </row>
    <row r="323" spans="1:4" x14ac:dyDescent="0.2">
      <c r="A323" s="40">
        <v>30119</v>
      </c>
      <c r="B323" s="40" t="s">
        <v>1666</v>
      </c>
      <c r="C323" s="43" t="s">
        <v>773</v>
      </c>
      <c r="D323" s="234"/>
    </row>
    <row r="324" spans="1:4" x14ac:dyDescent="0.2">
      <c r="A324" s="40">
        <v>30120</v>
      </c>
      <c r="B324" s="40" t="s">
        <v>1666</v>
      </c>
      <c r="C324" s="43" t="s">
        <v>774</v>
      </c>
      <c r="D324" s="234"/>
    </row>
    <row r="325" spans="1:4" x14ac:dyDescent="0.2">
      <c r="A325" s="40">
        <v>30121</v>
      </c>
      <c r="B325" s="40" t="s">
        <v>1666</v>
      </c>
      <c r="C325" s="43" t="s">
        <v>775</v>
      </c>
      <c r="D325" s="234"/>
    </row>
    <row r="326" spans="1:4" x14ac:dyDescent="0.2">
      <c r="A326" s="40">
        <v>30122</v>
      </c>
      <c r="B326" s="40" t="s">
        <v>1666</v>
      </c>
      <c r="C326" s="43" t="s">
        <v>776</v>
      </c>
      <c r="D326" s="234"/>
    </row>
    <row r="327" spans="1:4" x14ac:dyDescent="0.2">
      <c r="A327" s="40">
        <v>30123</v>
      </c>
      <c r="B327" s="40" t="s">
        <v>1666</v>
      </c>
      <c r="C327" s="43" t="s">
        <v>777</v>
      </c>
      <c r="D327" s="234"/>
    </row>
    <row r="328" spans="1:4" x14ac:dyDescent="0.2">
      <c r="A328" s="40">
        <v>30124</v>
      </c>
      <c r="B328" s="40" t="s">
        <v>1666</v>
      </c>
      <c r="C328" s="43" t="s">
        <v>778</v>
      </c>
      <c r="D328" s="234"/>
    </row>
    <row r="329" spans="1:4" x14ac:dyDescent="0.2">
      <c r="A329" s="40">
        <v>30125</v>
      </c>
      <c r="B329" s="40" t="s">
        <v>1666</v>
      </c>
      <c r="C329" s="43" t="s">
        <v>779</v>
      </c>
      <c r="D329" s="234"/>
    </row>
    <row r="330" spans="1:4" x14ac:dyDescent="0.2">
      <c r="A330" s="40">
        <v>30126</v>
      </c>
      <c r="B330" s="40" t="s">
        <v>1666</v>
      </c>
      <c r="C330" s="43" t="s">
        <v>780</v>
      </c>
      <c r="D330" s="234"/>
    </row>
    <row r="331" spans="1:4" x14ac:dyDescent="0.2">
      <c r="A331" s="40">
        <v>30127</v>
      </c>
      <c r="B331" s="40" t="s">
        <v>1666</v>
      </c>
      <c r="C331" s="43" t="s">
        <v>781</v>
      </c>
      <c r="D331" s="234"/>
    </row>
    <row r="332" spans="1:4" x14ac:dyDescent="0.2">
      <c r="A332" s="40">
        <v>30128</v>
      </c>
      <c r="B332" s="40" t="s">
        <v>1666</v>
      </c>
      <c r="C332" s="43" t="s">
        <v>782</v>
      </c>
      <c r="D332" s="234"/>
    </row>
    <row r="333" spans="1:4" x14ac:dyDescent="0.2">
      <c r="A333" s="40">
        <v>30129</v>
      </c>
      <c r="B333" s="40" t="s">
        <v>1666</v>
      </c>
      <c r="C333" s="43" t="s">
        <v>783</v>
      </c>
      <c r="D333" s="234"/>
    </row>
    <row r="334" spans="1:4" x14ac:dyDescent="0.2">
      <c r="A334" s="40">
        <v>30130</v>
      </c>
      <c r="B334" s="40" t="s">
        <v>1666</v>
      </c>
      <c r="C334" s="43" t="s">
        <v>784</v>
      </c>
      <c r="D334" s="234"/>
    </row>
    <row r="335" spans="1:4" x14ac:dyDescent="0.2">
      <c r="A335" s="40">
        <v>30131</v>
      </c>
      <c r="B335" s="40" t="s">
        <v>1666</v>
      </c>
      <c r="C335" s="43" t="s">
        <v>785</v>
      </c>
      <c r="D335" s="234"/>
    </row>
    <row r="336" spans="1:4" x14ac:dyDescent="0.2">
      <c r="A336" s="40">
        <v>30132</v>
      </c>
      <c r="B336" s="40" t="s">
        <v>1666</v>
      </c>
      <c r="C336" s="43" t="s">
        <v>786</v>
      </c>
      <c r="D336" s="234"/>
    </row>
    <row r="337" spans="1:4" x14ac:dyDescent="0.2">
      <c r="A337" s="40">
        <v>30133</v>
      </c>
      <c r="B337" s="40" t="s">
        <v>1666</v>
      </c>
      <c r="C337" s="43" t="s">
        <v>787</v>
      </c>
      <c r="D337" s="234"/>
    </row>
    <row r="338" spans="1:4" x14ac:dyDescent="0.2">
      <c r="A338" s="40">
        <v>30134</v>
      </c>
      <c r="B338" s="40" t="s">
        <v>1666</v>
      </c>
      <c r="C338" s="43" t="s">
        <v>788</v>
      </c>
      <c r="D338" s="234"/>
    </row>
    <row r="339" spans="1:4" x14ac:dyDescent="0.2">
      <c r="A339" s="40">
        <v>30135</v>
      </c>
      <c r="B339" s="40" t="s">
        <v>1666</v>
      </c>
      <c r="C339" s="43" t="s">
        <v>789</v>
      </c>
      <c r="D339" s="234"/>
    </row>
    <row r="340" spans="1:4" x14ac:dyDescent="0.2">
      <c r="A340" s="40">
        <v>30136</v>
      </c>
      <c r="B340" s="40" t="s">
        <v>1666</v>
      </c>
      <c r="C340" s="43" t="s">
        <v>790</v>
      </c>
      <c r="D340" s="234"/>
    </row>
    <row r="341" spans="1:4" x14ac:dyDescent="0.2">
      <c r="A341" s="40">
        <v>30137</v>
      </c>
      <c r="B341" s="40" t="s">
        <v>1666</v>
      </c>
      <c r="C341" s="43" t="s">
        <v>791</v>
      </c>
      <c r="D341" s="234"/>
    </row>
    <row r="342" spans="1:4" x14ac:dyDescent="0.2">
      <c r="A342" s="40">
        <v>30138</v>
      </c>
      <c r="B342" s="40" t="s">
        <v>1666</v>
      </c>
      <c r="C342" s="43" t="s">
        <v>792</v>
      </c>
      <c r="D342" s="234"/>
    </row>
    <row r="343" spans="1:4" x14ac:dyDescent="0.2">
      <c r="A343" s="40">
        <v>30139</v>
      </c>
      <c r="B343" s="40" t="s">
        <v>1666</v>
      </c>
      <c r="C343" s="43" t="s">
        <v>793</v>
      </c>
      <c r="D343" s="234"/>
    </row>
    <row r="344" spans="1:4" x14ac:dyDescent="0.2">
      <c r="A344" s="40">
        <v>30140</v>
      </c>
      <c r="B344" s="40" t="s">
        <v>1666</v>
      </c>
      <c r="C344" s="43" t="s">
        <v>794</v>
      </c>
      <c r="D344" s="234"/>
    </row>
    <row r="345" spans="1:4" x14ac:dyDescent="0.2">
      <c r="A345" s="40">
        <v>30141</v>
      </c>
      <c r="B345" s="40" t="s">
        <v>1666</v>
      </c>
      <c r="C345" s="43" t="s">
        <v>795</v>
      </c>
      <c r="D345" s="234"/>
    </row>
    <row r="346" spans="1:4" x14ac:dyDescent="0.2">
      <c r="A346" s="40">
        <v>30142</v>
      </c>
      <c r="B346" s="40" t="s">
        <v>1666</v>
      </c>
      <c r="C346" s="43" t="s">
        <v>796</v>
      </c>
      <c r="D346" s="234"/>
    </row>
    <row r="347" spans="1:4" x14ac:dyDescent="0.2">
      <c r="A347" s="40">
        <v>30143</v>
      </c>
      <c r="B347" s="40" t="s">
        <v>1666</v>
      </c>
      <c r="C347" s="43" t="s">
        <v>797</v>
      </c>
      <c r="D347" s="234"/>
    </row>
    <row r="348" spans="1:4" x14ac:dyDescent="0.2">
      <c r="A348" s="40">
        <v>30144</v>
      </c>
      <c r="B348" s="40" t="s">
        <v>1666</v>
      </c>
      <c r="C348" s="43" t="s">
        <v>798</v>
      </c>
      <c r="D348" s="234"/>
    </row>
    <row r="349" spans="1:4" x14ac:dyDescent="0.2">
      <c r="A349" s="40">
        <v>30145</v>
      </c>
      <c r="B349" s="40" t="s">
        <v>1666</v>
      </c>
      <c r="C349" s="43" t="s">
        <v>799</v>
      </c>
      <c r="D349" s="234"/>
    </row>
    <row r="350" spans="1:4" x14ac:dyDescent="0.2">
      <c r="A350" s="40">
        <v>30146</v>
      </c>
      <c r="B350" s="40" t="s">
        <v>1666</v>
      </c>
      <c r="C350" s="43" t="s">
        <v>800</v>
      </c>
      <c r="D350" s="234"/>
    </row>
    <row r="351" spans="1:4" x14ac:dyDescent="0.2">
      <c r="A351" s="40">
        <v>30147</v>
      </c>
      <c r="B351" s="40" t="s">
        <v>1666</v>
      </c>
      <c r="C351" s="43" t="s">
        <v>801</v>
      </c>
      <c r="D351" s="234"/>
    </row>
    <row r="352" spans="1:4" x14ac:dyDescent="0.2">
      <c r="A352" s="40">
        <v>30148</v>
      </c>
      <c r="B352" s="40" t="s">
        <v>1666</v>
      </c>
      <c r="C352" s="43" t="s">
        <v>802</v>
      </c>
      <c r="D352" s="150">
        <v>1</v>
      </c>
    </row>
    <row r="353" spans="1:4" x14ac:dyDescent="0.2">
      <c r="A353" s="40">
        <v>61001</v>
      </c>
      <c r="B353" s="40" t="s">
        <v>1639</v>
      </c>
      <c r="C353" s="43" t="s">
        <v>1222</v>
      </c>
      <c r="D353" s="149">
        <v>1</v>
      </c>
    </row>
    <row r="354" spans="1:4" x14ac:dyDescent="0.2">
      <c r="A354" s="40">
        <v>61002</v>
      </c>
      <c r="B354" s="40" t="s">
        <v>1639</v>
      </c>
      <c r="C354" s="43" t="s">
        <v>1223</v>
      </c>
      <c r="D354" s="149">
        <v>1</v>
      </c>
    </row>
    <row r="355" spans="1:4" x14ac:dyDescent="0.2">
      <c r="A355" s="40">
        <v>61004</v>
      </c>
      <c r="B355" s="40" t="s">
        <v>1639</v>
      </c>
      <c r="C355" s="43" t="s">
        <v>1224</v>
      </c>
      <c r="D355" s="149">
        <v>1</v>
      </c>
    </row>
    <row r="356" spans="1:4" x14ac:dyDescent="0.2">
      <c r="A356" s="40">
        <v>61005</v>
      </c>
      <c r="B356" s="40" t="s">
        <v>1639</v>
      </c>
      <c r="C356" s="43" t="s">
        <v>1225</v>
      </c>
      <c r="D356" s="149">
        <v>1</v>
      </c>
    </row>
    <row r="357" spans="1:4" x14ac:dyDescent="0.2">
      <c r="A357" s="40">
        <v>61006</v>
      </c>
      <c r="B357" s="40" t="s">
        <v>1639</v>
      </c>
      <c r="C357" s="43" t="s">
        <v>1226</v>
      </c>
      <c r="D357" s="149">
        <v>1</v>
      </c>
    </row>
    <row r="358" spans="1:4" x14ac:dyDescent="0.2">
      <c r="A358" s="40">
        <v>61007</v>
      </c>
      <c r="B358" s="40" t="s">
        <v>1639</v>
      </c>
      <c r="C358" s="43" t="s">
        <v>1227</v>
      </c>
      <c r="D358" s="149">
        <v>1</v>
      </c>
    </row>
    <row r="359" spans="1:4" x14ac:dyDescent="0.2">
      <c r="A359" s="40">
        <v>61008</v>
      </c>
      <c r="B359" s="40" t="s">
        <v>1639</v>
      </c>
      <c r="C359" s="43" t="s">
        <v>1228</v>
      </c>
      <c r="D359" s="149">
        <v>1</v>
      </c>
    </row>
    <row r="360" spans="1:4" x14ac:dyDescent="0.2">
      <c r="A360" s="40">
        <v>61009</v>
      </c>
      <c r="B360" s="40" t="s">
        <v>1639</v>
      </c>
      <c r="C360" s="43" t="s">
        <v>1229</v>
      </c>
      <c r="D360" s="149">
        <v>1</v>
      </c>
    </row>
    <row r="361" spans="1:4" x14ac:dyDescent="0.2">
      <c r="A361" s="40">
        <v>61010</v>
      </c>
      <c r="B361" s="40" t="s">
        <v>1639</v>
      </c>
      <c r="C361" s="43" t="s">
        <v>1230</v>
      </c>
      <c r="D361" s="149">
        <v>0.85</v>
      </c>
    </row>
    <row r="362" spans="1:4" x14ac:dyDescent="0.2">
      <c r="A362" s="40">
        <v>62001</v>
      </c>
      <c r="B362" s="40" t="s">
        <v>1640</v>
      </c>
      <c r="C362" s="43" t="s">
        <v>1231</v>
      </c>
      <c r="D362" s="149">
        <v>0.85</v>
      </c>
    </row>
    <row r="363" spans="1:4" x14ac:dyDescent="0.2">
      <c r="A363" s="40">
        <v>62002</v>
      </c>
      <c r="B363" s="40" t="s">
        <v>1640</v>
      </c>
      <c r="C363" s="43" t="s">
        <v>1232</v>
      </c>
      <c r="D363" s="149">
        <v>0.85</v>
      </c>
    </row>
    <row r="364" spans="1:4" x14ac:dyDescent="0.2">
      <c r="A364" s="40">
        <v>62003</v>
      </c>
      <c r="B364" s="40" t="s">
        <v>1640</v>
      </c>
      <c r="C364" s="43" t="s">
        <v>1233</v>
      </c>
      <c r="D364" s="149">
        <v>0.85</v>
      </c>
    </row>
    <row r="365" spans="1:4" x14ac:dyDescent="0.2">
      <c r="A365" s="40">
        <v>62004</v>
      </c>
      <c r="B365" s="40" t="s">
        <v>1640</v>
      </c>
      <c r="C365" s="43" t="s">
        <v>1234</v>
      </c>
      <c r="D365" s="149">
        <v>0.85</v>
      </c>
    </row>
    <row r="366" spans="1:4" x14ac:dyDescent="0.2">
      <c r="A366" s="40">
        <v>62005</v>
      </c>
      <c r="B366" s="40" t="s">
        <v>1640</v>
      </c>
      <c r="C366" s="43" t="s">
        <v>1235</v>
      </c>
      <c r="D366" s="149">
        <v>0.85</v>
      </c>
    </row>
    <row r="367" spans="1:4" x14ac:dyDescent="0.2">
      <c r="A367" s="40">
        <v>62006</v>
      </c>
      <c r="B367" s="40" t="s">
        <v>1640</v>
      </c>
      <c r="C367" s="43" t="s">
        <v>1236</v>
      </c>
      <c r="D367" s="149">
        <v>0.85</v>
      </c>
    </row>
    <row r="368" spans="1:4" x14ac:dyDescent="0.2">
      <c r="A368" s="40">
        <v>62007</v>
      </c>
      <c r="B368" s="40" t="s">
        <v>1640</v>
      </c>
      <c r="C368" s="43" t="s">
        <v>1237</v>
      </c>
      <c r="D368" s="149">
        <v>0.75</v>
      </c>
    </row>
    <row r="369" spans="1:4" x14ac:dyDescent="0.2">
      <c r="A369" s="40">
        <v>63001</v>
      </c>
      <c r="B369" s="40" t="s">
        <v>1641</v>
      </c>
      <c r="C369" s="43" t="s">
        <v>1238</v>
      </c>
      <c r="D369" s="149">
        <v>0.5</v>
      </c>
    </row>
    <row r="370" spans="1:4" x14ac:dyDescent="0.2">
      <c r="A370" s="40">
        <v>63002</v>
      </c>
      <c r="B370" s="40" t="s">
        <v>1641</v>
      </c>
      <c r="C370" s="43" t="s">
        <v>1239</v>
      </c>
      <c r="D370" s="149">
        <v>0.5</v>
      </c>
    </row>
    <row r="371" spans="1:4" x14ac:dyDescent="0.2">
      <c r="A371" s="40">
        <v>63003</v>
      </c>
      <c r="B371" s="40" t="s">
        <v>1641</v>
      </c>
      <c r="C371" s="43" t="s">
        <v>1240</v>
      </c>
      <c r="D371" s="149">
        <v>0.03</v>
      </c>
    </row>
    <row r="372" spans="1:4" x14ac:dyDescent="0.2">
      <c r="A372" s="40">
        <v>63004</v>
      </c>
      <c r="B372" s="40" t="s">
        <v>1641</v>
      </c>
      <c r="C372" s="43" t="s">
        <v>1241</v>
      </c>
      <c r="D372" s="149">
        <v>0.03</v>
      </c>
    </row>
    <row r="373" spans="1:4" x14ac:dyDescent="0.2">
      <c r="A373" s="40">
        <v>71101</v>
      </c>
      <c r="B373" s="40" t="s">
        <v>1643</v>
      </c>
      <c r="C373" s="43" t="s">
        <v>1242</v>
      </c>
      <c r="D373" s="149">
        <v>0.05</v>
      </c>
    </row>
    <row r="374" spans="1:4" x14ac:dyDescent="0.2">
      <c r="A374" s="40">
        <v>71102</v>
      </c>
      <c r="B374" s="40" t="s">
        <v>1643</v>
      </c>
      <c r="C374" s="43" t="s">
        <v>1243</v>
      </c>
      <c r="D374" s="149">
        <v>0.03</v>
      </c>
    </row>
    <row r="375" spans="1:4" x14ac:dyDescent="0.2">
      <c r="A375" s="40">
        <v>71103</v>
      </c>
      <c r="B375" s="40" t="s">
        <v>1643</v>
      </c>
      <c r="C375" s="43" t="s">
        <v>1244</v>
      </c>
      <c r="D375" s="149">
        <v>0.03</v>
      </c>
    </row>
    <row r="376" spans="1:4" x14ac:dyDescent="0.2">
      <c r="A376" s="40">
        <v>71104</v>
      </c>
      <c r="B376" s="40" t="s">
        <v>1643</v>
      </c>
      <c r="C376" s="43" t="s">
        <v>1245</v>
      </c>
      <c r="D376" s="149">
        <v>0.05</v>
      </c>
    </row>
    <row r="377" spans="1:4" x14ac:dyDescent="0.2">
      <c r="A377" s="40">
        <v>71105</v>
      </c>
      <c r="B377" s="40" t="s">
        <v>1643</v>
      </c>
      <c r="C377" s="43" t="s">
        <v>1246</v>
      </c>
      <c r="D377" s="149">
        <v>0.1</v>
      </c>
    </row>
    <row r="378" spans="1:4" x14ac:dyDescent="0.2">
      <c r="A378" s="40">
        <v>71106</v>
      </c>
      <c r="B378" s="40" t="s">
        <v>1643</v>
      </c>
      <c r="C378" s="43" t="s">
        <v>1247</v>
      </c>
      <c r="D378" s="149">
        <v>0.1</v>
      </c>
    </row>
    <row r="379" spans="1:4" x14ac:dyDescent="0.2">
      <c r="A379" s="40">
        <v>71107</v>
      </c>
      <c r="B379" s="40" t="s">
        <v>1643</v>
      </c>
      <c r="C379" s="43" t="s">
        <v>1248</v>
      </c>
      <c r="D379" s="149">
        <v>0.1</v>
      </c>
    </row>
    <row r="380" spans="1:4" x14ac:dyDescent="0.2">
      <c r="A380" s="40">
        <v>71108</v>
      </c>
      <c r="B380" s="40" t="s">
        <v>1643</v>
      </c>
      <c r="C380" s="43" t="s">
        <v>1249</v>
      </c>
      <c r="D380" s="149">
        <v>0.1</v>
      </c>
    </row>
    <row r="381" spans="1:4" x14ac:dyDescent="0.2">
      <c r="A381" s="40">
        <v>71109</v>
      </c>
      <c r="B381" s="40" t="s">
        <v>1643</v>
      </c>
      <c r="C381" s="43" t="s">
        <v>1250</v>
      </c>
      <c r="D381" s="149">
        <v>0</v>
      </c>
    </row>
    <row r="382" spans="1:4" x14ac:dyDescent="0.2">
      <c r="A382" s="40">
        <v>71110</v>
      </c>
      <c r="B382" s="40" t="s">
        <v>1643</v>
      </c>
      <c r="C382" s="43" t="s">
        <v>1251</v>
      </c>
      <c r="D382" s="149">
        <v>0.03</v>
      </c>
    </row>
    <row r="383" spans="1:4" x14ac:dyDescent="0.2">
      <c r="A383" s="40">
        <v>71111</v>
      </c>
      <c r="B383" s="40" t="s">
        <v>1643</v>
      </c>
      <c r="C383" s="43" t="s">
        <v>1252</v>
      </c>
      <c r="D383" s="149">
        <v>0.03</v>
      </c>
    </row>
    <row r="384" spans="1:4" x14ac:dyDescent="0.2">
      <c r="A384" s="40">
        <v>71201</v>
      </c>
      <c r="B384" s="40" t="s">
        <v>1644</v>
      </c>
      <c r="C384" s="43" t="s">
        <v>1253</v>
      </c>
      <c r="D384" s="149">
        <v>0.05</v>
      </c>
    </row>
    <row r="385" spans="1:4" x14ac:dyDescent="0.2">
      <c r="A385" s="40">
        <v>71202</v>
      </c>
      <c r="B385" s="40" t="s">
        <v>1644</v>
      </c>
      <c r="C385" s="43" t="s">
        <v>1254</v>
      </c>
      <c r="D385" s="149">
        <v>0.03</v>
      </c>
    </row>
    <row r="386" spans="1:4" x14ac:dyDescent="0.2">
      <c r="A386" s="40">
        <v>71203</v>
      </c>
      <c r="B386" s="40" t="s">
        <v>1644</v>
      </c>
      <c r="C386" s="43" t="s">
        <v>1255</v>
      </c>
      <c r="D386" s="149">
        <v>0.03</v>
      </c>
    </row>
    <row r="387" spans="1:4" x14ac:dyDescent="0.2">
      <c r="A387" s="40">
        <v>71204</v>
      </c>
      <c r="B387" s="40" t="s">
        <v>1644</v>
      </c>
      <c r="C387" s="43" t="s">
        <v>1256</v>
      </c>
      <c r="D387" s="149">
        <v>0.05</v>
      </c>
    </row>
    <row r="388" spans="1:4" x14ac:dyDescent="0.2">
      <c r="A388" s="40">
        <v>71205</v>
      </c>
      <c r="B388" s="40" t="s">
        <v>1644</v>
      </c>
      <c r="C388" s="43" t="s">
        <v>1257</v>
      </c>
      <c r="D388" s="149">
        <v>0.1</v>
      </c>
    </row>
    <row r="389" spans="1:4" x14ac:dyDescent="0.2">
      <c r="A389" s="40">
        <v>71206</v>
      </c>
      <c r="B389" s="40" t="s">
        <v>1644</v>
      </c>
      <c r="C389" s="43" t="s">
        <v>1258</v>
      </c>
      <c r="D389" s="149">
        <v>0.1</v>
      </c>
    </row>
    <row r="390" spans="1:4" x14ac:dyDescent="0.2">
      <c r="A390" s="40">
        <v>71207</v>
      </c>
      <c r="B390" s="40" t="s">
        <v>1644</v>
      </c>
      <c r="C390" s="43" t="s">
        <v>1259</v>
      </c>
      <c r="D390" s="149">
        <v>0.1</v>
      </c>
    </row>
    <row r="391" spans="1:4" x14ac:dyDescent="0.2">
      <c r="A391" s="40">
        <v>71208</v>
      </c>
      <c r="B391" s="40" t="s">
        <v>1644</v>
      </c>
      <c r="C391" s="43" t="s">
        <v>1260</v>
      </c>
      <c r="D391" s="149">
        <v>0.1</v>
      </c>
    </row>
    <row r="392" spans="1:4" x14ac:dyDescent="0.2">
      <c r="A392" s="40">
        <v>71209</v>
      </c>
      <c r="B392" s="40" t="s">
        <v>1644</v>
      </c>
      <c r="C392" s="43" t="s">
        <v>1261</v>
      </c>
      <c r="D392" s="149">
        <v>0</v>
      </c>
    </row>
    <row r="393" spans="1:4" x14ac:dyDescent="0.2">
      <c r="A393" s="40">
        <v>71210</v>
      </c>
      <c r="B393" s="40" t="s">
        <v>1644</v>
      </c>
      <c r="C393" s="43" t="s">
        <v>1262</v>
      </c>
      <c r="D393" s="149">
        <v>0.03</v>
      </c>
    </row>
    <row r="394" spans="1:4" x14ac:dyDescent="0.2">
      <c r="A394" s="40">
        <v>71211</v>
      </c>
      <c r="B394" s="40" t="s">
        <v>1644</v>
      </c>
      <c r="C394" s="43" t="s">
        <v>1263</v>
      </c>
      <c r="D394" s="149">
        <v>0.05</v>
      </c>
    </row>
    <row r="395" spans="1:4" x14ac:dyDescent="0.2">
      <c r="A395" s="40">
        <v>71212</v>
      </c>
      <c r="B395" s="40" t="s">
        <v>1644</v>
      </c>
      <c r="C395" s="43" t="s">
        <v>1264</v>
      </c>
      <c r="D395" s="149">
        <v>0.25</v>
      </c>
    </row>
    <row r="396" spans="1:4" x14ac:dyDescent="0.2">
      <c r="A396" s="40">
        <v>71213</v>
      </c>
      <c r="B396" s="40" t="s">
        <v>1644</v>
      </c>
      <c r="C396" s="43" t="s">
        <v>1265</v>
      </c>
      <c r="D396" s="149">
        <v>0.2</v>
      </c>
    </row>
    <row r="397" spans="1:4" x14ac:dyDescent="0.2">
      <c r="A397" s="40">
        <v>71214</v>
      </c>
      <c r="B397" s="40" t="s">
        <v>1644</v>
      </c>
      <c r="C397" s="43" t="s">
        <v>1266</v>
      </c>
      <c r="D397" s="149">
        <v>0.4</v>
      </c>
    </row>
    <row r="398" spans="1:4" x14ac:dyDescent="0.2">
      <c r="A398" s="40">
        <v>71215</v>
      </c>
      <c r="B398" s="40" t="s">
        <v>1644</v>
      </c>
      <c r="C398" s="43" t="s">
        <v>1267</v>
      </c>
      <c r="D398" s="149">
        <v>0.03</v>
      </c>
    </row>
    <row r="399" spans="1:4" x14ac:dyDescent="0.2">
      <c r="A399" s="40">
        <v>71216</v>
      </c>
      <c r="B399" s="40" t="s">
        <v>1644</v>
      </c>
      <c r="C399" s="43" t="s">
        <v>1268</v>
      </c>
      <c r="D399" s="149">
        <v>0.05</v>
      </c>
    </row>
    <row r="400" spans="1:4" x14ac:dyDescent="0.2">
      <c r="A400" s="40">
        <v>71217</v>
      </c>
      <c r="B400" s="40" t="s">
        <v>1644</v>
      </c>
      <c r="C400" s="43" t="s">
        <v>1269</v>
      </c>
      <c r="D400" s="149">
        <v>0.25</v>
      </c>
    </row>
    <row r="401" spans="1:4" x14ac:dyDescent="0.2">
      <c r="A401" s="40">
        <v>71218</v>
      </c>
      <c r="B401" s="40" t="s">
        <v>1644</v>
      </c>
      <c r="C401" s="43" t="s">
        <v>1270</v>
      </c>
      <c r="D401" s="149">
        <v>0.2</v>
      </c>
    </row>
    <row r="402" spans="1:4" x14ac:dyDescent="0.2">
      <c r="A402" s="40">
        <v>71219</v>
      </c>
      <c r="B402" s="40" t="s">
        <v>1644</v>
      </c>
      <c r="C402" s="43" t="s">
        <v>1271</v>
      </c>
      <c r="D402" s="149">
        <v>0.4</v>
      </c>
    </row>
    <row r="403" spans="1:4" x14ac:dyDescent="0.2">
      <c r="A403" s="40">
        <v>71220</v>
      </c>
      <c r="B403" s="40" t="s">
        <v>1644</v>
      </c>
      <c r="C403" s="43" t="s">
        <v>1272</v>
      </c>
      <c r="D403" s="149">
        <v>0.03</v>
      </c>
    </row>
    <row r="404" spans="1:4" x14ac:dyDescent="0.2">
      <c r="A404" s="40">
        <v>71221</v>
      </c>
      <c r="B404" s="40" t="s">
        <v>1644</v>
      </c>
      <c r="C404" s="43" t="s">
        <v>1273</v>
      </c>
      <c r="D404" s="149">
        <v>0.05</v>
      </c>
    </row>
    <row r="405" spans="1:4" x14ac:dyDescent="0.2">
      <c r="A405" s="40">
        <v>71222</v>
      </c>
      <c r="B405" s="40" t="s">
        <v>1644</v>
      </c>
      <c r="C405" s="43" t="s">
        <v>1274</v>
      </c>
      <c r="D405" s="149">
        <v>0.25</v>
      </c>
    </row>
    <row r="406" spans="1:4" x14ac:dyDescent="0.2">
      <c r="A406" s="40">
        <v>71223</v>
      </c>
      <c r="B406" s="40" t="s">
        <v>1644</v>
      </c>
      <c r="C406" s="43" t="s">
        <v>1275</v>
      </c>
      <c r="D406" s="149">
        <v>1</v>
      </c>
    </row>
    <row r="407" spans="1:4" x14ac:dyDescent="0.2">
      <c r="A407" s="40">
        <v>71224</v>
      </c>
      <c r="B407" s="40" t="s">
        <v>1644</v>
      </c>
      <c r="C407" s="43" t="s">
        <v>1276</v>
      </c>
      <c r="D407" s="149">
        <v>0.03</v>
      </c>
    </row>
    <row r="408" spans="1:4" x14ac:dyDescent="0.2">
      <c r="A408" s="40">
        <v>71225</v>
      </c>
      <c r="B408" s="40" t="s">
        <v>1644</v>
      </c>
      <c r="C408" s="43" t="s">
        <v>1277</v>
      </c>
      <c r="D408" s="149">
        <v>0.05</v>
      </c>
    </row>
    <row r="409" spans="1:4" x14ac:dyDescent="0.2">
      <c r="A409" s="40">
        <v>71226</v>
      </c>
      <c r="B409" s="40" t="s">
        <v>1644</v>
      </c>
      <c r="C409" s="43" t="s">
        <v>1278</v>
      </c>
      <c r="D409" s="149">
        <v>0.25</v>
      </c>
    </row>
    <row r="410" spans="1:4" x14ac:dyDescent="0.2">
      <c r="A410" s="40">
        <v>71227</v>
      </c>
      <c r="B410" s="40" t="s">
        <v>1644</v>
      </c>
      <c r="C410" s="43" t="s">
        <v>1279</v>
      </c>
      <c r="D410" s="149">
        <v>1</v>
      </c>
    </row>
    <row r="411" spans="1:4" x14ac:dyDescent="0.2">
      <c r="A411" s="40">
        <v>71228</v>
      </c>
      <c r="B411" s="40" t="s">
        <v>1644</v>
      </c>
      <c r="C411" s="43" t="s">
        <v>1280</v>
      </c>
      <c r="D411" s="149">
        <v>1</v>
      </c>
    </row>
    <row r="412" spans="1:4" x14ac:dyDescent="0.2">
      <c r="A412" s="40">
        <v>71229</v>
      </c>
      <c r="B412" s="40" t="s">
        <v>1644</v>
      </c>
      <c r="C412" s="43" t="s">
        <v>1281</v>
      </c>
      <c r="D412" s="149">
        <v>1</v>
      </c>
    </row>
    <row r="413" spans="1:4" x14ac:dyDescent="0.2">
      <c r="A413" s="40">
        <v>71230</v>
      </c>
      <c r="B413" s="40" t="s">
        <v>1644</v>
      </c>
      <c r="C413" s="43" t="s">
        <v>1282</v>
      </c>
      <c r="D413" s="149">
        <v>0</v>
      </c>
    </row>
    <row r="414" spans="1:4" x14ac:dyDescent="0.2">
      <c r="A414" s="40">
        <v>71231</v>
      </c>
      <c r="B414" s="40" t="s">
        <v>1644</v>
      </c>
      <c r="C414" s="43" t="s">
        <v>1283</v>
      </c>
      <c r="D414" s="149">
        <v>0</v>
      </c>
    </row>
    <row r="415" spans="1:4" x14ac:dyDescent="0.2">
      <c r="A415" s="40">
        <v>71301</v>
      </c>
      <c r="B415" s="40" t="s">
        <v>1645</v>
      </c>
      <c r="C415" s="43" t="s">
        <v>1284</v>
      </c>
      <c r="D415" s="149">
        <v>0</v>
      </c>
    </row>
    <row r="416" spans="1:4" x14ac:dyDescent="0.2">
      <c r="A416" s="40">
        <v>71303</v>
      </c>
      <c r="B416" s="40" t="s">
        <v>1645</v>
      </c>
      <c r="C416" s="43" t="s">
        <v>1285</v>
      </c>
      <c r="D416" s="149">
        <v>0</v>
      </c>
    </row>
    <row r="417" spans="1:4" x14ac:dyDescent="0.2">
      <c r="A417" s="40">
        <v>71305</v>
      </c>
      <c r="B417" s="40" t="s">
        <v>1645</v>
      </c>
      <c r="C417" s="43" t="s">
        <v>1286</v>
      </c>
      <c r="D417" s="149">
        <v>0</v>
      </c>
    </row>
    <row r="418" spans="1:4" x14ac:dyDescent="0.2">
      <c r="A418" s="40">
        <v>71307</v>
      </c>
      <c r="B418" s="40" t="s">
        <v>1645</v>
      </c>
      <c r="C418" s="43" t="s">
        <v>1287</v>
      </c>
      <c r="D418" s="149">
        <v>0</v>
      </c>
    </row>
    <row r="419" spans="1:4" x14ac:dyDescent="0.2">
      <c r="A419" s="40">
        <v>71309</v>
      </c>
      <c r="B419" s="40" t="s">
        <v>1645</v>
      </c>
      <c r="C419" s="43" t="s">
        <v>1288</v>
      </c>
      <c r="D419" s="149">
        <v>0</v>
      </c>
    </row>
    <row r="420" spans="1:4" x14ac:dyDescent="0.2">
      <c r="A420" s="40">
        <v>71311</v>
      </c>
      <c r="B420" s="40" t="s">
        <v>1645</v>
      </c>
      <c r="C420" s="43" t="s">
        <v>1289</v>
      </c>
      <c r="D420" s="149">
        <v>0</v>
      </c>
    </row>
    <row r="421" spans="1:4" x14ac:dyDescent="0.2">
      <c r="A421" s="40">
        <v>71313</v>
      </c>
      <c r="B421" s="40" t="s">
        <v>1645</v>
      </c>
      <c r="C421" s="43" t="s">
        <v>1290</v>
      </c>
      <c r="D421" s="149">
        <v>0</v>
      </c>
    </row>
    <row r="422" spans="1:4" x14ac:dyDescent="0.2">
      <c r="A422" s="40">
        <v>71315</v>
      </c>
      <c r="B422" s="40" t="s">
        <v>1645</v>
      </c>
      <c r="C422" s="43" t="s">
        <v>1291</v>
      </c>
      <c r="D422" s="149">
        <v>0</v>
      </c>
    </row>
    <row r="423" spans="1:4" x14ac:dyDescent="0.2">
      <c r="A423" s="40">
        <v>71317</v>
      </c>
      <c r="B423" s="40" t="s">
        <v>1645</v>
      </c>
      <c r="C423" s="43" t="s">
        <v>1292</v>
      </c>
      <c r="D423" s="149">
        <v>0</v>
      </c>
    </row>
    <row r="424" spans="1:4" x14ac:dyDescent="0.2">
      <c r="A424" s="40">
        <v>71319</v>
      </c>
      <c r="B424" s="40" t="s">
        <v>1645</v>
      </c>
      <c r="C424" s="43" t="s">
        <v>1293</v>
      </c>
      <c r="D424" s="149">
        <v>0.15</v>
      </c>
    </row>
    <row r="425" spans="1:4" x14ac:dyDescent="0.2">
      <c r="A425" s="40">
        <v>71321</v>
      </c>
      <c r="B425" s="40" t="s">
        <v>1645</v>
      </c>
      <c r="C425" s="43" t="s">
        <v>1294</v>
      </c>
      <c r="D425" s="149">
        <v>0.15</v>
      </c>
    </row>
    <row r="426" spans="1:4" x14ac:dyDescent="0.2">
      <c r="A426" s="40">
        <v>71323</v>
      </c>
      <c r="B426" s="40" t="s">
        <v>1645</v>
      </c>
      <c r="C426" s="43" t="s">
        <v>1295</v>
      </c>
      <c r="D426" s="149">
        <v>0.25</v>
      </c>
    </row>
    <row r="427" spans="1:4" x14ac:dyDescent="0.2">
      <c r="A427" s="40">
        <v>71325</v>
      </c>
      <c r="B427" s="40" t="s">
        <v>1645</v>
      </c>
      <c r="C427" s="43" t="s">
        <v>1296</v>
      </c>
      <c r="D427" s="149">
        <v>0.25</v>
      </c>
    </row>
    <row r="428" spans="1:4" x14ac:dyDescent="0.2">
      <c r="A428" s="40">
        <v>71327</v>
      </c>
      <c r="B428" s="40" t="s">
        <v>1645</v>
      </c>
      <c r="C428" s="43" t="s">
        <v>1297</v>
      </c>
      <c r="D428" s="149">
        <v>0.25</v>
      </c>
    </row>
    <row r="429" spans="1:4" x14ac:dyDescent="0.2">
      <c r="A429" s="40">
        <v>71329</v>
      </c>
      <c r="B429" s="40" t="s">
        <v>1645</v>
      </c>
      <c r="C429" s="43" t="s">
        <v>1298</v>
      </c>
      <c r="D429" s="149">
        <v>0.25</v>
      </c>
    </row>
    <row r="430" spans="1:4" x14ac:dyDescent="0.2">
      <c r="A430" s="40">
        <v>71331</v>
      </c>
      <c r="B430" s="40" t="s">
        <v>1645</v>
      </c>
      <c r="C430" s="43" t="s">
        <v>1299</v>
      </c>
      <c r="D430" s="149">
        <v>0.5</v>
      </c>
    </row>
    <row r="431" spans="1:4" x14ac:dyDescent="0.2">
      <c r="A431" s="40">
        <v>71333</v>
      </c>
      <c r="B431" s="40" t="s">
        <v>1645</v>
      </c>
      <c r="C431" s="43" t="s">
        <v>1300</v>
      </c>
      <c r="D431" s="149">
        <v>0.5</v>
      </c>
    </row>
    <row r="432" spans="1:4" x14ac:dyDescent="0.2">
      <c r="A432" s="40">
        <v>71335</v>
      </c>
      <c r="B432" s="40" t="s">
        <v>1645</v>
      </c>
      <c r="C432" s="43" t="s">
        <v>1301</v>
      </c>
      <c r="D432" s="149">
        <v>0.25</v>
      </c>
    </row>
    <row r="433" spans="1:4" x14ac:dyDescent="0.2">
      <c r="A433" s="40">
        <v>71337</v>
      </c>
      <c r="B433" s="40" t="s">
        <v>1645</v>
      </c>
      <c r="C433" s="43" t="s">
        <v>1302</v>
      </c>
      <c r="D433" s="149">
        <v>1</v>
      </c>
    </row>
    <row r="434" spans="1:4" x14ac:dyDescent="0.2">
      <c r="A434" s="40">
        <v>71339</v>
      </c>
      <c r="B434" s="40" t="s">
        <v>1645</v>
      </c>
      <c r="C434" s="43" t="s">
        <v>1303</v>
      </c>
      <c r="D434" s="149">
        <v>1</v>
      </c>
    </row>
    <row r="435" spans="1:4" x14ac:dyDescent="0.2">
      <c r="A435" s="40">
        <v>71341</v>
      </c>
      <c r="B435" s="40" t="s">
        <v>1645</v>
      </c>
      <c r="C435" s="43" t="s">
        <v>1304</v>
      </c>
      <c r="D435" s="149">
        <v>1</v>
      </c>
    </row>
    <row r="436" spans="1:4" x14ac:dyDescent="0.2">
      <c r="A436" s="40">
        <v>71401</v>
      </c>
      <c r="B436" s="40" t="s">
        <v>1646</v>
      </c>
      <c r="C436" s="43" t="s">
        <v>1305</v>
      </c>
      <c r="D436" s="149">
        <v>0</v>
      </c>
    </row>
    <row r="437" spans="1:4" x14ac:dyDescent="0.2">
      <c r="A437" s="40">
        <v>71402</v>
      </c>
      <c r="B437" s="40" t="s">
        <v>1646</v>
      </c>
      <c r="C437" s="43" t="s">
        <v>1306</v>
      </c>
      <c r="D437" s="149">
        <v>0.2</v>
      </c>
    </row>
    <row r="438" spans="1:4" x14ac:dyDescent="0.2">
      <c r="A438" s="40">
        <v>71403</v>
      </c>
      <c r="B438" s="40" t="s">
        <v>1646</v>
      </c>
      <c r="C438" s="43" t="s">
        <v>1307</v>
      </c>
      <c r="D438" s="149">
        <v>1</v>
      </c>
    </row>
    <row r="439" spans="1:4" x14ac:dyDescent="0.2">
      <c r="A439" s="40">
        <v>71404</v>
      </c>
      <c r="B439" s="40" t="s">
        <v>1646</v>
      </c>
      <c r="C439" s="43" t="s">
        <v>1308</v>
      </c>
      <c r="D439" s="149">
        <v>1</v>
      </c>
    </row>
    <row r="440" spans="1:4" x14ac:dyDescent="0.2">
      <c r="A440" s="40">
        <v>71405</v>
      </c>
      <c r="B440" s="40" t="s">
        <v>1646</v>
      </c>
      <c r="C440" s="43" t="s">
        <v>1309</v>
      </c>
      <c r="D440" s="149">
        <v>1</v>
      </c>
    </row>
    <row r="441" spans="1:4" x14ac:dyDescent="0.2">
      <c r="A441" s="40">
        <v>71406</v>
      </c>
      <c r="B441" s="40" t="s">
        <v>1646</v>
      </c>
      <c r="C441" s="43" t="s">
        <v>1310</v>
      </c>
      <c r="D441" s="149">
        <v>1</v>
      </c>
    </row>
    <row r="442" spans="1:4" x14ac:dyDescent="0.2">
      <c r="A442" s="40">
        <v>71407</v>
      </c>
      <c r="B442" s="40" t="s">
        <v>1646</v>
      </c>
      <c r="C442" s="43" t="s">
        <v>1311</v>
      </c>
      <c r="D442" s="149">
        <v>1</v>
      </c>
    </row>
    <row r="443" spans="1:4" x14ac:dyDescent="0.2">
      <c r="A443" s="40">
        <v>71408</v>
      </c>
      <c r="B443" s="40" t="s">
        <v>1646</v>
      </c>
      <c r="C443" s="43" t="s">
        <v>1312</v>
      </c>
      <c r="D443" s="149">
        <v>1</v>
      </c>
    </row>
    <row r="444" spans="1:4" x14ac:dyDescent="0.2">
      <c r="A444" s="40">
        <v>71409</v>
      </c>
      <c r="B444" s="40" t="s">
        <v>1646</v>
      </c>
      <c r="C444" s="43" t="s">
        <v>1313</v>
      </c>
      <c r="D444" s="149">
        <v>1</v>
      </c>
    </row>
    <row r="445" spans="1:4" x14ac:dyDescent="0.2">
      <c r="A445" s="40">
        <v>71410</v>
      </c>
      <c r="B445" s="40" t="s">
        <v>1646</v>
      </c>
      <c r="C445" s="43" t="s">
        <v>1314</v>
      </c>
      <c r="D445" s="149">
        <v>1</v>
      </c>
    </row>
    <row r="446" spans="1:4" x14ac:dyDescent="0.2">
      <c r="A446" s="40">
        <v>71411</v>
      </c>
      <c r="B446" s="40" t="s">
        <v>1646</v>
      </c>
      <c r="C446" s="43" t="s">
        <v>1315</v>
      </c>
      <c r="D446" s="149">
        <v>1</v>
      </c>
    </row>
    <row r="447" spans="1:4" x14ac:dyDescent="0.2">
      <c r="A447" s="40">
        <v>71412</v>
      </c>
      <c r="B447" s="40" t="s">
        <v>1646</v>
      </c>
      <c r="C447" s="43" t="s">
        <v>1316</v>
      </c>
      <c r="D447" s="149">
        <v>0.05</v>
      </c>
    </row>
    <row r="448" spans="1:4" x14ac:dyDescent="0.2">
      <c r="A448" s="40">
        <v>71413</v>
      </c>
      <c r="B448" s="40" t="s">
        <v>1646</v>
      </c>
      <c r="C448" s="43" t="s">
        <v>1317</v>
      </c>
      <c r="D448" s="149">
        <v>0.1</v>
      </c>
    </row>
    <row r="449" spans="1:4" x14ac:dyDescent="0.2">
      <c r="A449" s="40">
        <v>71414</v>
      </c>
      <c r="B449" s="40" t="s">
        <v>1646</v>
      </c>
      <c r="C449" s="43" t="s">
        <v>1318</v>
      </c>
      <c r="D449" s="149">
        <v>0.3</v>
      </c>
    </row>
    <row r="450" spans="1:4" x14ac:dyDescent="0.2">
      <c r="A450" s="40">
        <v>71415</v>
      </c>
      <c r="B450" s="40" t="s">
        <v>1646</v>
      </c>
      <c r="C450" s="43" t="s">
        <v>1319</v>
      </c>
      <c r="D450" s="149">
        <v>0.1</v>
      </c>
    </row>
    <row r="451" spans="1:4" x14ac:dyDescent="0.2">
      <c r="A451" s="40">
        <v>71416</v>
      </c>
      <c r="B451" s="40" t="s">
        <v>1646</v>
      </c>
      <c r="C451" s="43" t="s">
        <v>1320</v>
      </c>
      <c r="D451" s="149">
        <v>0.3</v>
      </c>
    </row>
    <row r="452" spans="1:4" x14ac:dyDescent="0.2">
      <c r="A452" s="40">
        <v>71417</v>
      </c>
      <c r="B452" s="40" t="s">
        <v>1646</v>
      </c>
      <c r="C452" s="43" t="s">
        <v>1321</v>
      </c>
      <c r="D452" s="149">
        <v>0.4</v>
      </c>
    </row>
    <row r="453" spans="1:4" x14ac:dyDescent="0.2">
      <c r="A453" s="40">
        <v>71418</v>
      </c>
      <c r="B453" s="40" t="s">
        <v>1646</v>
      </c>
      <c r="C453" s="43" t="s">
        <v>1322</v>
      </c>
      <c r="D453" s="149">
        <v>0.4</v>
      </c>
    </row>
    <row r="454" spans="1:4" x14ac:dyDescent="0.2">
      <c r="A454" s="40">
        <v>71419</v>
      </c>
      <c r="B454" s="40" t="s">
        <v>1646</v>
      </c>
      <c r="C454" s="43" t="s">
        <v>1323</v>
      </c>
      <c r="D454" s="149">
        <v>1</v>
      </c>
    </row>
    <row r="455" spans="1:4" x14ac:dyDescent="0.2">
      <c r="A455" s="40">
        <v>71420</v>
      </c>
      <c r="B455" s="40" t="s">
        <v>1646</v>
      </c>
      <c r="C455" s="43" t="s">
        <v>1324</v>
      </c>
      <c r="D455" s="149">
        <v>1</v>
      </c>
    </row>
    <row r="456" spans="1:4" x14ac:dyDescent="0.2">
      <c r="A456" s="40">
        <v>71421</v>
      </c>
      <c r="B456" s="40" t="s">
        <v>1646</v>
      </c>
      <c r="C456" s="43" t="s">
        <v>1325</v>
      </c>
      <c r="D456" s="149">
        <v>1</v>
      </c>
    </row>
    <row r="457" spans="1:4" x14ac:dyDescent="0.2">
      <c r="A457" s="40">
        <v>71422</v>
      </c>
      <c r="B457" s="40" t="s">
        <v>1646</v>
      </c>
      <c r="C457" s="43" t="s">
        <v>1326</v>
      </c>
      <c r="D457" s="149">
        <v>1</v>
      </c>
    </row>
    <row r="458" spans="1:4" x14ac:dyDescent="0.2">
      <c r="A458" s="40">
        <v>71423</v>
      </c>
      <c r="B458" s="40" t="s">
        <v>1647</v>
      </c>
      <c r="C458" s="43" t="s">
        <v>1327</v>
      </c>
      <c r="D458" s="149">
        <v>0.02</v>
      </c>
    </row>
    <row r="459" spans="1:4" x14ac:dyDescent="0.2">
      <c r="A459" s="40">
        <v>71428</v>
      </c>
      <c r="B459" s="40" t="s">
        <v>1648</v>
      </c>
      <c r="C459" s="43" t="s">
        <v>1328</v>
      </c>
      <c r="D459" s="149">
        <v>0.05</v>
      </c>
    </row>
    <row r="460" spans="1:4" x14ac:dyDescent="0.2">
      <c r="A460" s="40">
        <v>71429</v>
      </c>
      <c r="B460" s="40" t="s">
        <v>1648</v>
      </c>
      <c r="C460" s="43" t="s">
        <v>1329</v>
      </c>
      <c r="D460" s="149">
        <v>0.03</v>
      </c>
    </row>
    <row r="461" spans="1:4" x14ac:dyDescent="0.2">
      <c r="A461" s="40">
        <v>71430</v>
      </c>
      <c r="B461" s="40" t="s">
        <v>1648</v>
      </c>
      <c r="C461" s="43" t="s">
        <v>1330</v>
      </c>
      <c r="D461" s="149">
        <v>0.05</v>
      </c>
    </row>
    <row r="462" spans="1:4" x14ac:dyDescent="0.2">
      <c r="A462" s="40">
        <v>71431</v>
      </c>
      <c r="B462" s="40" t="s">
        <v>1648</v>
      </c>
      <c r="C462" s="43" t="s">
        <v>1331</v>
      </c>
      <c r="D462" s="149">
        <v>0</v>
      </c>
    </row>
    <row r="463" spans="1:4" x14ac:dyDescent="0.2">
      <c r="A463" s="40">
        <v>71432</v>
      </c>
      <c r="B463" s="40" t="s">
        <v>1648</v>
      </c>
      <c r="C463" s="43" t="s">
        <v>1332</v>
      </c>
      <c r="D463" s="149">
        <v>0.05</v>
      </c>
    </row>
    <row r="464" spans="1:4" x14ac:dyDescent="0.2">
      <c r="A464" s="40">
        <v>71433</v>
      </c>
      <c r="B464" s="40" t="s">
        <v>1648</v>
      </c>
      <c r="C464" s="43" t="s">
        <v>1333</v>
      </c>
      <c r="D464" s="149">
        <v>0.03</v>
      </c>
    </row>
    <row r="465" spans="1:4" x14ac:dyDescent="0.2">
      <c r="A465" s="40">
        <v>71434</v>
      </c>
      <c r="B465" s="40" t="s">
        <v>1648</v>
      </c>
      <c r="C465" s="43" t="s">
        <v>1334</v>
      </c>
      <c r="D465" s="149">
        <v>0.05</v>
      </c>
    </row>
    <row r="466" spans="1:4" x14ac:dyDescent="0.2">
      <c r="A466" s="40">
        <v>71435</v>
      </c>
      <c r="B466" s="40" t="s">
        <v>1648</v>
      </c>
      <c r="C466" s="43" t="s">
        <v>1335</v>
      </c>
      <c r="D466" s="149">
        <v>0</v>
      </c>
    </row>
    <row r="467" spans="1:4" x14ac:dyDescent="0.2">
      <c r="A467" s="40">
        <v>71436</v>
      </c>
      <c r="B467" s="40" t="s">
        <v>1648</v>
      </c>
      <c r="C467" s="43" t="s">
        <v>1336</v>
      </c>
      <c r="D467" s="149">
        <v>0.5</v>
      </c>
    </row>
    <row r="468" spans="1:4" x14ac:dyDescent="0.2">
      <c r="A468" s="40">
        <v>71437</v>
      </c>
      <c r="B468" s="40" t="s">
        <v>1648</v>
      </c>
      <c r="C468" s="43" t="s">
        <v>1337</v>
      </c>
      <c r="D468" s="149">
        <v>0</v>
      </c>
    </row>
    <row r="469" spans="1:4" x14ac:dyDescent="0.2">
      <c r="A469" s="40">
        <v>71438</v>
      </c>
      <c r="B469" s="40" t="s">
        <v>1648</v>
      </c>
      <c r="C469" s="43" t="s">
        <v>1338</v>
      </c>
      <c r="D469" s="149">
        <v>1</v>
      </c>
    </row>
    <row r="470" spans="1:4" x14ac:dyDescent="0.2">
      <c r="A470" s="40">
        <v>71439</v>
      </c>
      <c r="B470" s="40" t="s">
        <v>1648</v>
      </c>
      <c r="C470" s="43" t="s">
        <v>1339</v>
      </c>
      <c r="D470" s="149">
        <v>0</v>
      </c>
    </row>
    <row r="471" spans="1:4" x14ac:dyDescent="0.2">
      <c r="A471" s="40">
        <v>71440</v>
      </c>
      <c r="B471" s="40" t="s">
        <v>1648</v>
      </c>
      <c r="C471" s="43" t="s">
        <v>1340</v>
      </c>
      <c r="D471" s="149">
        <v>0</v>
      </c>
    </row>
    <row r="472" spans="1:4" x14ac:dyDescent="0.2">
      <c r="A472" s="40">
        <v>72101</v>
      </c>
      <c r="B472" s="40" t="s">
        <v>1650</v>
      </c>
      <c r="C472" s="43" t="s">
        <v>1341</v>
      </c>
      <c r="D472" s="149">
        <v>0.15</v>
      </c>
    </row>
    <row r="473" spans="1:4" x14ac:dyDescent="0.2">
      <c r="A473" s="40">
        <v>72103</v>
      </c>
      <c r="B473" s="40" t="s">
        <v>1650</v>
      </c>
      <c r="C473" s="43" t="s">
        <v>1342</v>
      </c>
      <c r="D473" s="149">
        <v>0.15</v>
      </c>
    </row>
    <row r="474" spans="1:4" x14ac:dyDescent="0.2">
      <c r="A474" s="40">
        <v>72105</v>
      </c>
      <c r="B474" s="40" t="s">
        <v>1650</v>
      </c>
      <c r="C474" s="43" t="s">
        <v>1343</v>
      </c>
      <c r="D474" s="149">
        <v>0.25</v>
      </c>
    </row>
    <row r="475" spans="1:4" x14ac:dyDescent="0.2">
      <c r="A475" s="40">
        <v>72107</v>
      </c>
      <c r="B475" s="40" t="s">
        <v>1650</v>
      </c>
      <c r="C475" s="43" t="s">
        <v>1344</v>
      </c>
      <c r="D475" s="149">
        <v>0.25</v>
      </c>
    </row>
    <row r="476" spans="1:4" x14ac:dyDescent="0.2">
      <c r="A476" s="40">
        <v>72109</v>
      </c>
      <c r="B476" s="40" t="s">
        <v>1650</v>
      </c>
      <c r="C476" s="43" t="s">
        <v>1345</v>
      </c>
      <c r="D476" s="149">
        <v>0.5</v>
      </c>
    </row>
    <row r="477" spans="1:4" x14ac:dyDescent="0.2">
      <c r="A477" s="40">
        <v>72111</v>
      </c>
      <c r="B477" s="40" t="s">
        <v>1650</v>
      </c>
      <c r="C477" s="43" t="s">
        <v>1346</v>
      </c>
      <c r="D477" s="149">
        <v>0.5</v>
      </c>
    </row>
    <row r="478" spans="1:4" x14ac:dyDescent="0.2">
      <c r="A478" s="40">
        <v>72113</v>
      </c>
      <c r="B478" s="40" t="s">
        <v>1650</v>
      </c>
      <c r="C478" s="43" t="s">
        <v>1347</v>
      </c>
      <c r="D478" s="149">
        <v>0.5</v>
      </c>
    </row>
    <row r="479" spans="1:4" x14ac:dyDescent="0.2">
      <c r="A479" s="40">
        <v>72115</v>
      </c>
      <c r="B479" s="40" t="s">
        <v>1650</v>
      </c>
      <c r="C479" s="43" t="s">
        <v>1348</v>
      </c>
      <c r="D479" s="149">
        <v>1</v>
      </c>
    </row>
    <row r="480" spans="1:4" x14ac:dyDescent="0.2">
      <c r="A480" s="40">
        <v>72117</v>
      </c>
      <c r="B480" s="40" t="s">
        <v>1650</v>
      </c>
      <c r="C480" s="43" t="s">
        <v>1349</v>
      </c>
      <c r="D480" s="149">
        <v>0</v>
      </c>
    </row>
    <row r="481" spans="1:4" x14ac:dyDescent="0.2">
      <c r="A481" s="40">
        <v>72119</v>
      </c>
      <c r="B481" s="40" t="s">
        <v>1650</v>
      </c>
      <c r="C481" s="43" t="s">
        <v>1350</v>
      </c>
      <c r="D481" s="149">
        <v>0</v>
      </c>
    </row>
    <row r="482" spans="1:4" x14ac:dyDescent="0.2">
      <c r="A482" s="40">
        <v>72121</v>
      </c>
      <c r="B482" s="40" t="s">
        <v>1650</v>
      </c>
      <c r="C482" s="43" t="s">
        <v>1351</v>
      </c>
      <c r="D482" s="149">
        <v>0</v>
      </c>
    </row>
    <row r="483" spans="1:4" x14ac:dyDescent="0.2">
      <c r="A483" s="40">
        <v>72123</v>
      </c>
      <c r="B483" s="40" t="s">
        <v>1650</v>
      </c>
      <c r="C483" s="43" t="s">
        <v>1352</v>
      </c>
      <c r="D483" s="149">
        <v>0</v>
      </c>
    </row>
    <row r="484" spans="1:4" x14ac:dyDescent="0.2">
      <c r="A484" s="40">
        <v>72125</v>
      </c>
      <c r="B484" s="40" t="s">
        <v>1650</v>
      </c>
      <c r="C484" s="43" t="s">
        <v>1353</v>
      </c>
      <c r="D484" s="149">
        <v>0</v>
      </c>
    </row>
    <row r="485" spans="1:4" x14ac:dyDescent="0.2">
      <c r="A485" s="40">
        <v>72127</v>
      </c>
      <c r="B485" s="40" t="s">
        <v>1650</v>
      </c>
      <c r="C485" s="43" t="s">
        <v>1354</v>
      </c>
      <c r="D485" s="149">
        <v>0</v>
      </c>
    </row>
    <row r="486" spans="1:4" x14ac:dyDescent="0.2">
      <c r="A486" s="40">
        <v>72129</v>
      </c>
      <c r="B486" s="40" t="s">
        <v>1650</v>
      </c>
      <c r="C486" s="43" t="s">
        <v>1355</v>
      </c>
      <c r="D486" s="149">
        <v>0.5</v>
      </c>
    </row>
    <row r="487" spans="1:4" x14ac:dyDescent="0.2">
      <c r="A487" s="40">
        <v>72131</v>
      </c>
      <c r="B487" s="40" t="s">
        <v>1650</v>
      </c>
      <c r="C487" s="43" t="s">
        <v>1356</v>
      </c>
      <c r="D487" s="149">
        <v>0.5</v>
      </c>
    </row>
    <row r="488" spans="1:4" x14ac:dyDescent="0.2">
      <c r="A488" s="40">
        <v>72201</v>
      </c>
      <c r="B488" s="40" t="s">
        <v>1651</v>
      </c>
      <c r="C488" s="43" t="s">
        <v>1357</v>
      </c>
      <c r="D488" s="149">
        <v>0.5</v>
      </c>
    </row>
    <row r="489" spans="1:4" x14ac:dyDescent="0.2">
      <c r="A489" s="40">
        <v>72202</v>
      </c>
      <c r="B489" s="40" t="s">
        <v>1651</v>
      </c>
      <c r="C489" s="43" t="s">
        <v>1358</v>
      </c>
      <c r="D489" s="149">
        <v>1</v>
      </c>
    </row>
    <row r="490" spans="1:4" x14ac:dyDescent="0.2">
      <c r="A490" s="40">
        <v>72203</v>
      </c>
      <c r="B490" s="40" t="s">
        <v>1651</v>
      </c>
      <c r="C490" s="43" t="s">
        <v>1359</v>
      </c>
      <c r="D490" s="149">
        <v>0.25</v>
      </c>
    </row>
    <row r="491" spans="1:4" x14ac:dyDescent="0.2">
      <c r="A491" s="40">
        <v>72204</v>
      </c>
      <c r="B491" s="40" t="s">
        <v>1651</v>
      </c>
      <c r="C491" s="43" t="s">
        <v>1360</v>
      </c>
      <c r="D491" s="149">
        <v>0</v>
      </c>
    </row>
    <row r="492" spans="1:4" x14ac:dyDescent="0.2">
      <c r="A492" s="40">
        <v>72205</v>
      </c>
      <c r="B492" s="40" t="s">
        <v>1651</v>
      </c>
      <c r="C492" s="43" t="s">
        <v>1361</v>
      </c>
      <c r="D492" s="149">
        <v>1</v>
      </c>
    </row>
    <row r="493" spans="1:4" x14ac:dyDescent="0.2">
      <c r="A493" s="40">
        <v>72206</v>
      </c>
      <c r="B493" s="40" t="s">
        <v>1651</v>
      </c>
      <c r="C493" s="43" t="s">
        <v>1362</v>
      </c>
      <c r="D493" s="149">
        <v>0.5</v>
      </c>
    </row>
    <row r="494" spans="1:4" x14ac:dyDescent="0.2">
      <c r="A494" s="40">
        <v>72207</v>
      </c>
      <c r="B494" s="40" t="s">
        <v>1651</v>
      </c>
      <c r="C494" s="43" t="s">
        <v>1363</v>
      </c>
      <c r="D494" s="149">
        <v>1</v>
      </c>
    </row>
    <row r="495" spans="1:4" x14ac:dyDescent="0.2">
      <c r="A495" s="40">
        <v>72208</v>
      </c>
      <c r="B495" s="40" t="s">
        <v>1651</v>
      </c>
      <c r="C495" s="43" t="s">
        <v>1364</v>
      </c>
      <c r="D495" s="149">
        <v>1</v>
      </c>
    </row>
    <row r="496" spans="1:4" x14ac:dyDescent="0.2">
      <c r="A496" s="40">
        <v>72301</v>
      </c>
      <c r="B496" s="40" t="s">
        <v>1652</v>
      </c>
      <c r="C496" s="43" t="s">
        <v>1365</v>
      </c>
      <c r="D496" s="149">
        <v>0</v>
      </c>
    </row>
    <row r="497" spans="1:4" x14ac:dyDescent="0.2">
      <c r="A497" s="40">
        <v>72302</v>
      </c>
      <c r="B497" s="40" t="s">
        <v>1652</v>
      </c>
      <c r="C497" s="43" t="s">
        <v>1366</v>
      </c>
      <c r="D497" s="149">
        <v>0</v>
      </c>
    </row>
    <row r="498" spans="1:4" x14ac:dyDescent="0.2">
      <c r="A498" s="40">
        <v>72303</v>
      </c>
      <c r="B498" s="40" t="s">
        <v>1652</v>
      </c>
      <c r="C498" s="43" t="s">
        <v>1367</v>
      </c>
      <c r="D498" s="149">
        <v>0</v>
      </c>
    </row>
    <row r="499" spans="1:4" x14ac:dyDescent="0.2">
      <c r="A499" s="40">
        <v>80001</v>
      </c>
      <c r="B499" s="40" t="s">
        <v>1666</v>
      </c>
      <c r="C499" s="43" t="s">
        <v>1368</v>
      </c>
      <c r="D499" s="149">
        <v>0</v>
      </c>
    </row>
    <row r="500" spans="1:4" x14ac:dyDescent="0.2">
      <c r="A500" s="40">
        <v>80002</v>
      </c>
      <c r="B500" s="40" t="s">
        <v>1666</v>
      </c>
      <c r="C500" s="43" t="s">
        <v>1369</v>
      </c>
      <c r="D500" s="149">
        <v>0</v>
      </c>
    </row>
    <row r="501" spans="1:4" x14ac:dyDescent="0.2">
      <c r="A501" s="40">
        <v>80003</v>
      </c>
      <c r="B501" s="40" t="s">
        <v>1666</v>
      </c>
      <c r="C501" s="43" t="s">
        <v>1370</v>
      </c>
      <c r="D501" s="149">
        <v>0.15</v>
      </c>
    </row>
    <row r="502" spans="1:4" x14ac:dyDescent="0.2">
      <c r="A502" s="40">
        <v>80004</v>
      </c>
      <c r="B502" s="40" t="s">
        <v>1666</v>
      </c>
      <c r="C502" s="43" t="s">
        <v>1371</v>
      </c>
      <c r="D502" s="149">
        <v>0.15</v>
      </c>
    </row>
    <row r="503" spans="1:4" x14ac:dyDescent="0.2">
      <c r="A503" s="40">
        <v>80005</v>
      </c>
      <c r="B503" s="40" t="s">
        <v>1666</v>
      </c>
      <c r="C503" s="43" t="s">
        <v>1372</v>
      </c>
      <c r="D503" s="149">
        <v>0.25</v>
      </c>
    </row>
    <row r="504" spans="1:4" x14ac:dyDescent="0.2">
      <c r="A504" s="40">
        <v>80007</v>
      </c>
      <c r="B504" s="40" t="s">
        <v>1666</v>
      </c>
      <c r="C504" s="43" t="s">
        <v>1373</v>
      </c>
      <c r="D504" s="149">
        <v>0.25</v>
      </c>
    </row>
    <row r="505" spans="1:4" x14ac:dyDescent="0.2">
      <c r="A505" s="40">
        <v>80009</v>
      </c>
      <c r="B505" s="40" t="s">
        <v>1666</v>
      </c>
      <c r="C505" s="43" t="s">
        <v>1374</v>
      </c>
      <c r="D505" s="149">
        <v>0.5</v>
      </c>
    </row>
    <row r="506" spans="1:4" x14ac:dyDescent="0.2">
      <c r="A506" s="40">
        <v>80011</v>
      </c>
      <c r="B506" s="40" t="s">
        <v>1666</v>
      </c>
      <c r="C506" s="43" t="s">
        <v>1375</v>
      </c>
      <c r="D506" s="149">
        <v>0.5</v>
      </c>
    </row>
    <row r="507" spans="1:4" x14ac:dyDescent="0.2">
      <c r="A507" s="40">
        <v>80013</v>
      </c>
      <c r="B507" s="40" t="s">
        <v>1666</v>
      </c>
      <c r="C507" s="43" t="s">
        <v>1376</v>
      </c>
      <c r="D507" s="149">
        <v>1</v>
      </c>
    </row>
    <row r="508" spans="1:4" x14ac:dyDescent="0.2">
      <c r="A508" s="40">
        <v>80015</v>
      </c>
      <c r="B508" s="40" t="s">
        <v>1666</v>
      </c>
      <c r="C508" s="43" t="s">
        <v>1377</v>
      </c>
      <c r="D508" s="149">
        <v>1</v>
      </c>
    </row>
    <row r="509" spans="1:4" x14ac:dyDescent="0.2">
      <c r="A509" s="40">
        <v>80017</v>
      </c>
      <c r="B509" s="40" t="s">
        <v>1666</v>
      </c>
      <c r="C509" s="43" t="s">
        <v>1378</v>
      </c>
      <c r="D509" s="149">
        <v>0.15</v>
      </c>
    </row>
    <row r="510" spans="1:4" x14ac:dyDescent="0.2">
      <c r="A510" s="40">
        <v>80019</v>
      </c>
      <c r="B510" s="40" t="s">
        <v>1666</v>
      </c>
      <c r="C510" s="43" t="s">
        <v>1379</v>
      </c>
      <c r="D510" s="149">
        <v>0.15</v>
      </c>
    </row>
    <row r="511" spans="1:4" x14ac:dyDescent="0.2">
      <c r="A511" s="40">
        <v>80022</v>
      </c>
      <c r="B511" s="40" t="s">
        <v>1666</v>
      </c>
      <c r="C511" s="43" t="s">
        <v>1380</v>
      </c>
      <c r="D511" s="149">
        <v>0</v>
      </c>
    </row>
    <row r="512" spans="1:4" x14ac:dyDescent="0.2">
      <c r="A512" s="40">
        <v>80024</v>
      </c>
      <c r="B512" s="40" t="s">
        <v>1666</v>
      </c>
      <c r="C512" s="43" t="s">
        <v>1381</v>
      </c>
      <c r="D512" s="149">
        <v>0</v>
      </c>
    </row>
    <row r="513" spans="1:4" x14ac:dyDescent="0.2">
      <c r="A513" s="40">
        <v>80025</v>
      </c>
      <c r="B513" s="40" t="s">
        <v>1666</v>
      </c>
      <c r="C513" s="43" t="s">
        <v>1382</v>
      </c>
      <c r="D513" s="149">
        <v>0</v>
      </c>
    </row>
    <row r="514" spans="1:4" x14ac:dyDescent="0.2">
      <c r="A514" s="40">
        <v>80026</v>
      </c>
      <c r="B514" s="40" t="s">
        <v>1666</v>
      </c>
      <c r="C514" s="43" t="s">
        <v>1383</v>
      </c>
      <c r="D514" s="149">
        <v>0</v>
      </c>
    </row>
    <row r="515" spans="1:4" x14ac:dyDescent="0.2">
      <c r="A515" s="40">
        <v>80027</v>
      </c>
      <c r="B515" s="40" t="s">
        <v>1666</v>
      </c>
      <c r="C515" s="43" t="s">
        <v>1384</v>
      </c>
      <c r="D515" s="149">
        <v>0.1</v>
      </c>
    </row>
    <row r="516" spans="1:4" x14ac:dyDescent="0.2">
      <c r="A516" s="40">
        <v>80028</v>
      </c>
      <c r="B516" s="40" t="s">
        <v>1666</v>
      </c>
      <c r="C516" s="43" t="s">
        <v>1385</v>
      </c>
      <c r="D516" s="149">
        <v>0.1</v>
      </c>
    </row>
    <row r="517" spans="1:4" x14ac:dyDescent="0.2">
      <c r="A517" s="40">
        <v>80029</v>
      </c>
      <c r="B517" s="40" t="s">
        <v>1666</v>
      </c>
      <c r="C517" s="43" t="s">
        <v>1386</v>
      </c>
      <c r="D517" s="149">
        <v>0.35</v>
      </c>
    </row>
    <row r="518" spans="1:4" x14ac:dyDescent="0.2">
      <c r="A518" s="40">
        <v>80031</v>
      </c>
      <c r="B518" s="40" t="s">
        <v>1666</v>
      </c>
      <c r="C518" s="43" t="s">
        <v>1387</v>
      </c>
      <c r="D518" s="149">
        <v>0.35</v>
      </c>
    </row>
    <row r="519" spans="1:4" x14ac:dyDescent="0.2">
      <c r="A519" s="40">
        <v>80033</v>
      </c>
      <c r="B519" s="40" t="s">
        <v>1666</v>
      </c>
      <c r="C519" s="43" t="s">
        <v>1388</v>
      </c>
      <c r="D519" s="149">
        <v>0.85</v>
      </c>
    </row>
    <row r="520" spans="1:4" x14ac:dyDescent="0.2">
      <c r="A520" s="40">
        <v>80035</v>
      </c>
      <c r="B520" s="40" t="s">
        <v>1666</v>
      </c>
      <c r="C520" s="43" t="s">
        <v>1389</v>
      </c>
      <c r="D520" s="149">
        <v>0.85</v>
      </c>
    </row>
    <row r="521" spans="1:4" x14ac:dyDescent="0.2">
      <c r="A521" s="40">
        <v>80037</v>
      </c>
      <c r="B521" s="40" t="s">
        <v>1666</v>
      </c>
      <c r="C521" s="43" t="s">
        <v>1390</v>
      </c>
      <c r="D521" s="149">
        <v>0.25</v>
      </c>
    </row>
    <row r="522" spans="1:4" x14ac:dyDescent="0.2">
      <c r="A522" s="40">
        <v>80039</v>
      </c>
      <c r="B522" s="40" t="s">
        <v>1666</v>
      </c>
      <c r="C522" s="43" t="s">
        <v>1391</v>
      </c>
      <c r="D522" s="149">
        <v>0.25</v>
      </c>
    </row>
    <row r="523" spans="1:4" x14ac:dyDescent="0.2">
      <c r="A523" s="40">
        <v>80042</v>
      </c>
      <c r="B523" s="40" t="s">
        <v>1666</v>
      </c>
      <c r="C523" s="43" t="s">
        <v>1392</v>
      </c>
      <c r="D523" s="149">
        <v>0.1</v>
      </c>
    </row>
    <row r="524" spans="1:4" x14ac:dyDescent="0.2">
      <c r="A524" s="40">
        <v>80044</v>
      </c>
      <c r="B524" s="40" t="s">
        <v>1666</v>
      </c>
      <c r="C524" s="43" t="s">
        <v>1393</v>
      </c>
      <c r="D524" s="149">
        <v>0.1</v>
      </c>
    </row>
    <row r="525" spans="1:4" x14ac:dyDescent="0.2">
      <c r="A525" s="40">
        <v>80046</v>
      </c>
      <c r="B525" s="40" t="s">
        <v>1666</v>
      </c>
      <c r="C525" s="43" t="s">
        <v>1394</v>
      </c>
      <c r="D525" s="149">
        <v>0</v>
      </c>
    </row>
    <row r="526" spans="1:4" x14ac:dyDescent="0.2">
      <c r="A526" s="40">
        <v>80048</v>
      </c>
      <c r="B526" s="40" t="s">
        <v>1666</v>
      </c>
      <c r="C526" s="43" t="s">
        <v>1395</v>
      </c>
      <c r="D526" s="149">
        <v>0</v>
      </c>
    </row>
    <row r="527" spans="1:4" x14ac:dyDescent="0.2">
      <c r="A527" s="40">
        <v>80049</v>
      </c>
      <c r="B527" s="40" t="s">
        <v>1666</v>
      </c>
      <c r="C527" s="43" t="s">
        <v>1396</v>
      </c>
      <c r="D527" s="149">
        <v>0</v>
      </c>
    </row>
    <row r="528" spans="1:4" x14ac:dyDescent="0.2">
      <c r="A528" s="40">
        <v>80050</v>
      </c>
      <c r="B528" s="40" t="s">
        <v>1666</v>
      </c>
      <c r="C528" s="43" t="s">
        <v>1397</v>
      </c>
      <c r="D528" s="149">
        <v>0</v>
      </c>
    </row>
    <row r="529" spans="1:4" x14ac:dyDescent="0.2">
      <c r="A529" s="40">
        <v>80051</v>
      </c>
      <c r="B529" s="40" t="s">
        <v>1666</v>
      </c>
      <c r="C529" s="43" t="s">
        <v>1398</v>
      </c>
      <c r="D529" s="149">
        <v>0.25</v>
      </c>
    </row>
    <row r="530" spans="1:4" x14ac:dyDescent="0.2">
      <c r="A530" s="40">
        <v>80052</v>
      </c>
      <c r="B530" s="40" t="s">
        <v>1666</v>
      </c>
      <c r="C530" s="43" t="s">
        <v>1399</v>
      </c>
      <c r="D530" s="149">
        <v>0.25</v>
      </c>
    </row>
    <row r="531" spans="1:4" x14ac:dyDescent="0.2">
      <c r="A531" s="40">
        <v>80053</v>
      </c>
      <c r="B531" s="40" t="s">
        <v>1666</v>
      </c>
      <c r="C531" s="43" t="s">
        <v>1400</v>
      </c>
      <c r="D531" s="149">
        <v>0.75</v>
      </c>
    </row>
    <row r="532" spans="1:4" x14ac:dyDescent="0.2">
      <c r="A532" s="40">
        <v>80055</v>
      </c>
      <c r="B532" s="40" t="s">
        <v>1666</v>
      </c>
      <c r="C532" s="43" t="s">
        <v>1401</v>
      </c>
      <c r="D532" s="149">
        <v>0.75</v>
      </c>
    </row>
    <row r="533" spans="1:4" x14ac:dyDescent="0.2">
      <c r="A533" s="40">
        <v>80057</v>
      </c>
      <c r="B533" s="40" t="s">
        <v>1666</v>
      </c>
      <c r="C533" s="43" t="s">
        <v>1402</v>
      </c>
      <c r="D533" s="149">
        <v>0.5</v>
      </c>
    </row>
    <row r="534" spans="1:4" x14ac:dyDescent="0.2">
      <c r="A534" s="40">
        <v>80059</v>
      </c>
      <c r="B534" s="40" t="s">
        <v>1666</v>
      </c>
      <c r="C534" s="43" t="s">
        <v>1403</v>
      </c>
      <c r="D534" s="149">
        <v>0.5</v>
      </c>
    </row>
    <row r="535" spans="1:4" x14ac:dyDescent="0.2">
      <c r="A535" s="40">
        <v>80062</v>
      </c>
      <c r="B535" s="40" t="s">
        <v>1666</v>
      </c>
      <c r="C535" s="43" t="s">
        <v>1404</v>
      </c>
      <c r="D535" s="149">
        <v>0.35</v>
      </c>
    </row>
    <row r="536" spans="1:4" x14ac:dyDescent="0.2">
      <c r="A536" s="40">
        <v>80064</v>
      </c>
      <c r="B536" s="40" t="s">
        <v>1666</v>
      </c>
      <c r="C536" s="43" t="s">
        <v>1405</v>
      </c>
      <c r="D536" s="149">
        <v>0.35</v>
      </c>
    </row>
    <row r="537" spans="1:4" x14ac:dyDescent="0.2">
      <c r="A537" s="40">
        <v>80066</v>
      </c>
      <c r="B537" s="40" t="s">
        <v>1666</v>
      </c>
      <c r="C537" s="43" t="s">
        <v>1406</v>
      </c>
      <c r="D537" s="149">
        <v>0.25</v>
      </c>
    </row>
    <row r="538" spans="1:4" x14ac:dyDescent="0.2">
      <c r="A538" s="40">
        <v>80068</v>
      </c>
      <c r="B538" s="40" t="s">
        <v>1666</v>
      </c>
      <c r="C538" s="43" t="s">
        <v>1407</v>
      </c>
      <c r="D538" s="149">
        <v>0.25</v>
      </c>
    </row>
    <row r="539" spans="1:4" x14ac:dyDescent="0.2">
      <c r="A539" s="40">
        <v>80070</v>
      </c>
      <c r="B539" s="40" t="s">
        <v>1666</v>
      </c>
      <c r="C539" s="43" t="s">
        <v>1408</v>
      </c>
      <c r="D539" s="149">
        <v>0</v>
      </c>
    </row>
    <row r="540" spans="1:4" x14ac:dyDescent="0.2">
      <c r="A540" s="40">
        <v>80072</v>
      </c>
      <c r="B540" s="40" t="s">
        <v>1666</v>
      </c>
      <c r="C540" s="43" t="s">
        <v>1409</v>
      </c>
      <c r="D540" s="149">
        <v>0</v>
      </c>
    </row>
    <row r="541" spans="1:4" x14ac:dyDescent="0.2">
      <c r="A541" s="40">
        <v>80073</v>
      </c>
      <c r="B541" s="40" t="s">
        <v>1666</v>
      </c>
      <c r="C541" s="43" t="s">
        <v>1410</v>
      </c>
      <c r="D541" s="149">
        <v>0</v>
      </c>
    </row>
    <row r="542" spans="1:4" x14ac:dyDescent="0.2">
      <c r="A542" s="40">
        <v>80074</v>
      </c>
      <c r="B542" s="40" t="s">
        <v>1666</v>
      </c>
      <c r="C542" s="43" t="s">
        <v>1411</v>
      </c>
      <c r="D542" s="149">
        <v>0</v>
      </c>
    </row>
    <row r="543" spans="1:4" x14ac:dyDescent="0.2">
      <c r="A543" s="40">
        <v>80075</v>
      </c>
      <c r="B543" s="40" t="s">
        <v>1666</v>
      </c>
      <c r="C543" s="43" t="s">
        <v>1412</v>
      </c>
      <c r="D543" s="149">
        <v>0.5</v>
      </c>
    </row>
    <row r="544" spans="1:4" x14ac:dyDescent="0.2">
      <c r="A544" s="40">
        <v>80076</v>
      </c>
      <c r="B544" s="40" t="s">
        <v>1666</v>
      </c>
      <c r="C544" s="43" t="s">
        <v>1413</v>
      </c>
      <c r="D544" s="149">
        <v>0.5</v>
      </c>
    </row>
    <row r="545" spans="1:4" x14ac:dyDescent="0.2">
      <c r="A545" s="40">
        <v>80077</v>
      </c>
      <c r="B545" s="40" t="s">
        <v>1666</v>
      </c>
      <c r="C545" s="43" t="s">
        <v>1414</v>
      </c>
      <c r="D545" s="149">
        <v>1</v>
      </c>
    </row>
    <row r="546" spans="1:4" x14ac:dyDescent="0.2">
      <c r="A546" s="40">
        <v>80079</v>
      </c>
      <c r="B546" s="40" t="s">
        <v>1666</v>
      </c>
      <c r="C546" s="43" t="s">
        <v>1415</v>
      </c>
      <c r="D546" s="149">
        <v>1</v>
      </c>
    </row>
    <row r="547" spans="1:4" x14ac:dyDescent="0.2">
      <c r="A547" s="40">
        <v>80082</v>
      </c>
      <c r="B547" s="40" t="s">
        <v>1666</v>
      </c>
      <c r="C547" s="43" t="s">
        <v>1416</v>
      </c>
      <c r="D547" s="149">
        <v>0.85</v>
      </c>
    </row>
    <row r="548" spans="1:4" x14ac:dyDescent="0.2">
      <c r="A548" s="40">
        <v>80084</v>
      </c>
      <c r="B548" s="40" t="s">
        <v>1666</v>
      </c>
      <c r="C548" s="43" t="s">
        <v>1417</v>
      </c>
      <c r="D548" s="149">
        <v>0.85</v>
      </c>
    </row>
    <row r="549" spans="1:4" x14ac:dyDescent="0.2">
      <c r="A549" s="40">
        <v>80086</v>
      </c>
      <c r="B549" s="40" t="s">
        <v>1666</v>
      </c>
      <c r="C549" s="43" t="s">
        <v>1418</v>
      </c>
      <c r="D549" s="149">
        <v>0.75</v>
      </c>
    </row>
    <row r="550" spans="1:4" x14ac:dyDescent="0.2">
      <c r="A550" s="40">
        <v>80088</v>
      </c>
      <c r="B550" s="40" t="s">
        <v>1666</v>
      </c>
      <c r="C550" s="43" t="s">
        <v>1419</v>
      </c>
      <c r="D550" s="149">
        <v>0.75</v>
      </c>
    </row>
    <row r="551" spans="1:4" x14ac:dyDescent="0.2">
      <c r="A551" s="40">
        <v>80090</v>
      </c>
      <c r="B551" s="40" t="s">
        <v>1666</v>
      </c>
      <c r="C551" s="43" t="s">
        <v>1420</v>
      </c>
      <c r="D551" s="149">
        <v>0.5</v>
      </c>
    </row>
    <row r="552" spans="1:4" x14ac:dyDescent="0.2">
      <c r="A552" s="40">
        <v>80092</v>
      </c>
      <c r="B552" s="40" t="s">
        <v>1666</v>
      </c>
      <c r="C552" s="43" t="s">
        <v>1421</v>
      </c>
      <c r="D552" s="149">
        <v>0.5</v>
      </c>
    </row>
    <row r="553" spans="1:4" x14ac:dyDescent="0.2">
      <c r="A553" s="40">
        <v>80094</v>
      </c>
      <c r="B553" s="40" t="s">
        <v>1666</v>
      </c>
      <c r="C553" s="43" t="s">
        <v>1422</v>
      </c>
      <c r="D553" s="149">
        <v>0</v>
      </c>
    </row>
    <row r="554" spans="1:4" x14ac:dyDescent="0.2">
      <c r="A554" s="40">
        <v>80096</v>
      </c>
      <c r="B554" s="40" t="s">
        <v>1666</v>
      </c>
      <c r="C554" s="43" t="s">
        <v>1423</v>
      </c>
      <c r="D554" s="149">
        <v>0</v>
      </c>
    </row>
    <row r="555" spans="1:4" x14ac:dyDescent="0.2">
      <c r="A555" s="40">
        <v>80097</v>
      </c>
      <c r="B555" s="40" t="s">
        <v>1666</v>
      </c>
      <c r="C555" s="43" t="s">
        <v>1424</v>
      </c>
      <c r="D555" s="149">
        <v>0</v>
      </c>
    </row>
    <row r="556" spans="1:4" x14ac:dyDescent="0.2">
      <c r="A556" s="40">
        <v>80098</v>
      </c>
      <c r="B556" s="40" t="s">
        <v>1666</v>
      </c>
      <c r="C556" s="43" t="s">
        <v>1425</v>
      </c>
      <c r="D556" s="149">
        <v>0</v>
      </c>
    </row>
    <row r="557" spans="1:4" x14ac:dyDescent="0.2">
      <c r="A557" s="40">
        <v>80099</v>
      </c>
      <c r="B557" s="40" t="s">
        <v>1666</v>
      </c>
      <c r="C557" s="43" t="s">
        <v>1426</v>
      </c>
      <c r="D557" s="149">
        <v>0</v>
      </c>
    </row>
    <row r="558" spans="1:4" x14ac:dyDescent="0.2">
      <c r="A558" s="40">
        <v>80100</v>
      </c>
      <c r="B558" s="40" t="s">
        <v>1666</v>
      </c>
      <c r="C558" s="43" t="s">
        <v>1427</v>
      </c>
      <c r="D558" s="149">
        <v>0</v>
      </c>
    </row>
    <row r="559" spans="1:4" x14ac:dyDescent="0.2">
      <c r="A559" s="40">
        <v>80101</v>
      </c>
      <c r="B559" s="40" t="s">
        <v>1666</v>
      </c>
      <c r="C559" s="43" t="s">
        <v>1428</v>
      </c>
      <c r="D559" s="149">
        <v>0</v>
      </c>
    </row>
    <row r="560" spans="1:4" x14ac:dyDescent="0.2">
      <c r="A560" s="40">
        <v>80103</v>
      </c>
      <c r="B560" s="40" t="s">
        <v>1666</v>
      </c>
      <c r="C560" s="43" t="s">
        <v>1429</v>
      </c>
      <c r="D560" s="149">
        <v>0</v>
      </c>
    </row>
    <row r="561" spans="1:4" x14ac:dyDescent="0.2">
      <c r="A561" s="40">
        <v>80105</v>
      </c>
      <c r="B561" s="40" t="s">
        <v>1666</v>
      </c>
      <c r="C561" s="43" t="s">
        <v>1430</v>
      </c>
      <c r="D561" s="149">
        <v>0.15</v>
      </c>
    </row>
    <row r="562" spans="1:4" x14ac:dyDescent="0.2">
      <c r="A562" s="40">
        <v>80107</v>
      </c>
      <c r="B562" s="40" t="s">
        <v>1666</v>
      </c>
      <c r="C562" s="43" t="s">
        <v>1431</v>
      </c>
      <c r="D562" s="149">
        <v>0</v>
      </c>
    </row>
    <row r="563" spans="1:4" x14ac:dyDescent="0.2">
      <c r="A563" s="40">
        <v>80110</v>
      </c>
      <c r="B563" s="40" t="s">
        <v>1666</v>
      </c>
      <c r="C563" s="43" t="s">
        <v>1432</v>
      </c>
      <c r="D563" s="149">
        <v>0</v>
      </c>
    </row>
    <row r="564" spans="1:4" x14ac:dyDescent="0.2">
      <c r="A564" s="40">
        <v>80111</v>
      </c>
      <c r="B564" s="40" t="s">
        <v>1666</v>
      </c>
      <c r="C564" s="43" t="s">
        <v>1433</v>
      </c>
      <c r="D564" s="149">
        <v>0</v>
      </c>
    </row>
    <row r="565" spans="1:4" x14ac:dyDescent="0.2">
      <c r="A565" s="40">
        <v>80112</v>
      </c>
      <c r="B565" s="40" t="s">
        <v>1666</v>
      </c>
      <c r="C565" s="43" t="s">
        <v>1434</v>
      </c>
      <c r="D565" s="149">
        <v>0</v>
      </c>
    </row>
    <row r="566" spans="1:4" x14ac:dyDescent="0.2">
      <c r="A566" s="40">
        <v>80113</v>
      </c>
      <c r="B566" s="40" t="s">
        <v>1666</v>
      </c>
      <c r="C566" s="43" t="s">
        <v>1435</v>
      </c>
      <c r="D566" s="149">
        <v>0</v>
      </c>
    </row>
    <row r="567" spans="1:4" x14ac:dyDescent="0.2">
      <c r="A567" s="40">
        <v>80115</v>
      </c>
      <c r="B567" s="40" t="s">
        <v>1666</v>
      </c>
      <c r="C567" s="43" t="s">
        <v>1436</v>
      </c>
      <c r="D567" s="149">
        <v>0.25</v>
      </c>
    </row>
    <row r="568" spans="1:4" x14ac:dyDescent="0.2">
      <c r="A568" s="40">
        <v>80117</v>
      </c>
      <c r="B568" s="40" t="s">
        <v>1666</v>
      </c>
      <c r="C568" s="43" t="s">
        <v>1437</v>
      </c>
      <c r="D568" s="149">
        <v>0.1</v>
      </c>
    </row>
    <row r="569" spans="1:4" x14ac:dyDescent="0.2">
      <c r="A569" s="40">
        <v>80120</v>
      </c>
      <c r="B569" s="40" t="s">
        <v>1666</v>
      </c>
      <c r="C569" s="43" t="s">
        <v>1438</v>
      </c>
      <c r="D569" s="149">
        <v>0</v>
      </c>
    </row>
    <row r="570" spans="1:4" x14ac:dyDescent="0.2">
      <c r="A570" s="40">
        <v>80122</v>
      </c>
      <c r="B570" s="40" t="s">
        <v>1666</v>
      </c>
      <c r="C570" s="43" t="s">
        <v>1439</v>
      </c>
      <c r="D570" s="149">
        <v>0</v>
      </c>
    </row>
    <row r="571" spans="1:4" x14ac:dyDescent="0.2">
      <c r="A571" s="40">
        <v>80123</v>
      </c>
      <c r="B571" s="40" t="s">
        <v>1666</v>
      </c>
      <c r="C571" s="43" t="s">
        <v>1440</v>
      </c>
      <c r="D571" s="149">
        <v>0</v>
      </c>
    </row>
    <row r="572" spans="1:4" x14ac:dyDescent="0.2">
      <c r="A572" s="40">
        <v>80124</v>
      </c>
      <c r="B572" s="40" t="s">
        <v>1666</v>
      </c>
      <c r="C572" s="43" t="s">
        <v>1441</v>
      </c>
      <c r="D572" s="149">
        <v>0</v>
      </c>
    </row>
    <row r="573" spans="1:4" x14ac:dyDescent="0.2">
      <c r="A573" s="40">
        <v>80125</v>
      </c>
      <c r="B573" s="40" t="s">
        <v>1666</v>
      </c>
      <c r="C573" s="43" t="s">
        <v>1442</v>
      </c>
      <c r="D573" s="149">
        <v>0.5</v>
      </c>
    </row>
    <row r="574" spans="1:4" x14ac:dyDescent="0.2">
      <c r="A574" s="40">
        <v>80127</v>
      </c>
      <c r="B574" s="40" t="s">
        <v>1666</v>
      </c>
      <c r="C574" s="43" t="s">
        <v>1443</v>
      </c>
      <c r="D574" s="149">
        <v>0.35</v>
      </c>
    </row>
    <row r="575" spans="1:4" x14ac:dyDescent="0.2">
      <c r="A575" s="40">
        <v>80130</v>
      </c>
      <c r="B575" s="40" t="s">
        <v>1666</v>
      </c>
      <c r="C575" s="43" t="s">
        <v>1444</v>
      </c>
      <c r="D575" s="149">
        <v>0.25</v>
      </c>
    </row>
    <row r="576" spans="1:4" x14ac:dyDescent="0.2">
      <c r="A576" s="40">
        <v>80132</v>
      </c>
      <c r="B576" s="40" t="s">
        <v>1666</v>
      </c>
      <c r="C576" s="43" t="s">
        <v>1445</v>
      </c>
      <c r="D576" s="149">
        <v>0</v>
      </c>
    </row>
    <row r="577" spans="1:4" x14ac:dyDescent="0.2">
      <c r="A577" s="40">
        <v>80134</v>
      </c>
      <c r="B577" s="40" t="s">
        <v>1666</v>
      </c>
      <c r="C577" s="43" t="s">
        <v>1446</v>
      </c>
      <c r="D577" s="149">
        <v>0</v>
      </c>
    </row>
    <row r="578" spans="1:4" x14ac:dyDescent="0.2">
      <c r="A578" s="40">
        <v>80135</v>
      </c>
      <c r="B578" s="40" t="s">
        <v>1666</v>
      </c>
      <c r="C578" s="43" t="s">
        <v>1447</v>
      </c>
      <c r="D578" s="149">
        <v>0</v>
      </c>
    </row>
    <row r="579" spans="1:4" x14ac:dyDescent="0.2">
      <c r="A579" s="40">
        <v>80136</v>
      </c>
      <c r="B579" s="40" t="s">
        <v>1666</v>
      </c>
      <c r="C579" s="43" t="s">
        <v>1448</v>
      </c>
      <c r="D579" s="149">
        <v>1</v>
      </c>
    </row>
    <row r="580" spans="1:4" x14ac:dyDescent="0.2">
      <c r="A580" s="40">
        <v>80137</v>
      </c>
      <c r="B580" s="40" t="s">
        <v>1666</v>
      </c>
      <c r="C580" s="43" t="s">
        <v>1449</v>
      </c>
      <c r="D580" s="149">
        <v>0.85</v>
      </c>
    </row>
    <row r="581" spans="1:4" x14ac:dyDescent="0.2">
      <c r="A581" s="40">
        <v>80140</v>
      </c>
      <c r="B581" s="40" t="s">
        <v>1666</v>
      </c>
      <c r="C581" s="43" t="s">
        <v>1450</v>
      </c>
      <c r="D581" s="149">
        <v>0.75</v>
      </c>
    </row>
    <row r="582" spans="1:4" x14ac:dyDescent="0.2">
      <c r="A582" s="40">
        <v>80142</v>
      </c>
      <c r="B582" s="40" t="s">
        <v>1666</v>
      </c>
      <c r="C582" s="43" t="s">
        <v>1451</v>
      </c>
      <c r="D582" s="149">
        <v>0.5</v>
      </c>
    </row>
    <row r="583" spans="1:4" x14ac:dyDescent="0.2">
      <c r="A583" s="40">
        <v>80144</v>
      </c>
      <c r="B583" s="40" t="s">
        <v>1666</v>
      </c>
      <c r="C583" s="43" t="s">
        <v>1452</v>
      </c>
      <c r="D583" s="149">
        <v>0</v>
      </c>
    </row>
    <row r="584" spans="1:4" x14ac:dyDescent="0.2">
      <c r="A584" s="40">
        <v>80146</v>
      </c>
      <c r="B584" s="40" t="s">
        <v>1666</v>
      </c>
      <c r="C584" s="43" t="s">
        <v>1453</v>
      </c>
      <c r="D584" s="149">
        <v>0</v>
      </c>
    </row>
    <row r="585" spans="1:4" x14ac:dyDescent="0.2">
      <c r="A585" s="40">
        <v>80147</v>
      </c>
      <c r="B585" s="40" t="s">
        <v>1666</v>
      </c>
      <c r="C585" s="43" t="s">
        <v>1454</v>
      </c>
      <c r="D585" s="235"/>
    </row>
    <row r="586" spans="1:4" x14ac:dyDescent="0.2">
      <c r="A586" s="40">
        <v>80148</v>
      </c>
      <c r="B586" s="40" t="s">
        <v>1666</v>
      </c>
      <c r="C586" s="43" t="s">
        <v>1455</v>
      </c>
      <c r="D586" s="235"/>
    </row>
    <row r="587" spans="1:4" ht="25.5" x14ac:dyDescent="0.2">
      <c r="A587" s="40">
        <v>99001</v>
      </c>
      <c r="B587" s="40" t="s">
        <v>1639</v>
      </c>
      <c r="C587" s="43" t="s">
        <v>803</v>
      </c>
      <c r="D587" s="235"/>
    </row>
    <row r="588" spans="1:4" ht="38.25" x14ac:dyDescent="0.2">
      <c r="A588" s="40">
        <v>99002</v>
      </c>
      <c r="B588" s="40" t="s">
        <v>1639</v>
      </c>
      <c r="C588" s="44" t="s">
        <v>804</v>
      </c>
      <c r="D588" s="234"/>
    </row>
    <row r="589" spans="1:4" x14ac:dyDescent="0.2">
      <c r="A589" s="40">
        <v>99003</v>
      </c>
      <c r="B589" s="40" t="s">
        <v>1639</v>
      </c>
      <c r="C589" s="43" t="s">
        <v>805</v>
      </c>
      <c r="D589" s="234"/>
    </row>
    <row r="590" spans="1:4" x14ac:dyDescent="0.2">
      <c r="A590" s="40">
        <v>99004</v>
      </c>
      <c r="B590" s="40" t="s">
        <v>1640</v>
      </c>
      <c r="C590" s="43" t="s">
        <v>806</v>
      </c>
      <c r="D590" s="234"/>
    </row>
    <row r="591" spans="1:4" x14ac:dyDescent="0.2">
      <c r="A591" s="40">
        <v>99005</v>
      </c>
      <c r="B591" s="40" t="s">
        <v>1640</v>
      </c>
      <c r="C591" s="43" t="s">
        <v>807</v>
      </c>
      <c r="D591" s="234"/>
    </row>
    <row r="592" spans="1:4" x14ac:dyDescent="0.2">
      <c r="A592" s="40">
        <v>99006</v>
      </c>
      <c r="B592" s="40" t="s">
        <v>1640</v>
      </c>
      <c r="C592" s="43" t="s">
        <v>808</v>
      </c>
      <c r="D592" s="149">
        <v>0.85</v>
      </c>
    </row>
    <row r="593" spans="1:4" x14ac:dyDescent="0.2">
      <c r="A593" s="40">
        <v>99007</v>
      </c>
      <c r="B593" s="40" t="s">
        <v>1640</v>
      </c>
      <c r="C593" s="43" t="s">
        <v>809</v>
      </c>
      <c r="D593" s="234"/>
    </row>
    <row r="594" spans="1:4" x14ac:dyDescent="0.2">
      <c r="A594" s="40">
        <v>99008</v>
      </c>
      <c r="B594" s="40" t="s">
        <v>1640</v>
      </c>
      <c r="C594" s="43" t="s">
        <v>1456</v>
      </c>
      <c r="D594" s="234"/>
    </row>
    <row r="595" spans="1:4" x14ac:dyDescent="0.2">
      <c r="A595" s="40">
        <v>99009</v>
      </c>
      <c r="B595" s="40" t="s">
        <v>1641</v>
      </c>
      <c r="C595" s="43" t="s">
        <v>810</v>
      </c>
      <c r="D595" s="234"/>
    </row>
    <row r="596" spans="1:4" x14ac:dyDescent="0.2">
      <c r="A596" s="40">
        <v>99010</v>
      </c>
      <c r="B596" s="40" t="s">
        <v>1641</v>
      </c>
      <c r="C596" s="43" t="s">
        <v>811</v>
      </c>
      <c r="D596" s="234"/>
    </row>
    <row r="597" spans="1:4" x14ac:dyDescent="0.2">
      <c r="A597" s="40">
        <v>99011</v>
      </c>
      <c r="B597" s="40" t="s">
        <v>1641</v>
      </c>
      <c r="C597" s="43" t="s">
        <v>812</v>
      </c>
      <c r="D597" s="234"/>
    </row>
    <row r="598" spans="1:4" x14ac:dyDescent="0.2">
      <c r="A598" s="40">
        <v>99012</v>
      </c>
      <c r="B598" s="40" t="s">
        <v>1641</v>
      </c>
      <c r="C598" s="43" t="s">
        <v>813</v>
      </c>
      <c r="D598" s="234"/>
    </row>
    <row r="599" spans="1:4" ht="18.600000000000001" customHeight="1" x14ac:dyDescent="0.2">
      <c r="A599" s="40">
        <v>99013</v>
      </c>
      <c r="B599" s="40" t="s">
        <v>1641</v>
      </c>
      <c r="C599" s="43" t="s">
        <v>814</v>
      </c>
      <c r="D599" s="234"/>
    </row>
    <row r="600" spans="1:4" ht="15" customHeight="1" x14ac:dyDescent="0.2">
      <c r="A600" s="40">
        <v>99014</v>
      </c>
      <c r="B600" s="40" t="s">
        <v>1641</v>
      </c>
      <c r="C600" s="43" t="s">
        <v>815</v>
      </c>
      <c r="D600" s="234"/>
    </row>
    <row r="601" spans="1:4" ht="15" customHeight="1" x14ac:dyDescent="0.2">
      <c r="A601" s="40">
        <v>99015</v>
      </c>
      <c r="B601" s="40" t="s">
        <v>1641</v>
      </c>
      <c r="C601" s="43" t="s">
        <v>816</v>
      </c>
      <c r="D601" s="149">
        <v>0.75</v>
      </c>
    </row>
    <row r="602" spans="1:4" x14ac:dyDescent="0.2">
      <c r="A602" s="40">
        <v>99016</v>
      </c>
      <c r="B602" s="40" t="s">
        <v>1641</v>
      </c>
      <c r="C602" s="43" t="s">
        <v>817</v>
      </c>
      <c r="D602" s="234"/>
    </row>
    <row r="603" spans="1:4" ht="16.149999999999999" customHeight="1" x14ac:dyDescent="0.2">
      <c r="A603" s="40">
        <v>99017</v>
      </c>
      <c r="B603" s="40" t="s">
        <v>1641</v>
      </c>
      <c r="C603" s="43" t="s">
        <v>1457</v>
      </c>
      <c r="D603" s="149">
        <v>0.5</v>
      </c>
    </row>
    <row r="604" spans="1:4" ht="19.149999999999999" customHeight="1" x14ac:dyDescent="0.2">
      <c r="A604" s="40">
        <v>99018</v>
      </c>
      <c r="B604" s="40" t="s">
        <v>1641</v>
      </c>
      <c r="C604" s="43" t="s">
        <v>818</v>
      </c>
      <c r="D604" s="234"/>
    </row>
    <row r="605" spans="1:4" ht="18.600000000000001" customHeight="1" x14ac:dyDescent="0.2">
      <c r="A605" s="40">
        <v>99019</v>
      </c>
      <c r="B605" s="40" t="s">
        <v>1641</v>
      </c>
      <c r="C605" s="43" t="s">
        <v>1458</v>
      </c>
      <c r="D605" s="234"/>
    </row>
    <row r="606" spans="1:4" ht="16.149999999999999" customHeight="1" x14ac:dyDescent="0.2">
      <c r="A606" s="40">
        <v>99020</v>
      </c>
      <c r="B606" s="40" t="s">
        <v>1641</v>
      </c>
      <c r="C606" s="43" t="s">
        <v>819</v>
      </c>
      <c r="D606" s="234"/>
    </row>
    <row r="607" spans="1:4" ht="18.600000000000001" customHeight="1" x14ac:dyDescent="0.2">
      <c r="A607" s="40">
        <v>99021</v>
      </c>
      <c r="B607" s="40">
        <v>1</v>
      </c>
      <c r="C607" s="43" t="s">
        <v>820</v>
      </c>
      <c r="D607" s="234"/>
    </row>
    <row r="608" spans="1:4" ht="18" customHeight="1" x14ac:dyDescent="0.2">
      <c r="A608" s="40">
        <v>99022</v>
      </c>
      <c r="B608" s="40">
        <v>1</v>
      </c>
      <c r="C608" s="43" t="s">
        <v>821</v>
      </c>
      <c r="D608" s="234"/>
    </row>
    <row r="609" spans="1:4" ht="17.45" customHeight="1" x14ac:dyDescent="0.2">
      <c r="A609" s="40">
        <v>99023</v>
      </c>
      <c r="B609" s="40">
        <v>1</v>
      </c>
      <c r="C609" s="43" t="s">
        <v>822</v>
      </c>
      <c r="D609" s="234"/>
    </row>
    <row r="610" spans="1:4" ht="36.6" customHeight="1" x14ac:dyDescent="0.2">
      <c r="A610" s="40">
        <v>99024</v>
      </c>
      <c r="B610" s="40" t="s">
        <v>1643</v>
      </c>
      <c r="C610" s="43" t="s">
        <v>823</v>
      </c>
      <c r="D610" s="234"/>
    </row>
    <row r="611" spans="1:4" ht="60" customHeight="1" x14ac:dyDescent="0.2">
      <c r="A611" s="40">
        <v>99025</v>
      </c>
      <c r="B611" s="40" t="s">
        <v>1644</v>
      </c>
      <c r="C611" s="43" t="s">
        <v>824</v>
      </c>
      <c r="D611" s="234"/>
    </row>
    <row r="612" spans="1:4" ht="49.15" customHeight="1" x14ac:dyDescent="0.2">
      <c r="A612" s="40">
        <v>99026</v>
      </c>
      <c r="B612" s="40" t="s">
        <v>1645</v>
      </c>
      <c r="C612" s="43" t="s">
        <v>825</v>
      </c>
      <c r="D612" s="234"/>
    </row>
    <row r="613" spans="1:4" ht="19.899999999999999" customHeight="1" x14ac:dyDescent="0.2">
      <c r="A613" s="40">
        <v>99027</v>
      </c>
      <c r="B613" s="40" t="s">
        <v>1647</v>
      </c>
      <c r="C613" s="43" t="s">
        <v>826</v>
      </c>
      <c r="D613" s="234"/>
    </row>
    <row r="614" spans="1:4" x14ac:dyDescent="0.2">
      <c r="A614" s="40">
        <v>99028</v>
      </c>
      <c r="B614" s="40" t="s">
        <v>1647</v>
      </c>
      <c r="C614" s="43" t="s">
        <v>827</v>
      </c>
      <c r="D614" s="234"/>
    </row>
    <row r="615" spans="1:4" x14ac:dyDescent="0.2">
      <c r="A615" s="40">
        <v>99029</v>
      </c>
      <c r="B615" s="40" t="s">
        <v>1647</v>
      </c>
      <c r="C615" s="43" t="s">
        <v>828</v>
      </c>
      <c r="D615" s="234"/>
    </row>
    <row r="616" spans="1:4" x14ac:dyDescent="0.2">
      <c r="A616" s="40">
        <v>99030</v>
      </c>
      <c r="B616" s="40" t="s">
        <v>1647</v>
      </c>
      <c r="C616" s="43" t="s">
        <v>829</v>
      </c>
      <c r="D616" s="234"/>
    </row>
    <row r="617" spans="1:4" ht="19.899999999999999" customHeight="1" x14ac:dyDescent="0.2">
      <c r="A617" s="40">
        <v>99031</v>
      </c>
      <c r="B617" s="40" t="s">
        <v>1647</v>
      </c>
      <c r="C617" s="43" t="s">
        <v>830</v>
      </c>
      <c r="D617" s="234"/>
    </row>
    <row r="618" spans="1:4" ht="19.149999999999999" customHeight="1" x14ac:dyDescent="0.2">
      <c r="A618" s="40">
        <v>99032</v>
      </c>
      <c r="B618" s="40" t="s">
        <v>1647</v>
      </c>
      <c r="C618" s="43" t="s">
        <v>831</v>
      </c>
      <c r="D618" s="149">
        <v>1</v>
      </c>
    </row>
    <row r="619" spans="1:4" x14ac:dyDescent="0.2">
      <c r="A619" s="40">
        <v>99033</v>
      </c>
      <c r="B619" s="40" t="s">
        <v>1647</v>
      </c>
      <c r="C619" s="43" t="s">
        <v>832</v>
      </c>
      <c r="D619" s="234"/>
    </row>
    <row r="620" spans="1:4" x14ac:dyDescent="0.2">
      <c r="A620" s="40">
        <v>99034</v>
      </c>
      <c r="B620" s="40" t="s">
        <v>1647</v>
      </c>
      <c r="C620" s="43" t="s">
        <v>1459</v>
      </c>
      <c r="D620" s="234"/>
    </row>
    <row r="621" spans="1:4" x14ac:dyDescent="0.2">
      <c r="A621" s="40">
        <v>99035</v>
      </c>
      <c r="B621" s="40" t="s">
        <v>1647</v>
      </c>
      <c r="C621" s="43" t="s">
        <v>833</v>
      </c>
      <c r="D621" s="234"/>
    </row>
    <row r="622" spans="1:4" ht="45" customHeight="1" x14ac:dyDescent="0.2">
      <c r="A622" s="40">
        <v>99036</v>
      </c>
      <c r="B622" s="40" t="s">
        <v>1665</v>
      </c>
      <c r="C622" s="43" t="s">
        <v>834</v>
      </c>
      <c r="D622" s="234"/>
    </row>
    <row r="623" spans="1:4" ht="50.45" customHeight="1" x14ac:dyDescent="0.2">
      <c r="A623" s="40">
        <v>99037</v>
      </c>
      <c r="B623" s="40" t="s">
        <v>1648</v>
      </c>
      <c r="C623" s="43" t="s">
        <v>835</v>
      </c>
      <c r="D623" s="234"/>
    </row>
    <row r="624" spans="1:4" ht="23.45" customHeight="1" x14ac:dyDescent="0.2">
      <c r="A624" s="40">
        <v>99038</v>
      </c>
      <c r="B624" s="40">
        <v>2</v>
      </c>
      <c r="C624" s="43" t="s">
        <v>836</v>
      </c>
      <c r="D624" s="234"/>
    </row>
    <row r="625" spans="1:4" x14ac:dyDescent="0.2">
      <c r="A625" s="40">
        <v>99039</v>
      </c>
      <c r="B625" s="40">
        <v>3</v>
      </c>
      <c r="C625" s="43" t="s">
        <v>837</v>
      </c>
      <c r="D625" s="234"/>
    </row>
    <row r="626" spans="1:4" ht="46.15" customHeight="1" x14ac:dyDescent="0.2">
      <c r="A626" s="40">
        <v>99040</v>
      </c>
      <c r="B626" s="40" t="s">
        <v>1650</v>
      </c>
      <c r="C626" s="43" t="s">
        <v>838</v>
      </c>
      <c r="D626" s="234"/>
    </row>
    <row r="627" spans="1:4" ht="69.599999999999994" customHeight="1" x14ac:dyDescent="0.2">
      <c r="A627" s="40">
        <v>99041</v>
      </c>
      <c r="B627" s="40" t="s">
        <v>1651</v>
      </c>
      <c r="C627" s="43" t="s">
        <v>1703</v>
      </c>
      <c r="D627" s="234"/>
    </row>
    <row r="628" spans="1:4" x14ac:dyDescent="0.2">
      <c r="A628" s="40">
        <v>99042</v>
      </c>
      <c r="B628" s="40" t="s">
        <v>1652</v>
      </c>
      <c r="C628" s="43" t="s">
        <v>840</v>
      </c>
      <c r="D628" s="234"/>
    </row>
    <row r="629" spans="1:4" x14ac:dyDescent="0.2">
      <c r="A629" s="40">
        <v>99043</v>
      </c>
      <c r="B629" s="40" t="s">
        <v>1653</v>
      </c>
      <c r="C629" s="43" t="s">
        <v>841</v>
      </c>
      <c r="D629" s="149">
        <v>0.75</v>
      </c>
    </row>
    <row r="630" spans="1:4" ht="37.15" customHeight="1" x14ac:dyDescent="0.2">
      <c r="A630" s="40">
        <v>99044</v>
      </c>
      <c r="B630" s="40" t="s">
        <v>1653</v>
      </c>
      <c r="C630" s="43" t="s">
        <v>1705</v>
      </c>
      <c r="D630" s="234"/>
    </row>
    <row r="631" spans="1:4" x14ac:dyDescent="0.2">
      <c r="A631" s="40">
        <v>99045</v>
      </c>
      <c r="B631" s="40" t="s">
        <v>1653</v>
      </c>
      <c r="C631" s="43" t="s">
        <v>1460</v>
      </c>
      <c r="D631" s="234"/>
    </row>
    <row r="632" spans="1:4" ht="33" customHeight="1" x14ac:dyDescent="0.2">
      <c r="A632" s="40">
        <v>99046</v>
      </c>
      <c r="B632" s="40">
        <v>3</v>
      </c>
      <c r="C632" s="43" t="s">
        <v>1704</v>
      </c>
      <c r="D632" s="234"/>
    </row>
    <row r="633" spans="1:4" ht="76.5" x14ac:dyDescent="0.2">
      <c r="A633" s="40">
        <v>99047</v>
      </c>
      <c r="B633" s="40">
        <v>4</v>
      </c>
      <c r="C633" s="43" t="s">
        <v>844</v>
      </c>
      <c r="D633" s="234"/>
    </row>
    <row r="634" spans="1:4" ht="76.5" x14ac:dyDescent="0.2">
      <c r="A634" s="40">
        <v>99048</v>
      </c>
      <c r="B634" s="40">
        <v>4</v>
      </c>
      <c r="C634" s="43" t="s">
        <v>845</v>
      </c>
      <c r="D634" s="234"/>
    </row>
    <row r="635" spans="1:4" x14ac:dyDescent="0.2">
      <c r="A635" s="40">
        <v>99049</v>
      </c>
      <c r="B635" s="40">
        <v>4</v>
      </c>
      <c r="C635" s="43" t="s">
        <v>846</v>
      </c>
      <c r="D635" s="234"/>
    </row>
    <row r="636" spans="1:4" x14ac:dyDescent="0.2">
      <c r="A636" s="40">
        <v>99050</v>
      </c>
      <c r="B636" s="40">
        <v>4</v>
      </c>
      <c r="C636" s="43" t="s">
        <v>847</v>
      </c>
      <c r="D636" s="234"/>
    </row>
    <row r="637" spans="1:4" ht="23.45" customHeight="1" x14ac:dyDescent="0.2">
      <c r="A637" s="40">
        <v>99051</v>
      </c>
      <c r="B637" s="40">
        <v>4</v>
      </c>
      <c r="C637" s="43" t="s">
        <v>848</v>
      </c>
      <c r="D637" s="234"/>
    </row>
    <row r="638" spans="1:4" ht="21.6" customHeight="1" x14ac:dyDescent="0.2">
      <c r="A638" s="40">
        <v>99052</v>
      </c>
      <c r="B638" s="40">
        <v>4</v>
      </c>
      <c r="C638" s="43" t="s">
        <v>849</v>
      </c>
      <c r="D638" s="234"/>
    </row>
    <row r="639" spans="1:4" ht="20.45" customHeight="1" x14ac:dyDescent="0.2">
      <c r="A639" s="40">
        <v>99053</v>
      </c>
      <c r="B639" s="40">
        <v>4</v>
      </c>
      <c r="C639" s="43" t="s">
        <v>850</v>
      </c>
      <c r="D639" s="234"/>
    </row>
    <row r="640" spans="1:4" ht="16.899999999999999" customHeight="1" x14ac:dyDescent="0.2">
      <c r="A640" s="40">
        <v>99054</v>
      </c>
      <c r="B640" s="40">
        <v>4</v>
      </c>
      <c r="C640" s="43" t="s">
        <v>851</v>
      </c>
      <c r="D640" s="234"/>
    </row>
    <row r="641" spans="1:4" ht="21" customHeight="1" x14ac:dyDescent="0.2">
      <c r="A641" s="40">
        <v>99055</v>
      </c>
      <c r="B641" s="40">
        <v>4</v>
      </c>
      <c r="C641" s="43" t="s">
        <v>852</v>
      </c>
      <c r="D641" s="234"/>
    </row>
    <row r="642" spans="1:4" ht="18.600000000000001" customHeight="1" x14ac:dyDescent="0.2">
      <c r="A642" s="40">
        <v>99056</v>
      </c>
      <c r="B642" s="40">
        <v>4</v>
      </c>
      <c r="C642" s="43" t="s">
        <v>853</v>
      </c>
      <c r="D642" s="234"/>
    </row>
    <row r="643" spans="1:4" x14ac:dyDescent="0.2">
      <c r="A643" s="40">
        <v>99057</v>
      </c>
      <c r="B643" s="41">
        <v>5</v>
      </c>
      <c r="C643" s="43" t="s">
        <v>854</v>
      </c>
      <c r="D643" s="236"/>
    </row>
    <row r="644" spans="1:4" ht="17.45" customHeight="1" x14ac:dyDescent="0.2">
      <c r="A644" s="40">
        <v>99058</v>
      </c>
      <c r="B644" s="41">
        <v>5</v>
      </c>
      <c r="C644" s="43" t="s">
        <v>855</v>
      </c>
      <c r="D644" s="234"/>
    </row>
    <row r="645" spans="1:4" ht="15.6" customHeight="1" x14ac:dyDescent="0.2">
      <c r="A645" s="42">
        <v>99059</v>
      </c>
      <c r="B645" s="41">
        <v>5</v>
      </c>
      <c r="C645" s="45" t="s">
        <v>856</v>
      </c>
      <c r="D645" s="236"/>
    </row>
    <row r="646" spans="1:4" x14ac:dyDescent="0.2">
      <c r="A646" s="39"/>
      <c r="B646" s="39"/>
      <c r="C646" s="39"/>
    </row>
    <row r="647" spans="1:4" x14ac:dyDescent="0.2">
      <c r="A647" s="39"/>
      <c r="B647" s="39"/>
      <c r="C647" s="39"/>
    </row>
    <row r="648" spans="1:4" x14ac:dyDescent="0.2">
      <c r="A648" s="39"/>
      <c r="B648" s="39"/>
      <c r="C648" s="39"/>
    </row>
    <row r="649" spans="1:4" x14ac:dyDescent="0.2">
      <c r="A649" s="39"/>
      <c r="B649" s="39"/>
      <c r="C649" s="39"/>
    </row>
    <row r="650" spans="1:4" x14ac:dyDescent="0.2">
      <c r="A650" s="39"/>
      <c r="B650" s="39"/>
      <c r="C650" s="39"/>
    </row>
    <row r="651" spans="1:4" x14ac:dyDescent="0.2">
      <c r="A651" s="39"/>
      <c r="B651" s="39"/>
      <c r="C651" s="39"/>
    </row>
    <row r="652" spans="1:4" x14ac:dyDescent="0.2">
      <c r="A652" s="39"/>
      <c r="B652" s="39"/>
      <c r="C652" s="39"/>
    </row>
    <row r="653" spans="1:4" x14ac:dyDescent="0.2">
      <c r="A653" s="39"/>
      <c r="B653" s="39"/>
      <c r="C653" s="39"/>
    </row>
    <row r="654" spans="1:4" x14ac:dyDescent="0.2">
      <c r="A654" s="39"/>
      <c r="B654" s="39"/>
      <c r="C654" s="39"/>
    </row>
    <row r="655" spans="1:4" x14ac:dyDescent="0.2">
      <c r="A655" s="39"/>
      <c r="B655" s="39"/>
      <c r="C655" s="39"/>
    </row>
    <row r="656" spans="1:4" x14ac:dyDescent="0.2">
      <c r="A656" s="39"/>
      <c r="B656" s="39"/>
      <c r="C656" s="39"/>
    </row>
    <row r="657" spans="1:3" x14ac:dyDescent="0.2">
      <c r="A657" s="39"/>
      <c r="B657" s="39"/>
      <c r="C657" s="39"/>
    </row>
    <row r="658" spans="1:3" x14ac:dyDescent="0.2">
      <c r="A658" s="39"/>
      <c r="B658" s="39"/>
      <c r="C658" s="39"/>
    </row>
    <row r="659" spans="1:3" x14ac:dyDescent="0.2">
      <c r="A659" s="39"/>
      <c r="B659" s="39"/>
      <c r="C659" s="39"/>
    </row>
    <row r="660" spans="1:3" x14ac:dyDescent="0.2">
      <c r="A660" s="39"/>
      <c r="B660" s="39"/>
      <c r="C660" s="39"/>
    </row>
    <row r="661" spans="1:3" x14ac:dyDescent="0.2">
      <c r="A661" s="39"/>
      <c r="B661" s="39"/>
      <c r="C661" s="39"/>
    </row>
    <row r="662" spans="1:3" x14ac:dyDescent="0.2">
      <c r="A662" s="39"/>
      <c r="B662" s="39"/>
      <c r="C662" s="39"/>
    </row>
    <row r="663" spans="1:3" x14ac:dyDescent="0.2">
      <c r="A663" s="39"/>
      <c r="B663" s="39"/>
      <c r="C663" s="39"/>
    </row>
    <row r="664" spans="1:3" x14ac:dyDescent="0.2">
      <c r="A664" s="39"/>
      <c r="B664" s="39"/>
      <c r="C664" s="39"/>
    </row>
    <row r="665" spans="1:3" x14ac:dyDescent="0.2">
      <c r="A665" s="39"/>
      <c r="B665" s="39"/>
      <c r="C665" s="39"/>
    </row>
    <row r="666" spans="1:3" x14ac:dyDescent="0.2">
      <c r="A666" s="39"/>
      <c r="B666" s="39"/>
      <c r="C666" s="39"/>
    </row>
    <row r="667" spans="1:3" x14ac:dyDescent="0.2">
      <c r="A667" s="39"/>
      <c r="B667" s="39"/>
      <c r="C667" s="39"/>
    </row>
    <row r="668" spans="1:3" x14ac:dyDescent="0.2">
      <c r="A668" s="39"/>
      <c r="B668" s="39"/>
      <c r="C668" s="39"/>
    </row>
    <row r="669" spans="1:3" x14ac:dyDescent="0.2">
      <c r="A669" s="39"/>
      <c r="B669" s="39"/>
      <c r="C669" s="39"/>
    </row>
    <row r="670" spans="1:3" x14ac:dyDescent="0.2">
      <c r="A670" s="39"/>
      <c r="B670" s="39"/>
      <c r="C670" s="39"/>
    </row>
    <row r="671" spans="1:3" x14ac:dyDescent="0.2">
      <c r="A671" s="39"/>
      <c r="B671" s="39"/>
      <c r="C671" s="39"/>
    </row>
    <row r="672" spans="1:3" x14ac:dyDescent="0.2">
      <c r="A672" s="39"/>
      <c r="B672" s="39"/>
      <c r="C672" s="39"/>
    </row>
    <row r="673" spans="1:3" x14ac:dyDescent="0.2">
      <c r="A673" s="39"/>
      <c r="B673" s="39"/>
      <c r="C673" s="39"/>
    </row>
    <row r="674" spans="1:3" x14ac:dyDescent="0.2">
      <c r="A674" s="39"/>
      <c r="B674" s="39"/>
      <c r="C674" s="39"/>
    </row>
    <row r="675" spans="1:3" x14ac:dyDescent="0.2">
      <c r="A675" s="39"/>
      <c r="B675" s="39"/>
      <c r="C675" s="39"/>
    </row>
    <row r="676" spans="1:3" x14ac:dyDescent="0.2">
      <c r="A676" s="39"/>
      <c r="B676" s="39"/>
      <c r="C676" s="39"/>
    </row>
    <row r="677" spans="1:3" x14ac:dyDescent="0.2">
      <c r="A677" s="39"/>
      <c r="B677" s="39"/>
      <c r="C677" s="39"/>
    </row>
    <row r="678" spans="1:3" x14ac:dyDescent="0.2">
      <c r="A678" s="39"/>
      <c r="B678" s="39"/>
      <c r="C678" s="39"/>
    </row>
    <row r="679" spans="1:3" x14ac:dyDescent="0.2">
      <c r="A679" s="39"/>
      <c r="B679" s="39"/>
      <c r="C679" s="39"/>
    </row>
    <row r="680" spans="1:3" x14ac:dyDescent="0.2">
      <c r="A680" s="39"/>
      <c r="B680" s="39"/>
      <c r="C680" s="39"/>
    </row>
    <row r="681" spans="1:3" x14ac:dyDescent="0.2">
      <c r="A681" s="39"/>
      <c r="B681" s="39"/>
      <c r="C681" s="39"/>
    </row>
    <row r="682" spans="1:3" x14ac:dyDescent="0.2">
      <c r="A682" s="39"/>
      <c r="B682" s="39"/>
      <c r="C682" s="39"/>
    </row>
    <row r="683" spans="1:3" x14ac:dyDescent="0.2">
      <c r="A683" s="39"/>
      <c r="B683" s="39"/>
      <c r="C683" s="39"/>
    </row>
    <row r="684" spans="1:3" x14ac:dyDescent="0.2">
      <c r="A684" s="39"/>
      <c r="B684" s="39"/>
      <c r="C684" s="39"/>
    </row>
    <row r="685" spans="1:3" x14ac:dyDescent="0.2">
      <c r="A685" s="39"/>
      <c r="B685" s="39"/>
      <c r="C685" s="39"/>
    </row>
    <row r="686" spans="1:3" x14ac:dyDescent="0.2">
      <c r="A686" s="39"/>
      <c r="B686" s="39"/>
      <c r="C686" s="39"/>
    </row>
    <row r="687" spans="1:3" x14ac:dyDescent="0.2">
      <c r="A687" s="39"/>
      <c r="B687" s="39"/>
      <c r="C687" s="39"/>
    </row>
    <row r="688" spans="1:3" x14ac:dyDescent="0.2">
      <c r="A688" s="39"/>
      <c r="B688" s="39"/>
      <c r="C688" s="39"/>
    </row>
  </sheetData>
  <sheetProtection password="CD4C" sheet="1" objects="1" scenarios="1" selectLockedCells="1" sort="0" autoFilter="0" selectUnlockedCells="1"/>
  <autoFilter ref="A8:D645"/>
  <mergeCells count="6">
    <mergeCell ref="A6:D6"/>
    <mergeCell ref="A2:D2"/>
    <mergeCell ref="A1:D1"/>
    <mergeCell ref="A3:D3"/>
    <mergeCell ref="A4:D4"/>
    <mergeCell ref="A5:D5"/>
  </mergeCells>
  <printOptions horizontalCentered="1" gridLines="1"/>
  <pageMargins left="0.39370078740157483" right="0.39370078740157483" top="0" bottom="0.39370078740157483" header="0" footer="0.19685039370078741"/>
  <pageSetup paperSize="5" orientation="portrait" r:id="rId1"/>
  <headerFooter>
    <oddFooter>&amp;L&amp;"Arial,Normal"&amp;8Autorité des marchés financiers
Divulgation du ratio de liquidité à court terme (LCR)
&amp;R&amp;"Arial,Normal"&amp;8Page &amp;P de &amp;N</oddFooter>
  </headerFooter>
  <rowBreaks count="11" manualBreakCount="11">
    <brk id="65" max="3" man="1"/>
    <brk id="122" max="3" man="1"/>
    <brk id="179" max="3" man="1"/>
    <brk id="236" max="3" man="1"/>
    <brk id="293" max="3" man="1"/>
    <brk id="350" max="3" man="1"/>
    <brk id="407" max="3" man="1"/>
    <brk id="464" max="3" man="1"/>
    <brk id="521" max="3" man="1"/>
    <brk id="578" max="3" man="1"/>
    <brk id="618" max="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15</vt:i4>
      </vt:variant>
    </vt:vector>
  </HeadingPairs>
  <TitlesOfParts>
    <vt:vector size="22" baseType="lpstr">
      <vt:lpstr>Page Titre</vt:lpstr>
      <vt:lpstr>Présentation</vt:lpstr>
      <vt:lpstr>Divulgation-LCR</vt:lpstr>
      <vt:lpstr>Régles-LCR</vt:lpstr>
      <vt:lpstr>Instruction-LCR</vt:lpstr>
      <vt:lpstr>Dépôts opérationnels</vt:lpstr>
      <vt:lpstr>Règles de validation-LCR</vt:lpstr>
      <vt:lpstr>'Divulgation-LCR'!_ftn1</vt:lpstr>
      <vt:lpstr>'Divulgation-LCR'!_ftnref1</vt:lpstr>
      <vt:lpstr>Présentation!_Toc403131203</vt:lpstr>
      <vt:lpstr>'Dépôts opérationnels'!Impression_des_titres</vt:lpstr>
      <vt:lpstr>'Divulgation-LCR'!Impression_des_titres</vt:lpstr>
      <vt:lpstr>'Instruction-LCR'!Impression_des_titres</vt:lpstr>
      <vt:lpstr>'Règles de validation-LCR'!Impression_des_titres</vt:lpstr>
      <vt:lpstr>'Régles-LCR'!Impression_des_titres</vt:lpstr>
      <vt:lpstr>'Dépôts opérationnels'!Zone_d_impression</vt:lpstr>
      <vt:lpstr>'Divulgation-LCR'!Zone_d_impression</vt:lpstr>
      <vt:lpstr>'Instruction-LCR'!Zone_d_impression</vt:lpstr>
      <vt:lpstr>'Page Titre'!Zone_d_impression</vt:lpstr>
      <vt:lpstr>Présentation!Zone_d_impression</vt:lpstr>
      <vt:lpstr>'Règles de validation-LCR'!Zone_d_impression</vt:lpstr>
      <vt:lpstr>'Régles-LCR'!Zone_d_impression</vt:lpstr>
    </vt:vector>
  </TitlesOfParts>
  <Company>OSFI-BSIF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Divulgation ratio de liquidité à court terme (LCR)</dc:title>
  <dc:creator>Autorité des marchés financiers</dc:creator>
  <cp:keywords>ratio;liquidité;court terme;2016</cp:keywords>
  <cp:lastModifiedBy>Martine Poirier</cp:lastModifiedBy>
  <cp:lastPrinted>2016-02-29T19:43:47Z</cp:lastPrinted>
  <dcterms:created xsi:type="dcterms:W3CDTF">2013-12-04T15:32:14Z</dcterms:created>
  <dcterms:modified xsi:type="dcterms:W3CDTF">2016-03-10T19:48:04Z</dcterms:modified>
</cp:coreProperties>
</file>