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autoCompressPictures="0" defaultThemeVersion="124226"/>
  <mc:AlternateContent xmlns:mc="http://schemas.openxmlformats.org/markup-compatibility/2006">
    <mc:Choice Requires="x15">
      <x15ac:absPath xmlns:x15ac="http://schemas.microsoft.com/office/spreadsheetml/2010/11/ac" url="P:\Public_Direction\D_Communications\Beauséjour Geneviève\1-Demandes\"/>
    </mc:Choice>
  </mc:AlternateContent>
  <xr:revisionPtr revIDLastSave="0" documentId="8_{FD8F9472-23A1-489F-A220-BEF70CBB12EF}" xr6:coauthVersionLast="36" xr6:coauthVersionMax="36" xr10:uidLastSave="{00000000-0000-0000-0000-000000000000}"/>
  <bookViews>
    <workbookView xWindow="75" yWindow="-120" windowWidth="17370" windowHeight="11355" tabRatio="799" xr2:uid="{00000000-000D-0000-FFFF-FFFF00000000}"/>
  </bookViews>
  <sheets>
    <sheet name="Instructions" sheetId="8" r:id="rId1"/>
    <sheet name="A-1_base" sheetId="1" r:id="rId2"/>
    <sheet name="A-1_scen1" sheetId="9" r:id="rId3"/>
    <sheet name="A-1_ scen2" sheetId="10" r:id="rId4"/>
    <sheet name="A-1_ scen3" sheetId="11" r:id="rId5"/>
    <sheet name="A-2_ base" sheetId="2" r:id="rId6"/>
    <sheet name="A-2_scen1" sheetId="12" r:id="rId7"/>
    <sheet name="A-2_ scen2" sheetId="13" r:id="rId8"/>
    <sheet name="A-2_scen3" sheetId="14" r:id="rId9"/>
    <sheet name="A-3_base" sheetId="18" r:id="rId10"/>
    <sheet name="A-3_scen1" sheetId="20" r:id="rId11"/>
    <sheet name="A-3_ scen2" sheetId="21" r:id="rId12"/>
    <sheet name="A-3_scen3" sheetId="22" r:id="rId13"/>
    <sheet name="B" sheetId="5" r:id="rId14"/>
    <sheet name="C" sheetId="6" r:id="rId15"/>
    <sheet name="D" sheetId="7" r:id="rId16"/>
    <sheet name="AMFTypeDonnee" sheetId="24" state="hidden" r:id="rId17"/>
  </sheets>
  <definedNames>
    <definedName name="_xlnm.Print_Titles" localSheetId="3">'A-1_ scen2'!$1:$6</definedName>
    <definedName name="_xlnm.Print_Titles" localSheetId="4">'A-1_ scen3'!$1:$6</definedName>
    <definedName name="_xlnm.Print_Titles" localSheetId="1">'A-1_base'!$1:$7</definedName>
    <definedName name="_xlnm.Print_Titles" localSheetId="2">'A-1_scen1'!$1:$6</definedName>
    <definedName name="_xlnm.Print_Titles" localSheetId="5">'A-2_ base'!$1:$6</definedName>
    <definedName name="_xlnm.Print_Titles" localSheetId="11">'A-3_ scen2'!$1:$6</definedName>
    <definedName name="_xlnm.Print_Titles" localSheetId="9">'A-3_base'!$1:$6</definedName>
    <definedName name="_xlnm.Print_Titles" localSheetId="10">'A-3_scen1'!$1:$6</definedName>
    <definedName name="_xlnm.Print_Titles" localSheetId="12">'A-3_scen3'!$1:$6</definedName>
    <definedName name="_xlnm.Print_Titles" localSheetId="14">'C'!$2:$4</definedName>
    <definedName name="_xlnm.Print_Titles" localSheetId="15">D!$3:$5</definedName>
    <definedName name="_xlnm.Print_Area" localSheetId="3">'A-1_ scen2'!$A$1:$O$77</definedName>
    <definedName name="_xlnm.Print_Area" localSheetId="4">'A-1_ scen3'!$A$1:$O$77</definedName>
    <definedName name="_xlnm.Print_Area" localSheetId="1">'A-1_base'!$A$1:$H$77</definedName>
    <definedName name="_xlnm.Print_Area" localSheetId="2">'A-1_scen1'!$A$1:$O$77</definedName>
    <definedName name="_xlnm.Print_Area" localSheetId="5">'A-2_ base'!$A$1:$H$37</definedName>
    <definedName name="_xlnm.Print_Area" localSheetId="7">'A-2_ scen2'!$A$1:$O$37</definedName>
    <definedName name="_xlnm.Print_Area" localSheetId="6">'A-2_scen1'!$A$1:$O$37</definedName>
    <definedName name="_xlnm.Print_Area" localSheetId="8">'A-2_scen3'!$A$1:$O$37</definedName>
    <definedName name="_xlnm.Print_Area" localSheetId="11">'A-3_ scen2'!$A$1:$O$53</definedName>
    <definedName name="_xlnm.Print_Area" localSheetId="9">'A-3_base'!$A$1:$H$53</definedName>
    <definedName name="_xlnm.Print_Area" localSheetId="10">'A-3_scen1'!$A$1:$O$53</definedName>
    <definedName name="_xlnm.Print_Area" localSheetId="12">'A-3_scen3'!$A$1:$O$53</definedName>
    <definedName name="_xlnm.Print_Area" localSheetId="13">B!$A$1:$F$13</definedName>
    <definedName name="_xlnm.Print_Area" localSheetId="14">'C'!$A$1:$F$45</definedName>
    <definedName name="_xlnm.Print_Area" localSheetId="15">D!$A$1:$G$39</definedName>
    <definedName name="_xlnm.Print_Area" localSheetId="0">Instructions!$B$1:$B$36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8" i="22" l="1"/>
  <c r="M8" i="22"/>
  <c r="K8" i="22"/>
  <c r="J8" i="22"/>
  <c r="N48" i="21"/>
  <c r="M48" i="21"/>
  <c r="K48" i="21"/>
  <c r="J48" i="21"/>
  <c r="N47" i="21"/>
  <c r="M47" i="21"/>
  <c r="K47" i="21"/>
  <c r="J47" i="21"/>
  <c r="N8" i="21"/>
  <c r="M8" i="21"/>
  <c r="K8" i="21"/>
  <c r="J8" i="21"/>
  <c r="N48" i="20"/>
  <c r="M48" i="20"/>
  <c r="L48" i="20"/>
  <c r="J48" i="20"/>
  <c r="N47" i="20"/>
  <c r="M47" i="20"/>
  <c r="L47" i="20"/>
  <c r="J47" i="20"/>
  <c r="N8" i="20"/>
  <c r="M8" i="20"/>
  <c r="L8" i="20"/>
  <c r="J8" i="20"/>
  <c r="N9" i="20"/>
  <c r="B1" i="7" l="1"/>
  <c r="B1" i="6"/>
  <c r="B1" i="5"/>
  <c r="N53" i="22"/>
  <c r="M53" i="22"/>
  <c r="L53" i="22"/>
  <c r="K53" i="22"/>
  <c r="J53" i="22"/>
  <c r="N52" i="22"/>
  <c r="M52" i="22"/>
  <c r="L52" i="22"/>
  <c r="K52" i="22"/>
  <c r="J52" i="22"/>
  <c r="N51" i="22"/>
  <c r="M51" i="22"/>
  <c r="L51" i="22"/>
  <c r="K51" i="22"/>
  <c r="J51" i="22"/>
  <c r="N50" i="22"/>
  <c r="M50" i="22"/>
  <c r="L50" i="22"/>
  <c r="K50" i="22"/>
  <c r="J50" i="22"/>
  <c r="G45" i="22"/>
  <c r="F45" i="22"/>
  <c r="E45" i="22"/>
  <c r="D45" i="22"/>
  <c r="C45" i="22"/>
  <c r="N44" i="22"/>
  <c r="M44" i="22"/>
  <c r="L44" i="22"/>
  <c r="K44" i="22"/>
  <c r="J44" i="22"/>
  <c r="N43" i="22"/>
  <c r="M43" i="22"/>
  <c r="L43" i="22"/>
  <c r="K43" i="22"/>
  <c r="J43" i="22"/>
  <c r="G42" i="22"/>
  <c r="F42" i="22"/>
  <c r="E42" i="22"/>
  <c r="D42" i="22"/>
  <c r="C42" i="22"/>
  <c r="N41" i="22"/>
  <c r="M41" i="22"/>
  <c r="L41" i="22"/>
  <c r="K41" i="22"/>
  <c r="J41" i="22"/>
  <c r="N40" i="22"/>
  <c r="M40" i="22"/>
  <c r="L40" i="22"/>
  <c r="K40" i="22"/>
  <c r="J40" i="22"/>
  <c r="N39" i="22"/>
  <c r="M39" i="22"/>
  <c r="L39" i="22"/>
  <c r="K39" i="22"/>
  <c r="J39" i="22"/>
  <c r="N38" i="22"/>
  <c r="M38" i="22"/>
  <c r="L38" i="22"/>
  <c r="K38" i="22"/>
  <c r="J38" i="22"/>
  <c r="N36" i="22"/>
  <c r="M36" i="22"/>
  <c r="L36" i="22"/>
  <c r="K36" i="22"/>
  <c r="J36" i="22"/>
  <c r="N35" i="22"/>
  <c r="M35" i="22"/>
  <c r="L35" i="22"/>
  <c r="K35" i="22"/>
  <c r="J35" i="22"/>
  <c r="N34" i="22"/>
  <c r="M34" i="22"/>
  <c r="L34" i="22"/>
  <c r="K34" i="22"/>
  <c r="J34" i="22"/>
  <c r="N33" i="22"/>
  <c r="M33" i="22"/>
  <c r="L33" i="22"/>
  <c r="K33" i="22"/>
  <c r="J33" i="22"/>
  <c r="N32" i="22"/>
  <c r="M32" i="22"/>
  <c r="L32" i="22"/>
  <c r="K32" i="22"/>
  <c r="J32" i="22"/>
  <c r="G31" i="22"/>
  <c r="F31" i="22"/>
  <c r="E31" i="22"/>
  <c r="D31" i="22"/>
  <c r="C31" i="22"/>
  <c r="N30" i="22"/>
  <c r="M30" i="22"/>
  <c r="L30" i="22"/>
  <c r="K30" i="22"/>
  <c r="J30" i="22"/>
  <c r="N29" i="22"/>
  <c r="M29" i="22"/>
  <c r="L29" i="22"/>
  <c r="K29" i="22"/>
  <c r="J29" i="22"/>
  <c r="N28" i="22"/>
  <c r="M28" i="22"/>
  <c r="L28" i="22"/>
  <c r="K28" i="22"/>
  <c r="J28" i="22"/>
  <c r="N27" i="22"/>
  <c r="M27" i="22"/>
  <c r="L27" i="22"/>
  <c r="K27" i="22"/>
  <c r="J27" i="22"/>
  <c r="N26" i="22"/>
  <c r="M26" i="22"/>
  <c r="L26" i="22"/>
  <c r="K26" i="22"/>
  <c r="J26" i="22"/>
  <c r="N25" i="22"/>
  <c r="M25" i="22"/>
  <c r="L25" i="22"/>
  <c r="K25" i="22"/>
  <c r="J25" i="22"/>
  <c r="N24" i="22"/>
  <c r="M24" i="22"/>
  <c r="L24" i="22"/>
  <c r="K24" i="22"/>
  <c r="J24" i="22"/>
  <c r="N23" i="22"/>
  <c r="G23" i="22"/>
  <c r="F23" i="22"/>
  <c r="E23" i="22"/>
  <c r="D23" i="22"/>
  <c r="C23" i="22"/>
  <c r="N22" i="22"/>
  <c r="M22" i="22"/>
  <c r="L22" i="22"/>
  <c r="K22" i="22"/>
  <c r="J22" i="22"/>
  <c r="N21" i="22"/>
  <c r="M21" i="22"/>
  <c r="L21" i="22"/>
  <c r="K21" i="22"/>
  <c r="J21" i="22"/>
  <c r="N20" i="22"/>
  <c r="M20" i="22"/>
  <c r="L20" i="22"/>
  <c r="K20" i="22"/>
  <c r="J20" i="22"/>
  <c r="N19" i="22"/>
  <c r="M19" i="22"/>
  <c r="L19" i="22"/>
  <c r="K19" i="22"/>
  <c r="J19" i="22"/>
  <c r="N18" i="22"/>
  <c r="M18" i="22"/>
  <c r="L18" i="22"/>
  <c r="K18" i="22"/>
  <c r="J18" i="22"/>
  <c r="N17" i="22"/>
  <c r="M17" i="22"/>
  <c r="L17" i="22"/>
  <c r="K17" i="22"/>
  <c r="J17" i="22"/>
  <c r="N16" i="22"/>
  <c r="M16" i="22"/>
  <c r="L16" i="22"/>
  <c r="K16" i="22"/>
  <c r="J16" i="22"/>
  <c r="N15" i="22"/>
  <c r="M15" i="22"/>
  <c r="L15" i="22"/>
  <c r="K15" i="22"/>
  <c r="J15" i="22"/>
  <c r="G14" i="22"/>
  <c r="F14" i="22"/>
  <c r="E14" i="22"/>
  <c r="D14" i="22"/>
  <c r="C14" i="22"/>
  <c r="N12" i="22"/>
  <c r="M12" i="22"/>
  <c r="L12" i="22"/>
  <c r="K12" i="22"/>
  <c r="J12" i="22"/>
  <c r="N11" i="22"/>
  <c r="M11" i="22"/>
  <c r="L11" i="22"/>
  <c r="K11" i="22"/>
  <c r="J11" i="22"/>
  <c r="N10" i="22"/>
  <c r="M10" i="22"/>
  <c r="L10" i="22"/>
  <c r="K10" i="22"/>
  <c r="J10" i="22"/>
  <c r="N9" i="22"/>
  <c r="M9" i="22"/>
  <c r="L9" i="22"/>
  <c r="K9" i="22"/>
  <c r="J9" i="22"/>
  <c r="G8" i="22"/>
  <c r="F8" i="22"/>
  <c r="E8" i="22"/>
  <c r="L8" i="22" s="1"/>
  <c r="D8" i="22"/>
  <c r="C8" i="22"/>
  <c r="C6" i="22"/>
  <c r="J6" i="22" s="1"/>
  <c r="D2" i="22"/>
  <c r="I1" i="22"/>
  <c r="B1" i="22"/>
  <c r="N53" i="21"/>
  <c r="M53" i="21"/>
  <c r="L53" i="21"/>
  <c r="K53" i="21"/>
  <c r="J53" i="21"/>
  <c r="N52" i="21"/>
  <c r="M52" i="21"/>
  <c r="L52" i="21"/>
  <c r="K52" i="21"/>
  <c r="J52" i="21"/>
  <c r="N51" i="21"/>
  <c r="M51" i="21"/>
  <c r="L51" i="21"/>
  <c r="K51" i="21"/>
  <c r="J51" i="21"/>
  <c r="N50" i="21"/>
  <c r="M50" i="21"/>
  <c r="L50" i="21"/>
  <c r="K50" i="21"/>
  <c r="J50" i="21"/>
  <c r="J45" i="21"/>
  <c r="G45" i="21"/>
  <c r="F45" i="21"/>
  <c r="E45" i="21"/>
  <c r="D45" i="21"/>
  <c r="C45" i="21"/>
  <c r="N44" i="21"/>
  <c r="M44" i="21"/>
  <c r="L44" i="21"/>
  <c r="K44" i="21"/>
  <c r="J44" i="21"/>
  <c r="N43" i="21"/>
  <c r="M43" i="21"/>
  <c r="L43" i="21"/>
  <c r="K43" i="21"/>
  <c r="J43" i="21"/>
  <c r="N42" i="21"/>
  <c r="G42" i="21"/>
  <c r="F42" i="21"/>
  <c r="E42" i="21"/>
  <c r="D42" i="21"/>
  <c r="C42" i="21"/>
  <c r="N41" i="21"/>
  <c r="M41" i="21"/>
  <c r="L41" i="21"/>
  <c r="K41" i="21"/>
  <c r="J41" i="21"/>
  <c r="N40" i="21"/>
  <c r="M40" i="21"/>
  <c r="L40" i="21"/>
  <c r="K40" i="21"/>
  <c r="J40" i="21"/>
  <c r="N39" i="21"/>
  <c r="M39" i="21"/>
  <c r="L39" i="21"/>
  <c r="K39" i="21"/>
  <c r="J39" i="21"/>
  <c r="N38" i="21"/>
  <c r="M38" i="21"/>
  <c r="L38" i="21"/>
  <c r="K38" i="21"/>
  <c r="J38" i="21"/>
  <c r="N36" i="21"/>
  <c r="M36" i="21"/>
  <c r="L36" i="21"/>
  <c r="K36" i="21"/>
  <c r="J36" i="21"/>
  <c r="N35" i="21"/>
  <c r="M35" i="21"/>
  <c r="L35" i="21"/>
  <c r="K35" i="21"/>
  <c r="J35" i="21"/>
  <c r="N34" i="21"/>
  <c r="M34" i="21"/>
  <c r="L34" i="21"/>
  <c r="K34" i="21"/>
  <c r="J34" i="21"/>
  <c r="N33" i="21"/>
  <c r="M33" i="21"/>
  <c r="L33" i="21"/>
  <c r="K33" i="21"/>
  <c r="J33" i="21"/>
  <c r="N32" i="21"/>
  <c r="M32" i="21"/>
  <c r="L32" i="21"/>
  <c r="K32" i="21"/>
  <c r="J32" i="21"/>
  <c r="L31" i="21"/>
  <c r="G31" i="21"/>
  <c r="F31" i="21"/>
  <c r="E31" i="21"/>
  <c r="D31" i="21"/>
  <c r="C31" i="21"/>
  <c r="N30" i="21"/>
  <c r="M30" i="21"/>
  <c r="L30" i="21"/>
  <c r="K30" i="21"/>
  <c r="J30" i="21"/>
  <c r="N29" i="21"/>
  <c r="M29" i="21"/>
  <c r="L29" i="21"/>
  <c r="K29" i="21"/>
  <c r="J29" i="21"/>
  <c r="N28" i="21"/>
  <c r="M28" i="21"/>
  <c r="L28" i="21"/>
  <c r="K28" i="21"/>
  <c r="J28" i="21"/>
  <c r="N27" i="21"/>
  <c r="M27" i="21"/>
  <c r="L27" i="21"/>
  <c r="K27" i="21"/>
  <c r="J27" i="21"/>
  <c r="N26" i="21"/>
  <c r="M26" i="21"/>
  <c r="L26" i="21"/>
  <c r="K26" i="21"/>
  <c r="J26" i="21"/>
  <c r="N25" i="21"/>
  <c r="M25" i="21"/>
  <c r="L25" i="21"/>
  <c r="K25" i="21"/>
  <c r="J25" i="21"/>
  <c r="N24" i="21"/>
  <c r="M24" i="21"/>
  <c r="L24" i="21"/>
  <c r="K24" i="21"/>
  <c r="J24" i="21"/>
  <c r="G23" i="21"/>
  <c r="F23" i="21"/>
  <c r="E23" i="21"/>
  <c r="D23" i="21"/>
  <c r="C23" i="21"/>
  <c r="N22" i="21"/>
  <c r="M22" i="21"/>
  <c r="L22" i="21"/>
  <c r="K22" i="21"/>
  <c r="J22" i="21"/>
  <c r="N21" i="21"/>
  <c r="M21" i="21"/>
  <c r="L21" i="21"/>
  <c r="K21" i="21"/>
  <c r="J21" i="21"/>
  <c r="N20" i="21"/>
  <c r="M20" i="21"/>
  <c r="L20" i="21"/>
  <c r="K20" i="21"/>
  <c r="J20" i="21"/>
  <c r="N19" i="21"/>
  <c r="M19" i="21"/>
  <c r="L19" i="21"/>
  <c r="K19" i="21"/>
  <c r="J19" i="21"/>
  <c r="N18" i="21"/>
  <c r="M18" i="21"/>
  <c r="L18" i="21"/>
  <c r="K18" i="21"/>
  <c r="J18" i="21"/>
  <c r="N17" i="21"/>
  <c r="M17" i="21"/>
  <c r="L17" i="21"/>
  <c r="K17" i="21"/>
  <c r="J17" i="21"/>
  <c r="N16" i="21"/>
  <c r="M16" i="21"/>
  <c r="L16" i="21"/>
  <c r="K16" i="21"/>
  <c r="J16" i="21"/>
  <c r="N15" i="21"/>
  <c r="M15" i="21"/>
  <c r="L15" i="21"/>
  <c r="K15" i="21"/>
  <c r="J15" i="21"/>
  <c r="G14" i="21"/>
  <c r="F14" i="21"/>
  <c r="E14" i="21"/>
  <c r="E37" i="21" s="1"/>
  <c r="D14" i="21"/>
  <c r="C14" i="21"/>
  <c r="N12" i="21"/>
  <c r="M12" i="21"/>
  <c r="L12" i="21"/>
  <c r="K12" i="21"/>
  <c r="J12" i="21"/>
  <c r="N11" i="21"/>
  <c r="M11" i="21"/>
  <c r="L11" i="21"/>
  <c r="K11" i="21"/>
  <c r="J11" i="21"/>
  <c r="N10" i="21"/>
  <c r="M10" i="21"/>
  <c r="L10" i="21"/>
  <c r="K10" i="21"/>
  <c r="J10" i="21"/>
  <c r="N9" i="21"/>
  <c r="M9" i="21"/>
  <c r="L9" i="21"/>
  <c r="K9" i="21"/>
  <c r="J9" i="21"/>
  <c r="G8" i="21"/>
  <c r="F8" i="21"/>
  <c r="E8" i="21"/>
  <c r="L8" i="21" s="1"/>
  <c r="D8" i="21"/>
  <c r="C8" i="21"/>
  <c r="J6" i="21"/>
  <c r="D6" i="21"/>
  <c r="E6" i="21" s="1"/>
  <c r="C6" i="21"/>
  <c r="D2" i="21"/>
  <c r="I1" i="21"/>
  <c r="B1" i="21"/>
  <c r="N53" i="20"/>
  <c r="M53" i="20"/>
  <c r="L53" i="20"/>
  <c r="K53" i="20"/>
  <c r="J53" i="20"/>
  <c r="N52" i="20"/>
  <c r="M52" i="20"/>
  <c r="L52" i="20"/>
  <c r="K52" i="20"/>
  <c r="J52" i="20"/>
  <c r="N51" i="20"/>
  <c r="M51" i="20"/>
  <c r="L51" i="20"/>
  <c r="K51" i="20"/>
  <c r="J51" i="20"/>
  <c r="N50" i="20"/>
  <c r="M50" i="20"/>
  <c r="L50" i="20"/>
  <c r="K50" i="20"/>
  <c r="J50" i="20"/>
  <c r="G45" i="20"/>
  <c r="F45" i="20"/>
  <c r="E45" i="20"/>
  <c r="D45" i="20"/>
  <c r="C45" i="20"/>
  <c r="N44" i="20"/>
  <c r="M44" i="20"/>
  <c r="L44" i="20"/>
  <c r="K44" i="20"/>
  <c r="J44" i="20"/>
  <c r="N43" i="20"/>
  <c r="M43" i="20"/>
  <c r="L43" i="20"/>
  <c r="K43" i="20"/>
  <c r="J43" i="20"/>
  <c r="K42" i="20"/>
  <c r="G42" i="20"/>
  <c r="F42" i="20"/>
  <c r="E42" i="20"/>
  <c r="D42" i="20"/>
  <c r="C42" i="20"/>
  <c r="N41" i="20"/>
  <c r="M41" i="20"/>
  <c r="L41" i="20"/>
  <c r="K41" i="20"/>
  <c r="J41" i="20"/>
  <c r="N40" i="20"/>
  <c r="M40" i="20"/>
  <c r="L40" i="20"/>
  <c r="K40" i="20"/>
  <c r="J40" i="20"/>
  <c r="N39" i="20"/>
  <c r="M39" i="20"/>
  <c r="L39" i="20"/>
  <c r="K39" i="20"/>
  <c r="J39" i="20"/>
  <c r="N38" i="20"/>
  <c r="M38" i="20"/>
  <c r="L38" i="20"/>
  <c r="K38" i="20"/>
  <c r="J38" i="20"/>
  <c r="N36" i="20"/>
  <c r="M36" i="20"/>
  <c r="L36" i="20"/>
  <c r="K36" i="20"/>
  <c r="J36" i="20"/>
  <c r="N35" i="20"/>
  <c r="M35" i="20"/>
  <c r="L35" i="20"/>
  <c r="K35" i="20"/>
  <c r="J35" i="20"/>
  <c r="N34" i="20"/>
  <c r="M34" i="20"/>
  <c r="L34" i="20"/>
  <c r="K34" i="20"/>
  <c r="J34" i="20"/>
  <c r="N33" i="20"/>
  <c r="M33" i="20"/>
  <c r="L33" i="20"/>
  <c r="K33" i="20"/>
  <c r="J33" i="20"/>
  <c r="N32" i="20"/>
  <c r="M32" i="20"/>
  <c r="L32" i="20"/>
  <c r="K32" i="20"/>
  <c r="J32" i="20"/>
  <c r="M31" i="20"/>
  <c r="L31" i="20"/>
  <c r="G31" i="20"/>
  <c r="F31" i="20"/>
  <c r="E31" i="20"/>
  <c r="D31" i="20"/>
  <c r="C31" i="20"/>
  <c r="N30" i="20"/>
  <c r="M30" i="20"/>
  <c r="L30" i="20"/>
  <c r="K30" i="20"/>
  <c r="J30" i="20"/>
  <c r="N29" i="20"/>
  <c r="M29" i="20"/>
  <c r="L29" i="20"/>
  <c r="K29" i="20"/>
  <c r="J29" i="20"/>
  <c r="N28" i="20"/>
  <c r="M28" i="20"/>
  <c r="L28" i="20"/>
  <c r="K28" i="20"/>
  <c r="J28" i="20"/>
  <c r="N27" i="20"/>
  <c r="M27" i="20"/>
  <c r="L27" i="20"/>
  <c r="K27" i="20"/>
  <c r="J27" i="20"/>
  <c r="N26" i="20"/>
  <c r="M26" i="20"/>
  <c r="L26" i="20"/>
  <c r="K26" i="20"/>
  <c r="J26" i="20"/>
  <c r="N25" i="20"/>
  <c r="M25" i="20"/>
  <c r="L25" i="20"/>
  <c r="K25" i="20"/>
  <c r="J25" i="20"/>
  <c r="N24" i="20"/>
  <c r="M24" i="20"/>
  <c r="L24" i="20"/>
  <c r="K24" i="20"/>
  <c r="J24" i="20"/>
  <c r="J23" i="20"/>
  <c r="G23" i="20"/>
  <c r="F23" i="20"/>
  <c r="E23" i="20"/>
  <c r="D23" i="20"/>
  <c r="C23" i="20"/>
  <c r="N22" i="20"/>
  <c r="M22" i="20"/>
  <c r="L22" i="20"/>
  <c r="K22" i="20"/>
  <c r="J22" i="20"/>
  <c r="N21" i="20"/>
  <c r="M21" i="20"/>
  <c r="L21" i="20"/>
  <c r="K21" i="20"/>
  <c r="J21" i="20"/>
  <c r="N20" i="20"/>
  <c r="M20" i="20"/>
  <c r="L20" i="20"/>
  <c r="K20" i="20"/>
  <c r="J20" i="20"/>
  <c r="N19" i="20"/>
  <c r="M19" i="20"/>
  <c r="L19" i="20"/>
  <c r="K19" i="20"/>
  <c r="J19" i="20"/>
  <c r="N18" i="20"/>
  <c r="M18" i="20"/>
  <c r="L18" i="20"/>
  <c r="K18" i="20"/>
  <c r="J18" i="20"/>
  <c r="N17" i="20"/>
  <c r="M17" i="20"/>
  <c r="L17" i="20"/>
  <c r="K17" i="20"/>
  <c r="J17" i="20"/>
  <c r="N16" i="20"/>
  <c r="M16" i="20"/>
  <c r="L16" i="20"/>
  <c r="K16" i="20"/>
  <c r="J16" i="20"/>
  <c r="N15" i="20"/>
  <c r="M15" i="20"/>
  <c r="L15" i="20"/>
  <c r="K15" i="20"/>
  <c r="J15" i="20"/>
  <c r="M14" i="20"/>
  <c r="L14" i="20"/>
  <c r="K14" i="20"/>
  <c r="G14" i="20"/>
  <c r="F14" i="20"/>
  <c r="E14" i="20"/>
  <c r="D14" i="20"/>
  <c r="C14" i="20"/>
  <c r="N12" i="20"/>
  <c r="M12" i="20"/>
  <c r="L12" i="20"/>
  <c r="K12" i="20"/>
  <c r="J12" i="20"/>
  <c r="N11" i="20"/>
  <c r="M11" i="20"/>
  <c r="L11" i="20"/>
  <c r="K11" i="20"/>
  <c r="J11" i="20"/>
  <c r="N10" i="20"/>
  <c r="M10" i="20"/>
  <c r="L10" i="20"/>
  <c r="K10" i="20"/>
  <c r="J10" i="20"/>
  <c r="M9" i="20"/>
  <c r="L9" i="20"/>
  <c r="K9" i="20"/>
  <c r="J9" i="20"/>
  <c r="G8" i="20"/>
  <c r="F8" i="20"/>
  <c r="E8" i="20"/>
  <c r="D8" i="20"/>
  <c r="K8" i="20" s="1"/>
  <c r="C8" i="20"/>
  <c r="C6" i="20"/>
  <c r="J6" i="20" s="1"/>
  <c r="D2" i="20"/>
  <c r="I1" i="20"/>
  <c r="B1" i="20"/>
  <c r="C46" i="18"/>
  <c r="G45" i="18"/>
  <c r="F45" i="18"/>
  <c r="M45" i="21" s="1"/>
  <c r="E45" i="18"/>
  <c r="D45" i="18"/>
  <c r="C45" i="18"/>
  <c r="G42" i="18"/>
  <c r="F42" i="18"/>
  <c r="E42" i="18"/>
  <c r="D42" i="18"/>
  <c r="C42" i="18"/>
  <c r="C37" i="18"/>
  <c r="G31" i="18"/>
  <c r="N31" i="20" s="1"/>
  <c r="F31" i="18"/>
  <c r="E31" i="18"/>
  <c r="D31" i="18"/>
  <c r="C31" i="18"/>
  <c r="G23" i="18"/>
  <c r="F23" i="18"/>
  <c r="E23" i="18"/>
  <c r="D23" i="18"/>
  <c r="C23" i="18"/>
  <c r="G14" i="18"/>
  <c r="N14" i="22" s="1"/>
  <c r="F14" i="18"/>
  <c r="E14" i="18"/>
  <c r="D14" i="18"/>
  <c r="C14" i="18"/>
  <c r="G8" i="18"/>
  <c r="F8" i="18"/>
  <c r="E8" i="18"/>
  <c r="D8" i="18"/>
  <c r="C8" i="18"/>
  <c r="C6" i="18"/>
  <c r="D6" i="18" s="1"/>
  <c r="E6" i="18" s="1"/>
  <c r="F6" i="18" s="1"/>
  <c r="G6" i="18" s="1"/>
  <c r="D2" i="18"/>
  <c r="B1" i="18"/>
  <c r="N31" i="14"/>
  <c r="M31" i="14"/>
  <c r="L31" i="14"/>
  <c r="K31" i="14"/>
  <c r="J31" i="14"/>
  <c r="N29" i="14"/>
  <c r="M29" i="14"/>
  <c r="L29" i="14"/>
  <c r="K29" i="14"/>
  <c r="J29" i="14"/>
  <c r="N28" i="14"/>
  <c r="M28" i="14"/>
  <c r="L28" i="14"/>
  <c r="K28" i="14"/>
  <c r="J28" i="14"/>
  <c r="G24" i="14"/>
  <c r="F24" i="14"/>
  <c r="E24" i="14"/>
  <c r="D24" i="14"/>
  <c r="C24" i="14"/>
  <c r="N23" i="14"/>
  <c r="M23" i="14"/>
  <c r="L23" i="14"/>
  <c r="K23" i="14"/>
  <c r="J23" i="14"/>
  <c r="N22" i="14"/>
  <c r="M22" i="14"/>
  <c r="L22" i="14"/>
  <c r="K22" i="14"/>
  <c r="J22" i="14"/>
  <c r="N21" i="14"/>
  <c r="M21" i="14"/>
  <c r="L21" i="14"/>
  <c r="K21" i="14"/>
  <c r="J21" i="14"/>
  <c r="N20" i="14"/>
  <c r="M20" i="14"/>
  <c r="L20" i="14"/>
  <c r="K20" i="14"/>
  <c r="J20" i="14"/>
  <c r="N19" i="14"/>
  <c r="M19" i="14"/>
  <c r="L19" i="14"/>
  <c r="K19" i="14"/>
  <c r="J19" i="14"/>
  <c r="N18" i="14"/>
  <c r="M18" i="14"/>
  <c r="L18" i="14"/>
  <c r="K18" i="14"/>
  <c r="J18" i="14"/>
  <c r="N17" i="14"/>
  <c r="M17" i="14"/>
  <c r="L17" i="14"/>
  <c r="K17" i="14"/>
  <c r="J17" i="14"/>
  <c r="N16" i="14"/>
  <c r="M16" i="14"/>
  <c r="L16" i="14"/>
  <c r="K16" i="14"/>
  <c r="J16" i="14"/>
  <c r="N13" i="14"/>
  <c r="G13" i="14"/>
  <c r="G27" i="14" s="1"/>
  <c r="F13" i="14"/>
  <c r="E13" i="14"/>
  <c r="D13" i="14"/>
  <c r="C13" i="14"/>
  <c r="N12" i="14"/>
  <c r="M12" i="14"/>
  <c r="L12" i="14"/>
  <c r="K12" i="14"/>
  <c r="J12" i="14"/>
  <c r="N11" i="14"/>
  <c r="M11" i="14"/>
  <c r="L11" i="14"/>
  <c r="K11" i="14"/>
  <c r="J11" i="14"/>
  <c r="N10" i="14"/>
  <c r="M10" i="14"/>
  <c r="L10" i="14"/>
  <c r="K10" i="14"/>
  <c r="J10" i="14"/>
  <c r="N9" i="14"/>
  <c r="M9" i="14"/>
  <c r="L9" i="14"/>
  <c r="K9" i="14"/>
  <c r="J9" i="14"/>
  <c r="C6" i="14"/>
  <c r="J6" i="14" s="1"/>
  <c r="K2" i="14"/>
  <c r="D2" i="14"/>
  <c r="I1" i="14"/>
  <c r="B1" i="14"/>
  <c r="N31" i="13"/>
  <c r="M31" i="13"/>
  <c r="L31" i="13"/>
  <c r="K31" i="13"/>
  <c r="J31" i="13"/>
  <c r="N29" i="13"/>
  <c r="M29" i="13"/>
  <c r="L29" i="13"/>
  <c r="K29" i="13"/>
  <c r="J29" i="13"/>
  <c r="N28" i="13"/>
  <c r="M28" i="13"/>
  <c r="L28" i="13"/>
  <c r="K28" i="13"/>
  <c r="J28" i="13"/>
  <c r="N24" i="13"/>
  <c r="M24" i="13"/>
  <c r="G24" i="13"/>
  <c r="F24" i="13"/>
  <c r="E24" i="13"/>
  <c r="D24" i="13"/>
  <c r="C24" i="13"/>
  <c r="N23" i="13"/>
  <c r="M23" i="13"/>
  <c r="L23" i="13"/>
  <c r="K23" i="13"/>
  <c r="J23" i="13"/>
  <c r="N22" i="13"/>
  <c r="M22" i="13"/>
  <c r="L22" i="13"/>
  <c r="K22" i="13"/>
  <c r="J22" i="13"/>
  <c r="N21" i="13"/>
  <c r="M21" i="13"/>
  <c r="L21" i="13"/>
  <c r="K21" i="13"/>
  <c r="J21" i="13"/>
  <c r="N20" i="13"/>
  <c r="M20" i="13"/>
  <c r="L20" i="13"/>
  <c r="K20" i="13"/>
  <c r="J20" i="13"/>
  <c r="N19" i="13"/>
  <c r="M19" i="13"/>
  <c r="L19" i="13"/>
  <c r="K19" i="13"/>
  <c r="J19" i="13"/>
  <c r="N18" i="13"/>
  <c r="M18" i="13"/>
  <c r="L18" i="13"/>
  <c r="K18" i="13"/>
  <c r="J18" i="13"/>
  <c r="N17" i="13"/>
  <c r="M17" i="13"/>
  <c r="L17" i="13"/>
  <c r="K17" i="13"/>
  <c r="J17" i="13"/>
  <c r="N16" i="13"/>
  <c r="M16" i="13"/>
  <c r="L16" i="13"/>
  <c r="K16" i="13"/>
  <c r="J16" i="13"/>
  <c r="G13" i="13"/>
  <c r="F13" i="13"/>
  <c r="E13" i="13"/>
  <c r="D13" i="13"/>
  <c r="C13" i="13"/>
  <c r="N12" i="13"/>
  <c r="M12" i="13"/>
  <c r="L12" i="13"/>
  <c r="K12" i="13"/>
  <c r="J12" i="13"/>
  <c r="N11" i="13"/>
  <c r="M11" i="13"/>
  <c r="L11" i="13"/>
  <c r="K11" i="13"/>
  <c r="J11" i="13"/>
  <c r="N10" i="13"/>
  <c r="M10" i="13"/>
  <c r="L10" i="13"/>
  <c r="K10" i="13"/>
  <c r="J10" i="13"/>
  <c r="N9" i="13"/>
  <c r="M9" i="13"/>
  <c r="L9" i="13"/>
  <c r="K9" i="13"/>
  <c r="J9" i="13"/>
  <c r="C6" i="13"/>
  <c r="J6" i="13" s="1"/>
  <c r="D2" i="13"/>
  <c r="I1" i="13"/>
  <c r="B1" i="13"/>
  <c r="N31" i="12"/>
  <c r="M31" i="12"/>
  <c r="L31" i="12"/>
  <c r="K31" i="12"/>
  <c r="J31" i="12"/>
  <c r="N29" i="12"/>
  <c r="M29" i="12"/>
  <c r="L29" i="12"/>
  <c r="K29" i="12"/>
  <c r="J29" i="12"/>
  <c r="N28" i="12"/>
  <c r="M28" i="12"/>
  <c r="L28" i="12"/>
  <c r="K28" i="12"/>
  <c r="J28" i="12"/>
  <c r="N24" i="12"/>
  <c r="M24" i="12"/>
  <c r="G24" i="12"/>
  <c r="F24" i="12"/>
  <c r="E24" i="12"/>
  <c r="D24" i="12"/>
  <c r="C24" i="12"/>
  <c r="N23" i="12"/>
  <c r="M23" i="12"/>
  <c r="L23" i="12"/>
  <c r="K23" i="12"/>
  <c r="J23" i="12"/>
  <c r="N22" i="12"/>
  <c r="M22" i="12"/>
  <c r="L22" i="12"/>
  <c r="K22" i="12"/>
  <c r="J22" i="12"/>
  <c r="N21" i="12"/>
  <c r="M21" i="12"/>
  <c r="L21" i="12"/>
  <c r="K21" i="12"/>
  <c r="J21" i="12"/>
  <c r="N20" i="12"/>
  <c r="M20" i="12"/>
  <c r="L20" i="12"/>
  <c r="K20" i="12"/>
  <c r="J20" i="12"/>
  <c r="N19" i="12"/>
  <c r="M19" i="12"/>
  <c r="L19" i="12"/>
  <c r="K19" i="12"/>
  <c r="J19" i="12"/>
  <c r="N18" i="12"/>
  <c r="M18" i="12"/>
  <c r="L18" i="12"/>
  <c r="K18" i="12"/>
  <c r="J18" i="12"/>
  <c r="N17" i="12"/>
  <c r="M17" i="12"/>
  <c r="L17" i="12"/>
  <c r="K17" i="12"/>
  <c r="J17" i="12"/>
  <c r="N16" i="12"/>
  <c r="M16" i="12"/>
  <c r="L16" i="12"/>
  <c r="K16" i="12"/>
  <c r="J16" i="12"/>
  <c r="G13" i="12"/>
  <c r="F13" i="12"/>
  <c r="E13" i="12"/>
  <c r="D13" i="12"/>
  <c r="C13" i="12"/>
  <c r="N12" i="12"/>
  <c r="M12" i="12"/>
  <c r="L12" i="12"/>
  <c r="K12" i="12"/>
  <c r="J12" i="12"/>
  <c r="N11" i="12"/>
  <c r="M11" i="12"/>
  <c r="L11" i="12"/>
  <c r="K11" i="12"/>
  <c r="J11" i="12"/>
  <c r="N10" i="12"/>
  <c r="M10" i="12"/>
  <c r="L10" i="12"/>
  <c r="K10" i="12"/>
  <c r="J10" i="12"/>
  <c r="N9" i="12"/>
  <c r="M9" i="12"/>
  <c r="L9" i="12"/>
  <c r="K9" i="12"/>
  <c r="J9" i="12"/>
  <c r="C6" i="12"/>
  <c r="J6" i="12" s="1"/>
  <c r="D2" i="12"/>
  <c r="I1" i="12"/>
  <c r="B1" i="12"/>
  <c r="G24" i="2"/>
  <c r="F24" i="2"/>
  <c r="E24" i="2"/>
  <c r="D24" i="2"/>
  <c r="C24" i="2"/>
  <c r="G13" i="2"/>
  <c r="F13" i="2"/>
  <c r="E13" i="2"/>
  <c r="E27" i="2" s="1"/>
  <c r="D13" i="2"/>
  <c r="C13" i="2"/>
  <c r="C6" i="2"/>
  <c r="D6" i="2" s="1"/>
  <c r="E6" i="2" s="1"/>
  <c r="F6" i="2" s="1"/>
  <c r="G6" i="2" s="1"/>
  <c r="B1" i="2"/>
  <c r="N74" i="11"/>
  <c r="M74" i="11"/>
  <c r="L74" i="11"/>
  <c r="K74" i="11"/>
  <c r="J74" i="11"/>
  <c r="N73" i="11"/>
  <c r="M73" i="11"/>
  <c r="L73" i="11"/>
  <c r="K73" i="11"/>
  <c r="J73" i="11"/>
  <c r="N72" i="11"/>
  <c r="M72" i="11"/>
  <c r="L72" i="11"/>
  <c r="K72" i="11"/>
  <c r="J72" i="11"/>
  <c r="C63" i="11"/>
  <c r="N62" i="11"/>
  <c r="M62" i="11"/>
  <c r="L62" i="11"/>
  <c r="K62" i="11"/>
  <c r="J62" i="11"/>
  <c r="C61" i="11"/>
  <c r="N60" i="11"/>
  <c r="G60" i="11"/>
  <c r="F60" i="11"/>
  <c r="E60" i="11"/>
  <c r="D60" i="11"/>
  <c r="C60" i="11"/>
  <c r="N59" i="11"/>
  <c r="M59" i="11"/>
  <c r="L59" i="11"/>
  <c r="K59" i="11"/>
  <c r="J59" i="11"/>
  <c r="N58" i="11"/>
  <c r="M58" i="11"/>
  <c r="L58" i="11"/>
  <c r="K58" i="11"/>
  <c r="J58" i="11"/>
  <c r="N57" i="11"/>
  <c r="M57" i="11"/>
  <c r="L57" i="11"/>
  <c r="K57" i="11"/>
  <c r="J57" i="11"/>
  <c r="N56" i="11"/>
  <c r="M56" i="11"/>
  <c r="L56" i="11"/>
  <c r="K56" i="11"/>
  <c r="J56" i="11"/>
  <c r="N55" i="11"/>
  <c r="M55" i="11"/>
  <c r="L55" i="11"/>
  <c r="K55" i="11"/>
  <c r="J55" i="11"/>
  <c r="G53" i="11"/>
  <c r="F53" i="11"/>
  <c r="E53" i="11"/>
  <c r="D53" i="11"/>
  <c r="C53" i="11"/>
  <c r="N52" i="11"/>
  <c r="M52" i="11"/>
  <c r="L52" i="11"/>
  <c r="K52" i="11"/>
  <c r="J52" i="11"/>
  <c r="N51" i="11"/>
  <c r="M51" i="11"/>
  <c r="L51" i="11"/>
  <c r="K51" i="11"/>
  <c r="J51" i="11"/>
  <c r="N50" i="11"/>
  <c r="M50" i="11"/>
  <c r="L50" i="11"/>
  <c r="K50" i="11"/>
  <c r="J50" i="11"/>
  <c r="N49" i="11"/>
  <c r="M49" i="11"/>
  <c r="L49" i="11"/>
  <c r="K49" i="11"/>
  <c r="J49" i="11"/>
  <c r="G46" i="11"/>
  <c r="F46" i="11"/>
  <c r="E46" i="11"/>
  <c r="D46" i="11"/>
  <c r="C46" i="11"/>
  <c r="N45" i="11"/>
  <c r="M45" i="11"/>
  <c r="L45" i="11"/>
  <c r="K45" i="11"/>
  <c r="J45" i="11"/>
  <c r="I45" i="11"/>
  <c r="B45" i="11"/>
  <c r="N44" i="11"/>
  <c r="M44" i="11"/>
  <c r="L44" i="11"/>
  <c r="K44" i="11"/>
  <c r="J44" i="11"/>
  <c r="I44" i="11"/>
  <c r="B44" i="11"/>
  <c r="N43" i="11"/>
  <c r="M43" i="11"/>
  <c r="L43" i="11"/>
  <c r="K43" i="11"/>
  <c r="J43" i="11"/>
  <c r="I43" i="11"/>
  <c r="B43" i="11"/>
  <c r="N42" i="11"/>
  <c r="M42" i="11"/>
  <c r="L42" i="11"/>
  <c r="K42" i="11"/>
  <c r="J42" i="11"/>
  <c r="I42" i="11"/>
  <c r="B42" i="11"/>
  <c r="N41" i="11"/>
  <c r="M41" i="11"/>
  <c r="L41" i="11"/>
  <c r="K41" i="11"/>
  <c r="J41" i="11"/>
  <c r="I41" i="11"/>
  <c r="B41" i="11"/>
  <c r="N40" i="11"/>
  <c r="M40" i="11"/>
  <c r="L40" i="11"/>
  <c r="K40" i="11"/>
  <c r="J40" i="11"/>
  <c r="I40" i="11"/>
  <c r="B40" i="11"/>
  <c r="N39" i="11"/>
  <c r="M39" i="11"/>
  <c r="L39" i="11"/>
  <c r="K39" i="11"/>
  <c r="J39" i="11"/>
  <c r="I39" i="11"/>
  <c r="B39" i="11"/>
  <c r="N38" i="11"/>
  <c r="M38" i="11"/>
  <c r="L38" i="11"/>
  <c r="K38" i="11"/>
  <c r="J38" i="11"/>
  <c r="I38" i="11"/>
  <c r="B38" i="11"/>
  <c r="N37" i="11"/>
  <c r="M37" i="11"/>
  <c r="L37" i="11"/>
  <c r="K37" i="11"/>
  <c r="J37" i="11"/>
  <c r="I37" i="11"/>
  <c r="B37" i="11"/>
  <c r="N36" i="11"/>
  <c r="M36" i="11"/>
  <c r="L36" i="11"/>
  <c r="K36" i="11"/>
  <c r="J36" i="11"/>
  <c r="I36" i="11"/>
  <c r="B36" i="11"/>
  <c r="N35" i="11"/>
  <c r="M35" i="11"/>
  <c r="L35" i="11"/>
  <c r="K35" i="11"/>
  <c r="J35" i="11"/>
  <c r="I35" i="11"/>
  <c r="B35" i="11"/>
  <c r="N34" i="11"/>
  <c r="M34" i="11"/>
  <c r="L34" i="11"/>
  <c r="K34" i="11"/>
  <c r="J34" i="11"/>
  <c r="I34" i="11"/>
  <c r="B34" i="11"/>
  <c r="N33" i="11"/>
  <c r="M33" i="11"/>
  <c r="L33" i="11"/>
  <c r="K33" i="11"/>
  <c r="J33" i="11"/>
  <c r="I33" i="11"/>
  <c r="B33" i="11"/>
  <c r="N32" i="11"/>
  <c r="M32" i="11"/>
  <c r="L32" i="11"/>
  <c r="K32" i="11"/>
  <c r="J32" i="11"/>
  <c r="I32" i="11"/>
  <c r="B32" i="11"/>
  <c r="N31" i="11"/>
  <c r="M31" i="11"/>
  <c r="M46" i="11" s="1"/>
  <c r="L31" i="11"/>
  <c r="K31" i="11"/>
  <c r="J31" i="11"/>
  <c r="I31" i="11"/>
  <c r="B31" i="11"/>
  <c r="G29" i="11"/>
  <c r="F29" i="11"/>
  <c r="E29" i="11"/>
  <c r="D29" i="11"/>
  <c r="C29" i="11"/>
  <c r="N28" i="11"/>
  <c r="M28" i="11"/>
  <c r="L28" i="11"/>
  <c r="K28" i="11"/>
  <c r="J28" i="11"/>
  <c r="I28" i="11"/>
  <c r="B28" i="11"/>
  <c r="N27" i="11"/>
  <c r="M27" i="11"/>
  <c r="L27" i="11"/>
  <c r="K27" i="11"/>
  <c r="J27" i="11"/>
  <c r="I27" i="11"/>
  <c r="B27" i="11"/>
  <c r="N26" i="11"/>
  <c r="M26" i="11"/>
  <c r="L26" i="11"/>
  <c r="K26" i="11"/>
  <c r="J26" i="11"/>
  <c r="I26" i="11"/>
  <c r="B26" i="11"/>
  <c r="N25" i="11"/>
  <c r="M25" i="11"/>
  <c r="L25" i="11"/>
  <c r="K25" i="11"/>
  <c r="J25" i="11"/>
  <c r="I25" i="11"/>
  <c r="B25" i="11"/>
  <c r="N24" i="11"/>
  <c r="M24" i="11"/>
  <c r="L24" i="11"/>
  <c r="K24" i="11"/>
  <c r="J24" i="11"/>
  <c r="I24" i="11"/>
  <c r="B24" i="11"/>
  <c r="N23" i="11"/>
  <c r="M23" i="11"/>
  <c r="L23" i="11"/>
  <c r="K23" i="11"/>
  <c r="J23" i="11"/>
  <c r="I23" i="11"/>
  <c r="B23" i="11"/>
  <c r="N22" i="11"/>
  <c r="M22" i="11"/>
  <c r="L22" i="11"/>
  <c r="K22" i="11"/>
  <c r="J22" i="11"/>
  <c r="I22" i="11"/>
  <c r="B22" i="11"/>
  <c r="N21" i="11"/>
  <c r="M21" i="11"/>
  <c r="L21" i="11"/>
  <c r="K21" i="11"/>
  <c r="J21" i="11"/>
  <c r="I21" i="11"/>
  <c r="B21" i="11"/>
  <c r="N20" i="11"/>
  <c r="M20" i="11"/>
  <c r="L20" i="11"/>
  <c r="K20" i="11"/>
  <c r="J20" i="11"/>
  <c r="I20" i="11"/>
  <c r="B20" i="11"/>
  <c r="N19" i="11"/>
  <c r="M19" i="11"/>
  <c r="L19" i="11"/>
  <c r="K19" i="11"/>
  <c r="J19" i="11"/>
  <c r="I19" i="11"/>
  <c r="B19" i="11"/>
  <c r="N18" i="11"/>
  <c r="M18" i="11"/>
  <c r="L18" i="11"/>
  <c r="K18" i="11"/>
  <c r="J18" i="11"/>
  <c r="I18" i="11"/>
  <c r="B18" i="11"/>
  <c r="N17" i="11"/>
  <c r="M17" i="11"/>
  <c r="L17" i="11"/>
  <c r="K17" i="11"/>
  <c r="J17" i="11"/>
  <c r="I17" i="11"/>
  <c r="B17" i="11"/>
  <c r="N16" i="11"/>
  <c r="M16" i="11"/>
  <c r="L16" i="11"/>
  <c r="K16" i="11"/>
  <c r="J16" i="11"/>
  <c r="I16" i="11"/>
  <c r="B16" i="11"/>
  <c r="N15" i="11"/>
  <c r="M15" i="11"/>
  <c r="L15" i="11"/>
  <c r="K15" i="11"/>
  <c r="J15" i="11"/>
  <c r="I15" i="11"/>
  <c r="B15" i="11"/>
  <c r="N14" i="11"/>
  <c r="M14" i="11"/>
  <c r="L14" i="11"/>
  <c r="K14" i="11"/>
  <c r="J14" i="11"/>
  <c r="I14" i="11"/>
  <c r="B14" i="11"/>
  <c r="N13" i="11"/>
  <c r="M13" i="11"/>
  <c r="L13" i="11"/>
  <c r="K13" i="11"/>
  <c r="J13" i="11"/>
  <c r="I13" i="11"/>
  <c r="B13" i="11"/>
  <c r="N12" i="11"/>
  <c r="M12" i="11"/>
  <c r="L12" i="11"/>
  <c r="K12" i="11"/>
  <c r="J12" i="11"/>
  <c r="I12" i="11"/>
  <c r="B12" i="11"/>
  <c r="N11" i="11"/>
  <c r="M11" i="11"/>
  <c r="L11" i="11"/>
  <c r="K11" i="11"/>
  <c r="J11" i="11"/>
  <c r="I11" i="11"/>
  <c r="B11" i="11"/>
  <c r="N10" i="11"/>
  <c r="M10" i="11"/>
  <c r="L10" i="11"/>
  <c r="K10" i="11"/>
  <c r="J10" i="11"/>
  <c r="I10" i="11"/>
  <c r="B10" i="11"/>
  <c r="N9" i="11"/>
  <c r="M9" i="11"/>
  <c r="L9" i="11"/>
  <c r="K9" i="11"/>
  <c r="J9" i="11"/>
  <c r="I9" i="11"/>
  <c r="B9" i="11"/>
  <c r="J6" i="11"/>
  <c r="J70" i="11" s="1"/>
  <c r="C6" i="11"/>
  <c r="D6" i="11" s="1"/>
  <c r="I1" i="11"/>
  <c r="B1" i="11"/>
  <c r="N74" i="10"/>
  <c r="M74" i="10"/>
  <c r="L74" i="10"/>
  <c r="K74" i="10"/>
  <c r="J74" i="10"/>
  <c r="N73" i="10"/>
  <c r="M73" i="10"/>
  <c r="L73" i="10"/>
  <c r="K73" i="10"/>
  <c r="J73" i="10"/>
  <c r="N72" i="10"/>
  <c r="M72" i="10"/>
  <c r="L72" i="10"/>
  <c r="K72" i="10"/>
  <c r="J72" i="10"/>
  <c r="N62" i="10"/>
  <c r="M62" i="10"/>
  <c r="L62" i="10"/>
  <c r="K62" i="10"/>
  <c r="J62" i="10"/>
  <c r="N60" i="10"/>
  <c r="N59" i="10"/>
  <c r="M59" i="10"/>
  <c r="L59" i="10"/>
  <c r="K59" i="10"/>
  <c r="J59" i="10"/>
  <c r="N58" i="10"/>
  <c r="M58" i="10"/>
  <c r="L58" i="10"/>
  <c r="K58" i="10"/>
  <c r="J58" i="10"/>
  <c r="N57" i="10"/>
  <c r="M57" i="10"/>
  <c r="L57" i="10"/>
  <c r="K57" i="10"/>
  <c r="J57" i="10"/>
  <c r="N56" i="10"/>
  <c r="M56" i="10"/>
  <c r="L56" i="10"/>
  <c r="K56" i="10"/>
  <c r="J56" i="10"/>
  <c r="N55" i="10"/>
  <c r="M55" i="10"/>
  <c r="L55" i="10"/>
  <c r="K55" i="10"/>
  <c r="J55" i="10"/>
  <c r="L53" i="10"/>
  <c r="G53" i="10"/>
  <c r="F53" i="10"/>
  <c r="E53" i="10"/>
  <c r="D53" i="10"/>
  <c r="C53" i="10"/>
  <c r="N52" i="10"/>
  <c r="M52" i="10"/>
  <c r="L52" i="10"/>
  <c r="K52" i="10"/>
  <c r="J52" i="10"/>
  <c r="N51" i="10"/>
  <c r="M51" i="10"/>
  <c r="L51" i="10"/>
  <c r="K51" i="10"/>
  <c r="J51" i="10"/>
  <c r="N50" i="10"/>
  <c r="M50" i="10"/>
  <c r="L50" i="10"/>
  <c r="K50" i="10"/>
  <c r="J50" i="10"/>
  <c r="N49" i="10"/>
  <c r="M49" i="10"/>
  <c r="L49" i="10"/>
  <c r="K49" i="10"/>
  <c r="J49" i="10"/>
  <c r="G46" i="10"/>
  <c r="F46" i="10"/>
  <c r="E46" i="10"/>
  <c r="D46" i="10"/>
  <c r="C46" i="10"/>
  <c r="N45" i="10"/>
  <c r="M45" i="10"/>
  <c r="L45" i="10"/>
  <c r="K45" i="10"/>
  <c r="J45" i="10"/>
  <c r="I45" i="10"/>
  <c r="B45" i="10"/>
  <c r="N44" i="10"/>
  <c r="M44" i="10"/>
  <c r="L44" i="10"/>
  <c r="K44" i="10"/>
  <c r="J44" i="10"/>
  <c r="I44" i="10"/>
  <c r="B44" i="10"/>
  <c r="N43" i="10"/>
  <c r="M43" i="10"/>
  <c r="L43" i="10"/>
  <c r="K43" i="10"/>
  <c r="J43" i="10"/>
  <c r="I43" i="10"/>
  <c r="B43" i="10"/>
  <c r="N42" i="10"/>
  <c r="M42" i="10"/>
  <c r="L42" i="10"/>
  <c r="K42" i="10"/>
  <c r="J42" i="10"/>
  <c r="I42" i="10"/>
  <c r="B42" i="10"/>
  <c r="N41" i="10"/>
  <c r="M41" i="10"/>
  <c r="L41" i="10"/>
  <c r="K41" i="10"/>
  <c r="J41" i="10"/>
  <c r="I41" i="10"/>
  <c r="B41" i="10"/>
  <c r="N40" i="10"/>
  <c r="M40" i="10"/>
  <c r="L40" i="10"/>
  <c r="K40" i="10"/>
  <c r="J40" i="10"/>
  <c r="I40" i="10"/>
  <c r="B40" i="10"/>
  <c r="N39" i="10"/>
  <c r="M39" i="10"/>
  <c r="L39" i="10"/>
  <c r="K39" i="10"/>
  <c r="J39" i="10"/>
  <c r="I39" i="10"/>
  <c r="B39" i="10"/>
  <c r="N38" i="10"/>
  <c r="M38" i="10"/>
  <c r="L38" i="10"/>
  <c r="K38" i="10"/>
  <c r="J38" i="10"/>
  <c r="I38" i="10"/>
  <c r="B38" i="10"/>
  <c r="N37" i="10"/>
  <c r="M37" i="10"/>
  <c r="L37" i="10"/>
  <c r="K37" i="10"/>
  <c r="J37" i="10"/>
  <c r="I37" i="10"/>
  <c r="B37" i="10"/>
  <c r="N36" i="10"/>
  <c r="M36" i="10"/>
  <c r="L36" i="10"/>
  <c r="K36" i="10"/>
  <c r="J36" i="10"/>
  <c r="I36" i="10"/>
  <c r="B36" i="10"/>
  <c r="N35" i="10"/>
  <c r="M35" i="10"/>
  <c r="L35" i="10"/>
  <c r="K35" i="10"/>
  <c r="J35" i="10"/>
  <c r="I35" i="10"/>
  <c r="B35" i="10"/>
  <c r="N34" i="10"/>
  <c r="M34" i="10"/>
  <c r="L34" i="10"/>
  <c r="K34" i="10"/>
  <c r="J34" i="10"/>
  <c r="I34" i="10"/>
  <c r="B34" i="10"/>
  <c r="N33" i="10"/>
  <c r="M33" i="10"/>
  <c r="L33" i="10"/>
  <c r="K33" i="10"/>
  <c r="J33" i="10"/>
  <c r="I33" i="10"/>
  <c r="B33" i="10"/>
  <c r="N32" i="10"/>
  <c r="M32" i="10"/>
  <c r="L32" i="10"/>
  <c r="K32" i="10"/>
  <c r="J32" i="10"/>
  <c r="I32" i="10"/>
  <c r="B32" i="10"/>
  <c r="N31" i="10"/>
  <c r="M31" i="10"/>
  <c r="L31" i="10"/>
  <c r="K31" i="10"/>
  <c r="J31" i="10"/>
  <c r="I31" i="10"/>
  <c r="B31" i="10"/>
  <c r="G29" i="10"/>
  <c r="F29" i="10"/>
  <c r="E29" i="10"/>
  <c r="D29" i="10"/>
  <c r="C29" i="10"/>
  <c r="N28" i="10"/>
  <c r="M28" i="10"/>
  <c r="L28" i="10"/>
  <c r="K28" i="10"/>
  <c r="J28" i="10"/>
  <c r="I28" i="10"/>
  <c r="B28" i="10"/>
  <c r="N27" i="10"/>
  <c r="M27" i="10"/>
  <c r="L27" i="10"/>
  <c r="K27" i="10"/>
  <c r="J27" i="10"/>
  <c r="I27" i="10"/>
  <c r="B27" i="10"/>
  <c r="N26" i="10"/>
  <c r="M26" i="10"/>
  <c r="L26" i="10"/>
  <c r="K26" i="10"/>
  <c r="J26" i="10"/>
  <c r="I26" i="10"/>
  <c r="B26" i="10"/>
  <c r="N25" i="10"/>
  <c r="M25" i="10"/>
  <c r="L25" i="10"/>
  <c r="K25" i="10"/>
  <c r="J25" i="10"/>
  <c r="I25" i="10"/>
  <c r="B25" i="10"/>
  <c r="N24" i="10"/>
  <c r="M24" i="10"/>
  <c r="L24" i="10"/>
  <c r="K24" i="10"/>
  <c r="J24" i="10"/>
  <c r="I24" i="10"/>
  <c r="B24" i="10"/>
  <c r="N23" i="10"/>
  <c r="M23" i="10"/>
  <c r="L23" i="10"/>
  <c r="K23" i="10"/>
  <c r="J23" i="10"/>
  <c r="I23" i="10"/>
  <c r="B23" i="10"/>
  <c r="N22" i="10"/>
  <c r="M22" i="10"/>
  <c r="L22" i="10"/>
  <c r="K22" i="10"/>
  <c r="J22" i="10"/>
  <c r="I22" i="10"/>
  <c r="B22" i="10"/>
  <c r="N21" i="10"/>
  <c r="M21" i="10"/>
  <c r="L21" i="10"/>
  <c r="K21" i="10"/>
  <c r="J21" i="10"/>
  <c r="I21" i="10"/>
  <c r="B21" i="10"/>
  <c r="N20" i="10"/>
  <c r="M20" i="10"/>
  <c r="L20" i="10"/>
  <c r="K20" i="10"/>
  <c r="J20" i="10"/>
  <c r="I20" i="10"/>
  <c r="B20" i="10"/>
  <c r="N19" i="10"/>
  <c r="M19" i="10"/>
  <c r="L19" i="10"/>
  <c r="K19" i="10"/>
  <c r="J19" i="10"/>
  <c r="I19" i="10"/>
  <c r="B19" i="10"/>
  <c r="N18" i="10"/>
  <c r="M18" i="10"/>
  <c r="L18" i="10"/>
  <c r="K18" i="10"/>
  <c r="J18" i="10"/>
  <c r="I18" i="10"/>
  <c r="B18" i="10"/>
  <c r="N17" i="10"/>
  <c r="M17" i="10"/>
  <c r="L17" i="10"/>
  <c r="K17" i="10"/>
  <c r="J17" i="10"/>
  <c r="I17" i="10"/>
  <c r="B17" i="10"/>
  <c r="N16" i="10"/>
  <c r="M16" i="10"/>
  <c r="L16" i="10"/>
  <c r="K16" i="10"/>
  <c r="J16" i="10"/>
  <c r="I16" i="10"/>
  <c r="B16" i="10"/>
  <c r="N15" i="10"/>
  <c r="M15" i="10"/>
  <c r="L15" i="10"/>
  <c r="K15" i="10"/>
  <c r="J15" i="10"/>
  <c r="I15" i="10"/>
  <c r="B15" i="10"/>
  <c r="N14" i="10"/>
  <c r="M14" i="10"/>
  <c r="L14" i="10"/>
  <c r="K14" i="10"/>
  <c r="J14" i="10"/>
  <c r="I14" i="10"/>
  <c r="B14" i="10"/>
  <c r="N13" i="10"/>
  <c r="M13" i="10"/>
  <c r="L13" i="10"/>
  <c r="K13" i="10"/>
  <c r="J13" i="10"/>
  <c r="I13" i="10"/>
  <c r="B13" i="10"/>
  <c r="N12" i="10"/>
  <c r="M12" i="10"/>
  <c r="L12" i="10"/>
  <c r="K12" i="10"/>
  <c r="J12" i="10"/>
  <c r="I12" i="10"/>
  <c r="B12" i="10"/>
  <c r="N11" i="10"/>
  <c r="M11" i="10"/>
  <c r="L11" i="10"/>
  <c r="K11" i="10"/>
  <c r="J11" i="10"/>
  <c r="I11" i="10"/>
  <c r="B11" i="10"/>
  <c r="N10" i="10"/>
  <c r="M10" i="10"/>
  <c r="L10" i="10"/>
  <c r="K10" i="10"/>
  <c r="J10" i="10"/>
  <c r="I10" i="10"/>
  <c r="B10" i="10"/>
  <c r="N9" i="10"/>
  <c r="M9" i="10"/>
  <c r="L9" i="10"/>
  <c r="K9" i="10"/>
  <c r="J9" i="10"/>
  <c r="I9" i="10"/>
  <c r="B9" i="10"/>
  <c r="C6" i="10"/>
  <c r="J6" i="10" s="1"/>
  <c r="I1" i="10"/>
  <c r="B1" i="10"/>
  <c r="N74" i="9"/>
  <c r="M74" i="9"/>
  <c r="L74" i="9"/>
  <c r="K74" i="9"/>
  <c r="J74" i="9"/>
  <c r="N73" i="9"/>
  <c r="M73" i="9"/>
  <c r="L73" i="9"/>
  <c r="K73" i="9"/>
  <c r="J73" i="9"/>
  <c r="N72" i="9"/>
  <c r="M72" i="9"/>
  <c r="L72" i="9"/>
  <c r="K72" i="9"/>
  <c r="J72" i="9"/>
  <c r="N62" i="9"/>
  <c r="M62" i="9"/>
  <c r="L62" i="9"/>
  <c r="K62" i="9"/>
  <c r="J62" i="9"/>
  <c r="E61" i="9"/>
  <c r="G60" i="9"/>
  <c r="F60" i="9"/>
  <c r="E60" i="9"/>
  <c r="D60" i="9"/>
  <c r="C60" i="9"/>
  <c r="N59" i="9"/>
  <c r="M59" i="9"/>
  <c r="L59" i="9"/>
  <c r="K59" i="9"/>
  <c r="J59" i="9"/>
  <c r="N58" i="9"/>
  <c r="M58" i="9"/>
  <c r="L58" i="9"/>
  <c r="K58" i="9"/>
  <c r="J58" i="9"/>
  <c r="N57" i="9"/>
  <c r="M57" i="9"/>
  <c r="L57" i="9"/>
  <c r="K57" i="9"/>
  <c r="J57" i="9"/>
  <c r="N56" i="9"/>
  <c r="M56" i="9"/>
  <c r="L56" i="9"/>
  <c r="K56" i="9"/>
  <c r="J56" i="9"/>
  <c r="N55" i="9"/>
  <c r="M55" i="9"/>
  <c r="L55" i="9"/>
  <c r="K55" i="9"/>
  <c r="J55" i="9"/>
  <c r="L53" i="9"/>
  <c r="G53" i="9"/>
  <c r="F53" i="9"/>
  <c r="E53" i="9"/>
  <c r="D53" i="9"/>
  <c r="C53" i="9"/>
  <c r="N52" i="9"/>
  <c r="M52" i="9"/>
  <c r="L52" i="9"/>
  <c r="K52" i="9"/>
  <c r="J52" i="9"/>
  <c r="N51" i="9"/>
  <c r="M51" i="9"/>
  <c r="L51" i="9"/>
  <c r="K51" i="9"/>
  <c r="J51" i="9"/>
  <c r="N50" i="9"/>
  <c r="M50" i="9"/>
  <c r="L50" i="9"/>
  <c r="K50" i="9"/>
  <c r="J50" i="9"/>
  <c r="N49" i="9"/>
  <c r="M49" i="9"/>
  <c r="L49" i="9"/>
  <c r="K49" i="9"/>
  <c r="J49" i="9"/>
  <c r="G46" i="9"/>
  <c r="F46" i="9"/>
  <c r="E46" i="9"/>
  <c r="D46" i="9"/>
  <c r="C46" i="9"/>
  <c r="N45" i="9"/>
  <c r="M45" i="9"/>
  <c r="L45" i="9"/>
  <c r="K45" i="9"/>
  <c r="J45" i="9"/>
  <c r="I45" i="9"/>
  <c r="B45" i="9"/>
  <c r="N44" i="9"/>
  <c r="M44" i="9"/>
  <c r="L44" i="9"/>
  <c r="K44" i="9"/>
  <c r="J44" i="9"/>
  <c r="I44" i="9"/>
  <c r="B44" i="9"/>
  <c r="N43" i="9"/>
  <c r="M43" i="9"/>
  <c r="L43" i="9"/>
  <c r="K43" i="9"/>
  <c r="J43" i="9"/>
  <c r="I43" i="9"/>
  <c r="B43" i="9"/>
  <c r="N42" i="9"/>
  <c r="M42" i="9"/>
  <c r="L42" i="9"/>
  <c r="K42" i="9"/>
  <c r="J42" i="9"/>
  <c r="I42" i="9"/>
  <c r="B42" i="9"/>
  <c r="N41" i="9"/>
  <c r="M41" i="9"/>
  <c r="L41" i="9"/>
  <c r="K41" i="9"/>
  <c r="J41" i="9"/>
  <c r="I41" i="9"/>
  <c r="B41" i="9"/>
  <c r="N40" i="9"/>
  <c r="M40" i="9"/>
  <c r="L40" i="9"/>
  <c r="K40" i="9"/>
  <c r="J40" i="9"/>
  <c r="I40" i="9"/>
  <c r="B40" i="9"/>
  <c r="N39" i="9"/>
  <c r="M39" i="9"/>
  <c r="L39" i="9"/>
  <c r="K39" i="9"/>
  <c r="J39" i="9"/>
  <c r="I39" i="9"/>
  <c r="B39" i="9"/>
  <c r="N38" i="9"/>
  <c r="M38" i="9"/>
  <c r="L38" i="9"/>
  <c r="K38" i="9"/>
  <c r="J38" i="9"/>
  <c r="I38" i="9"/>
  <c r="B38" i="9"/>
  <c r="N37" i="9"/>
  <c r="M37" i="9"/>
  <c r="L37" i="9"/>
  <c r="K37" i="9"/>
  <c r="J37" i="9"/>
  <c r="I37" i="9"/>
  <c r="B37" i="9"/>
  <c r="N36" i="9"/>
  <c r="M36" i="9"/>
  <c r="L36" i="9"/>
  <c r="K36" i="9"/>
  <c r="J36" i="9"/>
  <c r="I36" i="9"/>
  <c r="B36" i="9"/>
  <c r="N35" i="9"/>
  <c r="M35" i="9"/>
  <c r="L35" i="9"/>
  <c r="K35" i="9"/>
  <c r="J35" i="9"/>
  <c r="I35" i="9"/>
  <c r="B35" i="9"/>
  <c r="N34" i="9"/>
  <c r="M34" i="9"/>
  <c r="L34" i="9"/>
  <c r="K34" i="9"/>
  <c r="J34" i="9"/>
  <c r="I34" i="9"/>
  <c r="B34" i="9"/>
  <c r="N33" i="9"/>
  <c r="M33" i="9"/>
  <c r="L33" i="9"/>
  <c r="K33" i="9"/>
  <c r="J33" i="9"/>
  <c r="I33" i="9"/>
  <c r="B33" i="9"/>
  <c r="N32" i="9"/>
  <c r="M32" i="9"/>
  <c r="L32" i="9"/>
  <c r="K32" i="9"/>
  <c r="J32" i="9"/>
  <c r="I32" i="9"/>
  <c r="B32" i="9"/>
  <c r="N31" i="9"/>
  <c r="M31" i="9"/>
  <c r="L31" i="9"/>
  <c r="K31" i="9"/>
  <c r="J31" i="9"/>
  <c r="I31" i="9"/>
  <c r="B31" i="9"/>
  <c r="G29" i="9"/>
  <c r="F29" i="9"/>
  <c r="E29" i="9"/>
  <c r="D29" i="9"/>
  <c r="C29" i="9"/>
  <c r="N28" i="9"/>
  <c r="M28" i="9"/>
  <c r="L28" i="9"/>
  <c r="K28" i="9"/>
  <c r="J28" i="9"/>
  <c r="I28" i="9"/>
  <c r="B28" i="9"/>
  <c r="N27" i="9"/>
  <c r="M27" i="9"/>
  <c r="L27" i="9"/>
  <c r="K27" i="9"/>
  <c r="J27" i="9"/>
  <c r="I27" i="9"/>
  <c r="B27" i="9"/>
  <c r="N26" i="9"/>
  <c r="M26" i="9"/>
  <c r="L26" i="9"/>
  <c r="K26" i="9"/>
  <c r="J26" i="9"/>
  <c r="I26" i="9"/>
  <c r="B26" i="9"/>
  <c r="N25" i="9"/>
  <c r="M25" i="9"/>
  <c r="L25" i="9"/>
  <c r="K25" i="9"/>
  <c r="J25" i="9"/>
  <c r="I25" i="9"/>
  <c r="B25" i="9"/>
  <c r="N24" i="9"/>
  <c r="M24" i="9"/>
  <c r="L24" i="9"/>
  <c r="K24" i="9"/>
  <c r="J24" i="9"/>
  <c r="I24" i="9"/>
  <c r="B24" i="9"/>
  <c r="N23" i="9"/>
  <c r="M23" i="9"/>
  <c r="L23" i="9"/>
  <c r="K23" i="9"/>
  <c r="J23" i="9"/>
  <c r="I23" i="9"/>
  <c r="B23" i="9"/>
  <c r="N22" i="9"/>
  <c r="M22" i="9"/>
  <c r="L22" i="9"/>
  <c r="K22" i="9"/>
  <c r="J22" i="9"/>
  <c r="I22" i="9"/>
  <c r="B22" i="9"/>
  <c r="N21" i="9"/>
  <c r="M21" i="9"/>
  <c r="L21" i="9"/>
  <c r="K21" i="9"/>
  <c r="J21" i="9"/>
  <c r="I21" i="9"/>
  <c r="B21" i="9"/>
  <c r="N20" i="9"/>
  <c r="M20" i="9"/>
  <c r="L20" i="9"/>
  <c r="K20" i="9"/>
  <c r="J20" i="9"/>
  <c r="I20" i="9"/>
  <c r="B20" i="9"/>
  <c r="N19" i="9"/>
  <c r="M19" i="9"/>
  <c r="L19" i="9"/>
  <c r="K19" i="9"/>
  <c r="J19" i="9"/>
  <c r="I19" i="9"/>
  <c r="B19" i="9"/>
  <c r="N18" i="9"/>
  <c r="M18" i="9"/>
  <c r="L18" i="9"/>
  <c r="K18" i="9"/>
  <c r="J18" i="9"/>
  <c r="I18" i="9"/>
  <c r="B18" i="9"/>
  <c r="N17" i="9"/>
  <c r="M17" i="9"/>
  <c r="L17" i="9"/>
  <c r="K17" i="9"/>
  <c r="J17" i="9"/>
  <c r="I17" i="9"/>
  <c r="B17" i="9"/>
  <c r="N16" i="9"/>
  <c r="M16" i="9"/>
  <c r="L16" i="9"/>
  <c r="K16" i="9"/>
  <c r="J16" i="9"/>
  <c r="I16" i="9"/>
  <c r="B16" i="9"/>
  <c r="N15" i="9"/>
  <c r="M15" i="9"/>
  <c r="L15" i="9"/>
  <c r="K15" i="9"/>
  <c r="J15" i="9"/>
  <c r="I15" i="9"/>
  <c r="B15" i="9"/>
  <c r="N14" i="9"/>
  <c r="M14" i="9"/>
  <c r="L14" i="9"/>
  <c r="K14" i="9"/>
  <c r="J14" i="9"/>
  <c r="I14" i="9"/>
  <c r="B14" i="9"/>
  <c r="N13" i="9"/>
  <c r="M13" i="9"/>
  <c r="L13" i="9"/>
  <c r="K13" i="9"/>
  <c r="J13" i="9"/>
  <c r="I13" i="9"/>
  <c r="B13" i="9"/>
  <c r="N12" i="9"/>
  <c r="M12" i="9"/>
  <c r="L12" i="9"/>
  <c r="K12" i="9"/>
  <c r="J12" i="9"/>
  <c r="I12" i="9"/>
  <c r="B12" i="9"/>
  <c r="N11" i="9"/>
  <c r="M11" i="9"/>
  <c r="L11" i="9"/>
  <c r="K11" i="9"/>
  <c r="J11" i="9"/>
  <c r="I11" i="9"/>
  <c r="B11" i="9"/>
  <c r="N10" i="9"/>
  <c r="M10" i="9"/>
  <c r="L10" i="9"/>
  <c r="K10" i="9"/>
  <c r="J10" i="9"/>
  <c r="I10" i="9"/>
  <c r="B10" i="9"/>
  <c r="N9" i="9"/>
  <c r="M9" i="9"/>
  <c r="L9" i="9"/>
  <c r="K9" i="9"/>
  <c r="J9" i="9"/>
  <c r="I9" i="9"/>
  <c r="B9" i="9"/>
  <c r="D6" i="9"/>
  <c r="E6" i="9" s="1"/>
  <c r="F6" i="9" s="1"/>
  <c r="C6" i="9"/>
  <c r="C70" i="9" s="1"/>
  <c r="I1" i="9"/>
  <c r="B1" i="9"/>
  <c r="C70" i="1"/>
  <c r="F63" i="1"/>
  <c r="F61" i="1"/>
  <c r="C61" i="1"/>
  <c r="G60" i="1"/>
  <c r="F60" i="1"/>
  <c r="E60" i="1"/>
  <c r="D60" i="1"/>
  <c r="C60" i="1"/>
  <c r="G53" i="1"/>
  <c r="F53" i="1"/>
  <c r="E53" i="1"/>
  <c r="D53" i="1"/>
  <c r="C53" i="1"/>
  <c r="G46" i="1"/>
  <c r="F46" i="1"/>
  <c r="E46" i="1"/>
  <c r="D46" i="1"/>
  <c r="C46" i="1"/>
  <c r="G29" i="1"/>
  <c r="F29" i="1"/>
  <c r="E29" i="1"/>
  <c r="D29" i="1"/>
  <c r="C29" i="1"/>
  <c r="D6" i="1"/>
  <c r="D70" i="1" s="1"/>
  <c r="B1" i="1"/>
  <c r="D70" i="9" l="1"/>
  <c r="D6" i="10"/>
  <c r="E30" i="2"/>
  <c r="J70" i="10"/>
  <c r="K6" i="10"/>
  <c r="E46" i="21"/>
  <c r="L37" i="21"/>
  <c r="G6" i="9"/>
  <c r="G70" i="9" s="1"/>
  <c r="F70" i="9"/>
  <c r="G30" i="14"/>
  <c r="E6" i="11"/>
  <c r="D70" i="11"/>
  <c r="F6" i="21"/>
  <c r="L6" i="21"/>
  <c r="M29" i="9"/>
  <c r="N29" i="9"/>
  <c r="K46" i="9"/>
  <c r="M53" i="9"/>
  <c r="J60" i="9"/>
  <c r="F61" i="9"/>
  <c r="E70" i="9"/>
  <c r="N29" i="10"/>
  <c r="K46" i="10"/>
  <c r="M53" i="10"/>
  <c r="C61" i="10"/>
  <c r="K29" i="11"/>
  <c r="J53" i="11"/>
  <c r="D6" i="12"/>
  <c r="K6" i="12" s="1"/>
  <c r="D6" i="13"/>
  <c r="K6" i="13" s="1"/>
  <c r="M24" i="14"/>
  <c r="L42" i="20"/>
  <c r="J14" i="21"/>
  <c r="N31" i="21"/>
  <c r="K45" i="21"/>
  <c r="J14" i="22"/>
  <c r="N31" i="22"/>
  <c r="J46" i="10"/>
  <c r="L24" i="14"/>
  <c r="E6" i="1"/>
  <c r="D61" i="1"/>
  <c r="L46" i="9"/>
  <c r="N53" i="9"/>
  <c r="K60" i="9"/>
  <c r="G61" i="9"/>
  <c r="L46" i="10"/>
  <c r="N53" i="10"/>
  <c r="D61" i="10"/>
  <c r="N61" i="10"/>
  <c r="C70" i="10"/>
  <c r="L29" i="11"/>
  <c r="K53" i="11"/>
  <c r="D61" i="11"/>
  <c r="C70" i="11"/>
  <c r="C27" i="12"/>
  <c r="C27" i="13"/>
  <c r="D6" i="14"/>
  <c r="K6" i="14" s="1"/>
  <c r="N24" i="14"/>
  <c r="D37" i="18"/>
  <c r="C48" i="18"/>
  <c r="K23" i="20"/>
  <c r="M42" i="20"/>
  <c r="K14" i="21"/>
  <c r="K23" i="21"/>
  <c r="L42" i="21"/>
  <c r="L45" i="21"/>
  <c r="K14" i="22"/>
  <c r="M42" i="22"/>
  <c r="N45" i="22"/>
  <c r="E61" i="1"/>
  <c r="M46" i="9"/>
  <c r="L60" i="9"/>
  <c r="M46" i="10"/>
  <c r="E61" i="10"/>
  <c r="K6" i="11"/>
  <c r="M29" i="11"/>
  <c r="J46" i="11"/>
  <c r="L53" i="11"/>
  <c r="E61" i="11"/>
  <c r="C27" i="2"/>
  <c r="J13" i="12"/>
  <c r="D27" i="12"/>
  <c r="J13" i="13"/>
  <c r="D27" i="13"/>
  <c r="C27" i="14"/>
  <c r="E37" i="18"/>
  <c r="D6" i="20"/>
  <c r="N14" i="20"/>
  <c r="L23" i="20"/>
  <c r="N42" i="20"/>
  <c r="J45" i="20"/>
  <c r="K6" i="21"/>
  <c r="M14" i="21"/>
  <c r="L23" i="21"/>
  <c r="C37" i="21"/>
  <c r="L14" i="22"/>
  <c r="E37" i="22"/>
  <c r="C37" i="22"/>
  <c r="N42" i="22"/>
  <c r="J45" i="22"/>
  <c r="J29" i="11"/>
  <c r="N46" i="9"/>
  <c r="M60" i="9"/>
  <c r="N46" i="10"/>
  <c r="J60" i="10"/>
  <c r="F61" i="10"/>
  <c r="N29" i="11"/>
  <c r="K46" i="11"/>
  <c r="M53" i="11"/>
  <c r="J60" i="11"/>
  <c r="F61" i="11"/>
  <c r="D27" i="2"/>
  <c r="K13" i="12"/>
  <c r="E27" i="12"/>
  <c r="K13" i="13"/>
  <c r="E27" i="13"/>
  <c r="J13" i="14"/>
  <c r="D27" i="14"/>
  <c r="J31" i="22"/>
  <c r="F37" i="18"/>
  <c r="M23" i="20"/>
  <c r="C37" i="20"/>
  <c r="K45" i="20"/>
  <c r="N14" i="21"/>
  <c r="M23" i="21"/>
  <c r="M31" i="21"/>
  <c r="D37" i="21"/>
  <c r="N45" i="21"/>
  <c r="F37" i="22"/>
  <c r="D37" i="22"/>
  <c r="K45" i="22"/>
  <c r="J46" i="9"/>
  <c r="G61" i="1"/>
  <c r="J29" i="9"/>
  <c r="N60" i="9"/>
  <c r="J29" i="10"/>
  <c r="K60" i="10"/>
  <c r="G61" i="10"/>
  <c r="L46" i="11"/>
  <c r="N53" i="11"/>
  <c r="K60" i="11"/>
  <c r="G61" i="11"/>
  <c r="L13" i="12"/>
  <c r="J24" i="12"/>
  <c r="F27" i="12"/>
  <c r="L13" i="13"/>
  <c r="J24" i="13"/>
  <c r="F27" i="13"/>
  <c r="K13" i="14"/>
  <c r="E27" i="14"/>
  <c r="G37" i="18"/>
  <c r="C47" i="18"/>
  <c r="N23" i="20"/>
  <c r="D37" i="20"/>
  <c r="L45" i="20"/>
  <c r="J23" i="21"/>
  <c r="N23" i="21"/>
  <c r="J42" i="21"/>
  <c r="K23" i="22"/>
  <c r="K31" i="22"/>
  <c r="J42" i="22"/>
  <c r="L45" i="22"/>
  <c r="G37" i="20"/>
  <c r="K29" i="9"/>
  <c r="J53" i="9"/>
  <c r="C61" i="9"/>
  <c r="K29" i="10"/>
  <c r="J53" i="10"/>
  <c r="L60" i="10"/>
  <c r="L60" i="11"/>
  <c r="F27" i="2"/>
  <c r="M13" i="12"/>
  <c r="K24" i="12"/>
  <c r="G27" i="12"/>
  <c r="M13" i="13"/>
  <c r="K24" i="13"/>
  <c r="G27" i="13"/>
  <c r="L13" i="14"/>
  <c r="J24" i="14"/>
  <c r="F27" i="14"/>
  <c r="M45" i="22"/>
  <c r="J31" i="20"/>
  <c r="E37" i="20"/>
  <c r="M45" i="20"/>
  <c r="L14" i="21"/>
  <c r="J31" i="21"/>
  <c r="F37" i="21"/>
  <c r="K42" i="21"/>
  <c r="M14" i="22"/>
  <c r="L23" i="22"/>
  <c r="L31" i="22"/>
  <c r="K42" i="22"/>
  <c r="M29" i="10"/>
  <c r="J23" i="22"/>
  <c r="C63" i="1"/>
  <c r="J6" i="9"/>
  <c r="L29" i="9"/>
  <c r="K53" i="9"/>
  <c r="D61" i="9"/>
  <c r="E63" i="9"/>
  <c r="L29" i="10"/>
  <c r="K53" i="10"/>
  <c r="M60" i="10"/>
  <c r="N46" i="11"/>
  <c r="M60" i="11"/>
  <c r="G27" i="2"/>
  <c r="N27" i="14" s="1"/>
  <c r="N13" i="12"/>
  <c r="L24" i="12"/>
  <c r="N13" i="13"/>
  <c r="L24" i="13"/>
  <c r="M13" i="14"/>
  <c r="K24" i="14"/>
  <c r="J14" i="20"/>
  <c r="K31" i="20"/>
  <c r="F37" i="20"/>
  <c r="J42" i="20"/>
  <c r="N45" i="20"/>
  <c r="K31" i="21"/>
  <c r="G37" i="21"/>
  <c r="M42" i="21"/>
  <c r="D6" i="22"/>
  <c r="M23" i="22"/>
  <c r="M31" i="22"/>
  <c r="L42" i="22"/>
  <c r="G37" i="22"/>
  <c r="D70" i="10" l="1"/>
  <c r="E6" i="10"/>
  <c r="F46" i="21"/>
  <c r="M37" i="21"/>
  <c r="F63" i="11"/>
  <c r="D30" i="12"/>
  <c r="K27" i="12"/>
  <c r="J27" i="12"/>
  <c r="C30" i="12"/>
  <c r="D63" i="10"/>
  <c r="D63" i="1"/>
  <c r="J61" i="9"/>
  <c r="F6" i="11"/>
  <c r="E70" i="11"/>
  <c r="M61" i="9"/>
  <c r="N61" i="9"/>
  <c r="J37" i="21"/>
  <c r="C46" i="21"/>
  <c r="C30" i="2"/>
  <c r="E70" i="1"/>
  <c r="F6" i="1"/>
  <c r="E6" i="14"/>
  <c r="L6" i="14" s="1"/>
  <c r="E6" i="13"/>
  <c r="L6" i="13" s="1"/>
  <c r="E6" i="12"/>
  <c r="L6" i="12" s="1"/>
  <c r="E47" i="21"/>
  <c r="L47" i="21" s="1"/>
  <c r="E48" i="21"/>
  <c r="L48" i="21" s="1"/>
  <c r="F46" i="22"/>
  <c r="M37" i="22"/>
  <c r="F63" i="9"/>
  <c r="N37" i="21"/>
  <c r="G46" i="21"/>
  <c r="G63" i="11"/>
  <c r="K6" i="9"/>
  <c r="J70" i="9"/>
  <c r="F30" i="2"/>
  <c r="M27" i="13"/>
  <c r="F30" i="13"/>
  <c r="K61" i="11"/>
  <c r="C46" i="20"/>
  <c r="J37" i="20"/>
  <c r="E30" i="13"/>
  <c r="L27" i="13"/>
  <c r="K6" i="20"/>
  <c r="E6" i="20"/>
  <c r="E63" i="11"/>
  <c r="L61" i="9"/>
  <c r="N61" i="11"/>
  <c r="C63" i="10"/>
  <c r="D63" i="9"/>
  <c r="E63" i="10"/>
  <c r="J27" i="13"/>
  <c r="C30" i="13"/>
  <c r="N63" i="10"/>
  <c r="G46" i="22"/>
  <c r="N37" i="22"/>
  <c r="L27" i="14"/>
  <c r="E30" i="14"/>
  <c r="J61" i="11"/>
  <c r="M61" i="10"/>
  <c r="L61" i="11"/>
  <c r="K37" i="20"/>
  <c r="D46" i="20"/>
  <c r="G63" i="1"/>
  <c r="D46" i="21"/>
  <c r="K37" i="21"/>
  <c r="E46" i="18"/>
  <c r="D63" i="11"/>
  <c r="L6" i="10"/>
  <c r="K70" i="10"/>
  <c r="M61" i="11"/>
  <c r="M27" i="14"/>
  <c r="F30" i="14"/>
  <c r="N27" i="13"/>
  <c r="G30" i="13"/>
  <c r="L27" i="12"/>
  <c r="E30" i="12"/>
  <c r="C30" i="14"/>
  <c r="J27" i="14"/>
  <c r="E63" i="1"/>
  <c r="D46" i="18"/>
  <c r="G63" i="9"/>
  <c r="N27" i="12"/>
  <c r="G30" i="12"/>
  <c r="G46" i="18"/>
  <c r="C63" i="9"/>
  <c r="J37" i="22"/>
  <c r="C46" i="22"/>
  <c r="D30" i="13"/>
  <c r="K27" i="13"/>
  <c r="D30" i="14"/>
  <c r="K27" i="14"/>
  <c r="M37" i="20"/>
  <c r="F46" i="20"/>
  <c r="L37" i="20"/>
  <c r="E46" i="20"/>
  <c r="L61" i="10"/>
  <c r="M27" i="12"/>
  <c r="F30" i="12"/>
  <c r="G63" i="10"/>
  <c r="F46" i="18"/>
  <c r="F63" i="10"/>
  <c r="K61" i="9"/>
  <c r="K6" i="22"/>
  <c r="E6" i="22"/>
  <c r="G30" i="2"/>
  <c r="N37" i="20"/>
  <c r="G46" i="20"/>
  <c r="K61" i="10"/>
  <c r="D46" i="22"/>
  <c r="K37" i="22"/>
  <c r="D30" i="2"/>
  <c r="J61" i="10"/>
  <c r="E46" i="22"/>
  <c r="L37" i="22"/>
  <c r="L6" i="11"/>
  <c r="K70" i="11"/>
  <c r="M6" i="21"/>
  <c r="G6" i="21"/>
  <c r="N6" i="21" s="1"/>
  <c r="F6" i="10" l="1"/>
  <c r="E70" i="10"/>
  <c r="M30" i="13"/>
  <c r="E47" i="18"/>
  <c r="E48" i="18"/>
  <c r="M6" i="11"/>
  <c r="L70" i="11"/>
  <c r="L30" i="12"/>
  <c r="L63" i="9"/>
  <c r="L46" i="21"/>
  <c r="F70" i="1"/>
  <c r="G6" i="1"/>
  <c r="F6" i="14"/>
  <c r="M6" i="14" s="1"/>
  <c r="F6" i="13"/>
  <c r="M6" i="13" s="1"/>
  <c r="F6" i="12"/>
  <c r="M6" i="12" s="1"/>
  <c r="L63" i="10"/>
  <c r="L30" i="14"/>
  <c r="F47" i="18"/>
  <c r="F48" i="18"/>
  <c r="L30" i="13"/>
  <c r="N63" i="9"/>
  <c r="N63" i="11"/>
  <c r="L46" i="20"/>
  <c r="E48" i="20"/>
  <c r="E47" i="20"/>
  <c r="L6" i="22"/>
  <c r="F6" i="22"/>
  <c r="G48" i="18"/>
  <c r="G47" i="18"/>
  <c r="D48" i="21"/>
  <c r="D47" i="21"/>
  <c r="K46" i="21"/>
  <c r="L63" i="11"/>
  <c r="M63" i="10"/>
  <c r="J46" i="20"/>
  <c r="C48" i="20"/>
  <c r="C47" i="20"/>
  <c r="J30" i="13"/>
  <c r="K30" i="14"/>
  <c r="N46" i="21"/>
  <c r="G48" i="21"/>
  <c r="G47" i="21"/>
  <c r="K30" i="12"/>
  <c r="K46" i="22"/>
  <c r="D47" i="22"/>
  <c r="D48" i="22"/>
  <c r="D47" i="18"/>
  <c r="D48" i="18"/>
  <c r="M63" i="11"/>
  <c r="L46" i="22"/>
  <c r="E48" i="22"/>
  <c r="E47" i="22"/>
  <c r="M63" i="9"/>
  <c r="K63" i="10"/>
  <c r="K30" i="13"/>
  <c r="N30" i="13"/>
  <c r="N46" i="22"/>
  <c r="G48" i="22"/>
  <c r="G47" i="22"/>
  <c r="J63" i="10"/>
  <c r="K63" i="9"/>
  <c r="M30" i="12"/>
  <c r="F48" i="20"/>
  <c r="F47" i="20"/>
  <c r="M46" i="20"/>
  <c r="N30" i="12"/>
  <c r="M6" i="10"/>
  <c r="L70" i="10"/>
  <c r="N30" i="14"/>
  <c r="J30" i="12"/>
  <c r="L6" i="9"/>
  <c r="K70" i="9"/>
  <c r="G48" i="20"/>
  <c r="G47" i="20"/>
  <c r="N46" i="20"/>
  <c r="C48" i="22"/>
  <c r="C47" i="22"/>
  <c r="J46" i="22"/>
  <c r="J63" i="11"/>
  <c r="F6" i="20"/>
  <c r="L6" i="20"/>
  <c r="K63" i="11"/>
  <c r="C48" i="21"/>
  <c r="C47" i="21"/>
  <c r="J46" i="21"/>
  <c r="F70" i="11"/>
  <c r="G6" i="11"/>
  <c r="G70" i="11" s="1"/>
  <c r="F47" i="21"/>
  <c r="M46" i="21"/>
  <c r="F48" i="21"/>
  <c r="J30" i="14"/>
  <c r="M30" i="14"/>
  <c r="K46" i="20"/>
  <c r="D48" i="20"/>
  <c r="K48" i="20" s="1"/>
  <c r="D47" i="20"/>
  <c r="K47" i="20" s="1"/>
  <c r="M46" i="22"/>
  <c r="F48" i="22"/>
  <c r="F47" i="22"/>
  <c r="J63" i="9"/>
  <c r="G6" i="10" l="1"/>
  <c r="G70" i="10" s="1"/>
  <c r="F70" i="10"/>
  <c r="G70" i="1"/>
  <c r="G6" i="14"/>
  <c r="N6" i="14" s="1"/>
  <c r="G6" i="13"/>
  <c r="N6" i="13" s="1"/>
  <c r="G6" i="12"/>
  <c r="N6" i="12" s="1"/>
  <c r="N6" i="11"/>
  <c r="N70" i="11" s="1"/>
  <c r="M70" i="11"/>
  <c r="L70" i="9"/>
  <c r="M6" i="9"/>
  <c r="K47" i="22"/>
  <c r="N48" i="22"/>
  <c r="G6" i="20"/>
  <c r="N6" i="20" s="1"/>
  <c r="M6" i="20"/>
  <c r="G6" i="22"/>
  <c r="N6" i="22" s="1"/>
  <c r="M6" i="22"/>
  <c r="J47" i="22"/>
  <c r="N47" i="22"/>
  <c r="M47" i="22"/>
  <c r="J48" i="22"/>
  <c r="M48" i="22"/>
  <c r="N6" i="10"/>
  <c r="N70" i="10" s="1"/>
  <c r="M70" i="10"/>
  <c r="L47" i="22"/>
  <c r="L48" i="22"/>
  <c r="K48" i="22"/>
  <c r="M70" i="9" l="1"/>
  <c r="N6" i="9"/>
  <c r="N70" i="9" s="1"/>
</calcChain>
</file>

<file path=xl/sharedStrings.xml><?xml version="1.0" encoding="utf-8"?>
<sst xmlns="http://schemas.openxmlformats.org/spreadsheetml/2006/main" count="1676" uniqueCount="326">
  <si>
    <t>Capitaux propres</t>
  </si>
  <si>
    <t>Revenus</t>
  </si>
  <si>
    <t>- Primes brutes</t>
  </si>
  <si>
    <t>Dépenses</t>
  </si>
  <si>
    <t>Bénéfice</t>
  </si>
  <si>
    <t>Bénéfice net</t>
  </si>
  <si>
    <t>Rendement des capitaux propres</t>
  </si>
  <si>
    <t>Mortalité</t>
  </si>
  <si>
    <t>Morbidité</t>
  </si>
  <si>
    <t>Conservation des affaires et déchéance</t>
  </si>
  <si>
    <t>Nouvelles ventes</t>
  </si>
  <si>
    <t>Réassurance</t>
  </si>
  <si>
    <t>Activités et actifs hors bilan</t>
  </si>
  <si>
    <t>Sociétés affiliées</t>
  </si>
  <si>
    <r>
      <t xml:space="preserve">Description du scénario défavorable </t>
    </r>
    <r>
      <rPr>
        <b/>
        <vertAlign val="superscript"/>
        <sz val="11"/>
        <color indexed="8"/>
        <rFont val="Calibri"/>
        <family val="2"/>
      </rPr>
      <t>(1)</t>
    </r>
  </si>
  <si>
    <t>- Revenus de placement</t>
  </si>
  <si>
    <t>- Taxes sur primes</t>
  </si>
  <si>
    <t>- Bénéfice avant impôt</t>
  </si>
  <si>
    <t>Total  - revenus</t>
  </si>
  <si>
    <t>Total - dépenses</t>
  </si>
  <si>
    <t>- Autres revenus</t>
  </si>
  <si>
    <t>- Autres dépenses</t>
  </si>
  <si>
    <t>Catégorie de risque</t>
  </si>
  <si>
    <t>Actions gouvernementales et politiques</t>
  </si>
  <si>
    <t>…[Autres risques]</t>
  </si>
  <si>
    <t>Annexe B - Comparaison avec le scénario de base de l'EDSC de l'année précédente</t>
  </si>
  <si>
    <t>Part des actionnaires sans contrôle</t>
  </si>
  <si>
    <t>Total du passif et des capitaux propres</t>
  </si>
  <si>
    <t xml:space="preserve"> - Avoir des titulaires de polices</t>
  </si>
  <si>
    <t xml:space="preserve"> - Avoir des actionnaires</t>
  </si>
  <si>
    <t>[Scénario défavorable #1]</t>
  </si>
  <si>
    <t>[Scénario défavorable #2]</t>
  </si>
  <si>
    <t>[Scénario défavorable #3]</t>
  </si>
  <si>
    <t>[Scénario défavorable #4]</t>
  </si>
  <si>
    <t>[Scénario défavorable #5]</t>
  </si>
  <si>
    <t>[Scénario défavorable #6]</t>
  </si>
  <si>
    <t>[Scénario défavorable #7]</t>
  </si>
  <si>
    <t>[Scénario défavorable #8]</t>
  </si>
  <si>
    <t>[Scénario défavorable #9]</t>
  </si>
  <si>
    <t>[Scénario défavorable #10]</t>
  </si>
  <si>
    <t>[Scénario défavorable #11]</t>
  </si>
  <si>
    <t>[Scénario défavorable #12]</t>
  </si>
  <si>
    <t>[Scénario défavorable #13]</t>
  </si>
  <si>
    <t>[Scénario défavorable #14]</t>
  </si>
  <si>
    <t>[Scénario défavorable #15]</t>
  </si>
  <si>
    <t>[Scénario défavorable #16]</t>
  </si>
  <si>
    <t>[Scénario défavorable #17]</t>
  </si>
  <si>
    <t>[Scénario défavorable #18]</t>
  </si>
  <si>
    <t>[Scénario défavorable #19]</t>
  </si>
  <si>
    <t>[Scénario défavorable #20]</t>
  </si>
  <si>
    <t>[Scénario défavorable #21]</t>
  </si>
  <si>
    <t>[Scénario défavorable #22]</t>
  </si>
  <si>
    <t>[Scénario défavorable #23]</t>
  </si>
  <si>
    <t>[Scénario défavorable #24]</t>
  </si>
  <si>
    <t>[Scénario défavorable #25]</t>
  </si>
  <si>
    <t>Description du scénario :</t>
  </si>
  <si>
    <t>État des résultats
('000' $)</t>
  </si>
  <si>
    <t>Total - capitaux propres</t>
  </si>
  <si>
    <t>- (moins) impôt</t>
  </si>
  <si>
    <t>- (moins) Autres</t>
  </si>
  <si>
    <t>Scénario #3 moins scénario de base</t>
  </si>
  <si>
    <t>Scénario #1 moins scénario de base</t>
  </si>
  <si>
    <t>Scénario #2 moins scénario de base</t>
  </si>
  <si>
    <t>Scénario de base</t>
  </si>
  <si>
    <t>Description du scénario défavorable #1 :</t>
  </si>
  <si>
    <t>Description du scénario défavorable #2 :</t>
  </si>
  <si>
    <t>Description du scénario défavorable #3 :</t>
  </si>
  <si>
    <t>Annexe A - Résumé des indicateurs financiers</t>
  </si>
  <si>
    <t>Annexe A (suite) - Résumé des indicateurs financiers</t>
  </si>
  <si>
    <t>Actifs *</t>
  </si>
  <si>
    <t xml:space="preserve"> - Actifs de réassurance *</t>
  </si>
  <si>
    <t>Total - actifs *</t>
  </si>
  <si>
    <t>Passifs *</t>
  </si>
  <si>
    <t xml:space="preserve"> - Autres passifs en vertu de contrats *</t>
  </si>
  <si>
    <t>Total - passifs *</t>
  </si>
  <si>
    <t>Si vous avez des commentaires, inscrivez-les ici :</t>
  </si>
  <si>
    <t>- Primes cédées (inscrire en négatif)</t>
  </si>
  <si>
    <t>- Frais d'acquisition</t>
  </si>
  <si>
    <t>- Frais de gestion (administration)</t>
  </si>
  <si>
    <t>Projeté</t>
  </si>
  <si>
    <t>Annexe D - Comparaison des scénarios défavorables avec ceux de l'EDSC de l'année précédente</t>
  </si>
  <si>
    <t>- Commissions nettes</t>
  </si>
  <si>
    <t>- Frais non récurrents (le cas échéant)</t>
  </si>
  <si>
    <t>(1) La variation nette du passif des contrats représente la variation du passif (brut) des contrats</t>
  </si>
  <si>
    <t>(3) Bénéfice net après impôts et excluant les autres éléments du résultat étendu.</t>
  </si>
  <si>
    <t xml:space="preserve">      d'assurance et d'investissement nette de la variation des actifs de réassurance.</t>
  </si>
  <si>
    <r>
      <t xml:space="preserve">Bénéfice net </t>
    </r>
    <r>
      <rPr>
        <b/>
        <vertAlign val="superscript"/>
        <sz val="11"/>
        <color theme="1"/>
        <rFont val="Calibri"/>
        <family val="2"/>
        <scheme val="minor"/>
      </rPr>
      <t>(3)</t>
    </r>
  </si>
  <si>
    <r>
      <t xml:space="preserve">- Variation nette du passif des contrats </t>
    </r>
    <r>
      <rPr>
        <vertAlign val="superscript"/>
        <sz val="10"/>
        <rFont val="Calibri"/>
        <family val="2"/>
        <scheme val="minor"/>
      </rPr>
      <t>(1)</t>
    </r>
  </si>
  <si>
    <t>Résultat étendu</t>
  </si>
  <si>
    <r>
      <rPr>
        <vertAlign val="superscript"/>
        <sz val="10"/>
        <color indexed="8"/>
        <rFont val="Calibri"/>
        <family val="2"/>
      </rPr>
      <t>(1)</t>
    </r>
    <r>
      <rPr>
        <sz val="10"/>
        <color indexed="8"/>
        <rFont val="Calibri"/>
        <family val="2"/>
      </rPr>
      <t xml:space="preserve"> </t>
    </r>
    <r>
      <rPr>
        <b/>
        <sz val="10"/>
        <color indexed="8"/>
        <rFont val="Calibri"/>
        <family val="2"/>
      </rPr>
      <t>Veuillez inscrire le nom du scénario, tel que défini aux tableaux de l'annexe A.</t>
    </r>
    <r>
      <rPr>
        <sz val="10"/>
        <color indexed="8"/>
        <rFont val="Calibri"/>
        <family val="2"/>
      </rPr>
      <t xml:space="preserve"> Pour les scénarios défavorables </t>
    </r>
  </si>
  <si>
    <t xml:space="preserve">     l'autre colonne vide. Veuillez de plus traiter un scénario ayant été modifié depuis l'an dernier comme deux </t>
  </si>
  <si>
    <t xml:space="preserve">    dernière année de la période de projection, veuillez de plus en préciser l'année d'occurrence.</t>
  </si>
  <si>
    <t>- Dividendes aux actionnaires</t>
  </si>
  <si>
    <t>- Injections de capitaux</t>
  </si>
  <si>
    <t>- Sorties de capitaux</t>
  </si>
  <si>
    <t>Primes nettes</t>
  </si>
  <si>
    <t xml:space="preserve">   le tableau. Vous pouvez inscrire d'autres éléments à la suite de ceux présentés.</t>
  </si>
  <si>
    <t xml:space="preserve">(2) Les prestations encourues représentent la somme des indemnités nettes de réassurance et de </t>
  </si>
  <si>
    <t>*** Entrez le nom de l'assureur ici***</t>
  </si>
  <si>
    <t>*IMPORTANT* : Ce fichier Excel ne remplace pas les tableaux demandés en annexe du guide de l'actuaire et qui doivent être présentés dans le rapport sur l'EDSC. Les informations demandées dans le présent fichier représentent donc une extraction électronique de certaines données présentées dans le rapport.  Ainsi, l'actuaire doit présenter dans son rapport les données réelles des années précédant la période de projection ainsi que les données sur les primes et les volumes qui ne sont pas demandées dans le fichier Excel.</t>
  </si>
  <si>
    <t>Assurance de personnes - Assureurs à charte du Québec</t>
  </si>
  <si>
    <t xml:space="preserve">     les ratios de solvabilité de l'assureur présentés à l'annexe A-3 du présent fichier Excel.</t>
  </si>
  <si>
    <t xml:space="preserve">* Les éléments d'actif et de passif requis obligatoirement par l'Autorité des marchés financiers sont ceux inscrits dans  </t>
  </si>
  <si>
    <r>
      <t>Écart *</t>
    </r>
    <r>
      <rPr>
        <b/>
        <vertAlign val="superscript"/>
        <sz val="12"/>
        <color indexed="8"/>
        <rFont val="Calibri"/>
        <family val="2"/>
      </rPr>
      <t xml:space="preserve">
</t>
    </r>
    <r>
      <rPr>
        <b/>
        <sz val="12"/>
        <color indexed="8"/>
        <rFont val="Calibri"/>
        <family val="2"/>
      </rPr>
      <t>(en %)</t>
    </r>
  </si>
  <si>
    <t>* Veuillez expliquer les écarts dans votre rapport.</t>
  </si>
  <si>
    <t>Annexe C - Présentation des tests de sensibilité par catégorie de risque</t>
  </si>
  <si>
    <r>
      <t xml:space="preserve">Description de la détérioration appliquée aux hypothèses de projection </t>
    </r>
    <r>
      <rPr>
        <b/>
        <vertAlign val="superscript"/>
        <sz val="11"/>
        <color indexed="8"/>
        <rFont val="Calibri"/>
        <family val="2"/>
      </rPr>
      <t>(1)</t>
    </r>
  </si>
  <si>
    <r>
      <rPr>
        <vertAlign val="superscript"/>
        <sz val="11"/>
        <color indexed="8"/>
        <rFont val="Calibri"/>
        <family val="2"/>
      </rPr>
      <t>(1)</t>
    </r>
    <r>
      <rPr>
        <sz val="11"/>
        <color indexed="8"/>
        <rFont val="Calibri"/>
        <family val="2"/>
      </rPr>
      <t xml:space="preserve"> Détérioration appliquée aux hypothèses du scénario de base.</t>
    </r>
  </si>
  <si>
    <t xml:space="preserve">     ayant été ajoutés ou retirés cette année, veuillez inscrire l'impact obtenu dans la colonne appropriée, et laissez </t>
  </si>
  <si>
    <t xml:space="preserve">     d'investissement/service avant réassurance.</t>
  </si>
  <si>
    <t xml:space="preserve">      la variation nette des autres passifs en vertu de contrats.</t>
  </si>
  <si>
    <r>
      <rPr>
        <vertAlign val="superscript"/>
        <sz val="11"/>
        <color indexed="8"/>
        <rFont val="Calibri"/>
        <family val="2"/>
      </rPr>
      <t>(2)</t>
    </r>
    <r>
      <rPr>
        <sz val="11"/>
        <color indexed="8"/>
        <rFont val="Calibri"/>
        <family val="2"/>
      </rPr>
      <t xml:space="preserve"> Préciser l'impact maximal obtenu sur la période de projection en points de pourcentage. Si l'impact spécifié ne se produit pas à </t>
    </r>
  </si>
  <si>
    <t xml:space="preserve">   la dernière année de la période de projection, veuillez de plus en préciser l'année d'occurrence.</t>
  </si>
  <si>
    <t xml:space="preserve">     scénarios distincts, en indiquant l’impact qu’aurait eu ce scénario avant modifications s’il avait été refait cette année. </t>
  </si>
  <si>
    <t>Exigences de suffisance du capital selon l'ESCAP
('000' $)</t>
  </si>
  <si>
    <t>Capital disponible</t>
  </si>
  <si>
    <t>Attribution de l'avoir</t>
  </si>
  <si>
    <t>Dépôts admissibles</t>
  </si>
  <si>
    <t>Coussin de solvabilité global :</t>
  </si>
  <si>
    <t>Risque de crédit</t>
  </si>
  <si>
    <t>- Capital de catégorie 1</t>
  </si>
  <si>
    <t>- Capital de catégorie 2</t>
  </si>
  <si>
    <t>- Obligations</t>
  </si>
  <si>
    <t>- Titres adossés</t>
  </si>
  <si>
    <t>- Prêts hypothécaires</t>
  </si>
  <si>
    <t>- Comptes débiteurs, créances recouvrables et autres actifs</t>
  </si>
  <si>
    <t>- Baux et autres prêts</t>
  </si>
  <si>
    <t>Risque de marché</t>
  </si>
  <si>
    <t>- Taux d’intérêt</t>
  </si>
  <si>
    <t>- Actions</t>
  </si>
  <si>
    <t>- Produits indexés</t>
  </si>
  <si>
    <t>- Change</t>
  </si>
  <si>
    <t>Risque d'assurance</t>
  </si>
  <si>
    <t>- Mortalité</t>
  </si>
  <si>
    <t>- Longévité</t>
  </si>
  <si>
    <t>- Morbidité</t>
  </si>
  <si>
    <t>- Déchéance</t>
  </si>
  <si>
    <t>- Dépenses</t>
  </si>
  <si>
    <t>Coussin de solvabilité global</t>
  </si>
  <si>
    <t>Ratio ESCAP total (%)</t>
  </si>
  <si>
    <t>Ratio ESCAP de base (%)</t>
  </si>
  <si>
    <t>Déductions du Capital brut de catégorie 1</t>
  </si>
  <si>
    <t>Déductions du Capital brut de catégorie 2</t>
  </si>
  <si>
    <t>Autorité des marchés financiers</t>
  </si>
  <si>
    <r>
      <t>Rapport sur l'EDSC</t>
    </r>
    <r>
      <rPr>
        <b/>
        <sz val="10"/>
        <color theme="1"/>
        <rFont val="Arial"/>
        <family val="2"/>
      </rPr>
      <t xml:space="preserve"> - Instructions afin de compléter ce fichier Excel</t>
    </r>
  </si>
  <si>
    <r>
      <rPr>
        <b/>
        <sz val="11"/>
        <color theme="1"/>
        <rFont val="Calibri"/>
        <family val="2"/>
      </rPr>
      <t xml:space="preserve">1- </t>
    </r>
    <r>
      <rPr>
        <sz val="11"/>
        <color theme="1"/>
        <rFont val="Calibri"/>
        <family val="2"/>
      </rPr>
      <t>Notez que l'annexe A de ce fichier doit être complétée pour le scénario de base et les trois scénarios les plus défavorables.</t>
    </r>
  </si>
  <si>
    <r>
      <rPr>
        <b/>
        <sz val="11"/>
        <color theme="1"/>
        <rFont val="Calibri"/>
        <family val="2"/>
      </rPr>
      <t xml:space="preserve">2- </t>
    </r>
    <r>
      <rPr>
        <sz val="11"/>
        <color theme="1"/>
        <rFont val="Calibri"/>
        <family val="2"/>
      </rPr>
      <t>Ne pas ajouter de lignes dans les feuilles Excel. Au besoin, contactez l'Autorité des marchés financiers.</t>
    </r>
  </si>
  <si>
    <r>
      <rPr>
        <b/>
        <sz val="11"/>
        <color theme="1"/>
        <rFont val="Calibri"/>
        <family val="2"/>
      </rPr>
      <t xml:space="preserve">3- </t>
    </r>
    <r>
      <rPr>
        <sz val="11"/>
        <color theme="1"/>
        <rFont val="Calibri"/>
        <family val="2"/>
      </rPr>
      <t>Les principales données financières présentées dans le présent fichier doivent être identiques à celles présentées dans le rapport (papier) sur l'EDSC. Par exemple, le paiement de dividendes et les injections (sorties) de capitaux doivent affecter les principales données financières présentées de la même façon que dans le rapport (papier) sur l'EDSC.</t>
    </r>
  </si>
  <si>
    <r>
      <rPr>
        <b/>
        <sz val="11"/>
        <color theme="1"/>
        <rFont val="Calibri"/>
        <family val="2"/>
      </rPr>
      <t xml:space="preserve">4- </t>
    </r>
    <r>
      <rPr>
        <sz val="11"/>
        <color theme="1"/>
        <rFont val="Calibri"/>
        <family val="2"/>
      </rPr>
      <t>Le scénario de base et les scénarios défavorables doivent considérer les injections (sorties) de capitaux ainsi que les paiements de dividendes aux actionnaires, tel que prévu dans le scénario de base (plan d'affaires) de l'assureur.</t>
    </r>
  </si>
  <si>
    <r>
      <rPr>
        <b/>
        <sz val="11"/>
        <color theme="1"/>
        <rFont val="Calibri"/>
        <family val="2"/>
      </rPr>
      <t xml:space="preserve">5- </t>
    </r>
    <r>
      <rPr>
        <sz val="11"/>
        <color theme="1"/>
        <rFont val="Calibri"/>
        <family val="2"/>
      </rPr>
      <t xml:space="preserve">Les scénarios défavorables doivent être présentés dans le présent fichier </t>
    </r>
    <r>
      <rPr>
        <b/>
        <sz val="11"/>
        <color theme="1"/>
        <rFont val="Calibri"/>
        <family val="2"/>
      </rPr>
      <t xml:space="preserve">sans les effets des mesures correctives </t>
    </r>
    <r>
      <rPr>
        <sz val="11"/>
        <color theme="1"/>
        <rFont val="Calibri"/>
        <family val="2"/>
      </rPr>
      <t>prises par la direction de l'assureur afin de contrer l'effet des scénarios défavorables, dont les effets d'injections supplémentaires de capitaux et la réduction des dividendes par comparaison au scénario de base. Les résultats avec et sans l'effet de ces mesures correctives doivent plutôt être présentés au rapport (papier).</t>
    </r>
  </si>
  <si>
    <r>
      <t xml:space="preserve">- Prestations encourues </t>
    </r>
    <r>
      <rPr>
        <vertAlign val="superscript"/>
        <sz val="10"/>
        <rFont val="Arial"/>
        <family val="2"/>
      </rPr>
      <t>(2)</t>
    </r>
  </si>
  <si>
    <t>Réf</t>
  </si>
  <si>
    <t>010</t>
  </si>
  <si>
    <t>01</t>
  </si>
  <si>
    <t>11</t>
  </si>
  <si>
    <t>21</t>
  </si>
  <si>
    <t>22</t>
  </si>
  <si>
    <t>23</t>
  </si>
  <si>
    <t>24</t>
  </si>
  <si>
    <t>25</t>
  </si>
  <si>
    <t>110</t>
  </si>
  <si>
    <t>120</t>
  </si>
  <si>
    <t>130</t>
  </si>
  <si>
    <t>140</t>
  </si>
  <si>
    <t>150</t>
  </si>
  <si>
    <t>160</t>
  </si>
  <si>
    <t>190</t>
  </si>
  <si>
    <t>210</t>
  </si>
  <si>
    <t>220</t>
  </si>
  <si>
    <t>230</t>
  </si>
  <si>
    <t>240</t>
  </si>
  <si>
    <t>250</t>
  </si>
  <si>
    <t>260</t>
  </si>
  <si>
    <t>290</t>
  </si>
  <si>
    <t>310</t>
  </si>
  <si>
    <t>320</t>
  </si>
  <si>
    <t>330</t>
  </si>
  <si>
    <t>340</t>
  </si>
  <si>
    <t>390</t>
  </si>
  <si>
    <t>410</t>
  </si>
  <si>
    <t>420</t>
  </si>
  <si>
    <t>430</t>
  </si>
  <si>
    <t>440</t>
  </si>
  <si>
    <t>450</t>
  </si>
  <si>
    <t>490</t>
  </si>
  <si>
    <t>590</t>
  </si>
  <si>
    <t>105</t>
  </si>
  <si>
    <t>100</t>
  </si>
  <si>
    <t>115</t>
  </si>
  <si>
    <t>135</t>
  </si>
  <si>
    <t>145</t>
  </si>
  <si>
    <t>125</t>
  </si>
  <si>
    <t>155</t>
  </si>
  <si>
    <t>165</t>
  </si>
  <si>
    <t>170</t>
  </si>
  <si>
    <t>175</t>
  </si>
  <si>
    <t>180</t>
  </si>
  <si>
    <t>185</t>
  </si>
  <si>
    <t>200</t>
  </si>
  <si>
    <t>205</t>
  </si>
  <si>
    <t>215</t>
  </si>
  <si>
    <t>225</t>
  </si>
  <si>
    <t>235</t>
  </si>
  <si>
    <t>245</t>
  </si>
  <si>
    <t>255</t>
  </si>
  <si>
    <t>265</t>
  </si>
  <si>
    <t>610</t>
  </si>
  <si>
    <t>690</t>
  </si>
  <si>
    <t>710</t>
  </si>
  <si>
    <t>720</t>
  </si>
  <si>
    <t>730</t>
  </si>
  <si>
    <t xml:space="preserve">     - Compte avec participation</t>
  </si>
  <si>
    <t xml:space="preserve">     - Compte avec participation - Cumul des AERE (perte)</t>
  </si>
  <si>
    <t xml:space="preserve">     - Compte sans participation (mutuelles)</t>
  </si>
  <si>
    <t xml:space="preserve">     - Capital-actions</t>
  </si>
  <si>
    <t xml:space="preserve">     - Autre capital</t>
  </si>
  <si>
    <t xml:space="preserve">     - Surplus d'apport</t>
  </si>
  <si>
    <t xml:space="preserve">     - Bénéfices non répartis</t>
  </si>
  <si>
    <t xml:space="preserve">     - Cumul des AERE (perte) des actionnaires</t>
  </si>
  <si>
    <t xml:space="preserve"> - Total de l'avoir des titulaires de polices</t>
  </si>
  <si>
    <t xml:space="preserve"> - Total de l'avoir des actionnaires</t>
  </si>
  <si>
    <r>
      <t xml:space="preserve">Bilan
</t>
    </r>
    <r>
      <rPr>
        <sz val="8"/>
        <color theme="1"/>
        <rFont val="Arial"/>
        <family val="2"/>
      </rPr>
      <t>('000' $)</t>
    </r>
  </si>
  <si>
    <r>
      <t xml:space="preserve"> - Passif (brut) des contrats</t>
    </r>
    <r>
      <rPr>
        <vertAlign val="superscript"/>
        <sz val="9"/>
        <rFont val="Arial"/>
        <family val="2"/>
      </rPr>
      <t xml:space="preserve"> (1)</t>
    </r>
    <r>
      <rPr>
        <sz val="9"/>
        <rFont val="Arial"/>
        <family val="2"/>
      </rPr>
      <t xml:space="preserve"> *</t>
    </r>
  </si>
  <si>
    <r>
      <t xml:space="preserve">     - Compte sans participation - Cumul des A</t>
    </r>
    <r>
      <rPr>
        <sz val="9"/>
        <rFont val="Arial"/>
        <family val="2"/>
      </rPr>
      <t xml:space="preserve">ERE </t>
    </r>
    <r>
      <rPr>
        <sz val="9"/>
        <color theme="1"/>
        <rFont val="Arial"/>
        <family val="2"/>
      </rPr>
      <t>(perte)</t>
    </r>
  </si>
  <si>
    <r>
      <rPr>
        <vertAlign val="superscript"/>
        <sz val="9"/>
        <rFont val="Arial"/>
        <family val="2"/>
      </rPr>
      <t>(1)</t>
    </r>
    <r>
      <rPr>
        <sz val="9"/>
        <rFont val="Arial"/>
        <family val="2"/>
      </rPr>
      <t xml:space="preserve"> Le passif (brut) des contrats représente la somme du passif des contrats d'assurance et du passif des contrats </t>
    </r>
  </si>
  <si>
    <r>
      <t xml:space="preserve">Mouvements de capitaux prévus </t>
    </r>
    <r>
      <rPr>
        <b/>
        <vertAlign val="superscript"/>
        <sz val="9"/>
        <color theme="1"/>
        <rFont val="Arial"/>
        <family val="2"/>
      </rPr>
      <t>(2)</t>
    </r>
  </si>
  <si>
    <r>
      <rPr>
        <vertAlign val="superscript"/>
        <sz val="9"/>
        <rFont val="Arial"/>
        <family val="2"/>
      </rPr>
      <t>(2)</t>
    </r>
    <r>
      <rPr>
        <sz val="9"/>
        <rFont val="Arial"/>
        <family val="2"/>
      </rPr>
      <t xml:space="preserve"> Ces montants sont déjà considérés dans les capitaux propres (avoir) présentés dans le tableau précédent et dans </t>
    </r>
  </si>
  <si>
    <t>51</t>
  </si>
  <si>
    <t>61</t>
  </si>
  <si>
    <t>71</t>
  </si>
  <si>
    <t>72</t>
  </si>
  <si>
    <t>73</t>
  </si>
  <si>
    <t>74</t>
  </si>
  <si>
    <t>75</t>
  </si>
  <si>
    <t>EDSC au 2017/12/31</t>
  </si>
  <si>
    <t>Rapport EDSC 
au 31 décembre 2017</t>
  </si>
  <si>
    <t>- Actions privilégiées</t>
  </si>
  <si>
    <t>- Titres à court terme</t>
  </si>
  <si>
    <t>- Activités hors bilan</t>
  </si>
  <si>
    <t>- Véhicules de garantie utilisés pour obtenir un crédit de capital pour la réassurance non agréée</t>
  </si>
  <si>
    <t>- Immobilier</t>
  </si>
  <si>
    <t>Capital requis - avant les crédits et les risques non diversifiables</t>
  </si>
  <si>
    <t>- Crédit pour diversification</t>
  </si>
  <si>
    <t>- Crédit pour les produits avec participation</t>
  </si>
  <si>
    <t>- Crédit pour les produits ajustables</t>
  </si>
  <si>
    <t>- Crédits pour les dépôts de titulaires de police et pour les produits d'assurance collective</t>
  </si>
  <si>
    <t>Crédits totaux</t>
  </si>
  <si>
    <t>- Risque relatif aux garanties des fonds distincts</t>
  </si>
  <si>
    <t>- Risque opérationnel</t>
  </si>
  <si>
    <t>Capital requis - risques non diversifiables</t>
  </si>
  <si>
    <t>Informations additionnelles :</t>
  </si>
  <si>
    <t>Actions privilégiées et dettes subordonnées admissibles
(données 2020010020 + 2020010030)</t>
  </si>
  <si>
    <t>- Moins : cumul des amortissements aux fins de suffisance du capital (donnée 2020010040)</t>
  </si>
  <si>
    <t>280</t>
  </si>
  <si>
    <t>350</t>
  </si>
  <si>
    <t>360</t>
  </si>
  <si>
    <t>370</t>
  </si>
  <si>
    <t>460</t>
  </si>
  <si>
    <t>470</t>
  </si>
  <si>
    <t>480</t>
  </si>
  <si>
    <t>810</t>
  </si>
  <si>
    <t>820</t>
  </si>
  <si>
    <t>830</t>
  </si>
  <si>
    <t>890</t>
  </si>
  <si>
    <t>950</t>
  </si>
  <si>
    <t>270</t>
  </si>
  <si>
    <t>510</t>
  </si>
  <si>
    <t>520</t>
  </si>
  <si>
    <t>530</t>
  </si>
  <si>
    <t>540</t>
  </si>
  <si>
    <t>550</t>
  </si>
  <si>
    <t>560</t>
  </si>
  <si>
    <t>570</t>
  </si>
  <si>
    <t>620</t>
  </si>
  <si>
    <t>630</t>
  </si>
  <si>
    <t>640</t>
  </si>
  <si>
    <t>650</t>
  </si>
  <si>
    <t>699</t>
  </si>
  <si>
    <t>705</t>
  </si>
  <si>
    <t>715</t>
  </si>
  <si>
    <t>729</t>
  </si>
  <si>
    <t>735</t>
  </si>
  <si>
    <t>740</t>
  </si>
  <si>
    <t>749</t>
  </si>
  <si>
    <t>789</t>
  </si>
  <si>
    <t>799</t>
  </si>
  <si>
    <t>798</t>
  </si>
  <si>
    <t>805</t>
  </si>
  <si>
    <t>815</t>
  </si>
  <si>
    <t>28</t>
  </si>
  <si>
    <t>300</t>
  </si>
  <si>
    <t>380</t>
  </si>
  <si>
    <t>400</t>
  </si>
  <si>
    <t>500</t>
  </si>
  <si>
    <t>Total de l'avoir des actionnaires</t>
  </si>
  <si>
    <t>Total de l'avoir des titulaires de polices</t>
  </si>
  <si>
    <r>
      <t xml:space="preserve">- Variation nette du passif des contrats </t>
    </r>
    <r>
      <rPr>
        <vertAlign val="superscript"/>
        <sz val="9"/>
        <rFont val="Calibri"/>
        <family val="2"/>
        <scheme val="minor"/>
      </rPr>
      <t>(1)</t>
    </r>
  </si>
  <si>
    <r>
      <t xml:space="preserve">- Prestations encourues </t>
    </r>
    <r>
      <rPr>
        <vertAlign val="superscript"/>
        <sz val="9"/>
        <rFont val="Arial"/>
        <family val="2"/>
      </rPr>
      <t>(2)</t>
    </r>
  </si>
  <si>
    <r>
      <t xml:space="preserve">Bénéfice net </t>
    </r>
    <r>
      <rPr>
        <b/>
        <vertAlign val="superscript"/>
        <sz val="9"/>
        <color theme="1"/>
        <rFont val="Arial"/>
        <family val="2"/>
      </rPr>
      <t>(3)</t>
    </r>
  </si>
  <si>
    <t>195</t>
  </si>
  <si>
    <t>199</t>
  </si>
  <si>
    <t>299</t>
  </si>
  <si>
    <t>515</t>
  </si>
  <si>
    <t>Ratio ESCAP total</t>
  </si>
  <si>
    <t>Ratio ESCAP de base</t>
  </si>
  <si>
    <t>30</t>
  </si>
  <si>
    <t>Marché (incluant taux d'intérêt, actions, biens immobiliers et taux de change)</t>
  </si>
  <si>
    <t>Inflation</t>
  </si>
  <si>
    <t>Crédit</t>
  </si>
  <si>
    <t>241</t>
  </si>
  <si>
    <t>251</t>
  </si>
  <si>
    <t>261</t>
  </si>
  <si>
    <r>
      <t xml:space="preserve">Impact des scénarios défavorables
sur le scénario de base(2)
Ratio ESCAP </t>
    </r>
    <r>
      <rPr>
        <b/>
        <u/>
        <sz val="11"/>
        <color indexed="8"/>
        <rFont val="Calibri"/>
        <family val="2"/>
      </rPr>
      <t>total</t>
    </r>
  </si>
  <si>
    <r>
      <t xml:space="preserve">Impact des scénarios défavorables
sur le scénario de base(2)
Ratio ESCAP </t>
    </r>
    <r>
      <rPr>
        <b/>
        <u/>
        <sz val="11"/>
        <color indexed="8"/>
        <rFont val="Calibri"/>
        <family val="2"/>
      </rPr>
      <t>de base</t>
    </r>
  </si>
  <si>
    <t>32</t>
  </si>
  <si>
    <t>35</t>
  </si>
  <si>
    <r>
      <t xml:space="preserve">Impact sur le
ratio ESCAP </t>
    </r>
    <r>
      <rPr>
        <b/>
        <u/>
        <sz val="11"/>
        <color theme="1"/>
        <rFont val="Calibri"/>
        <family val="2"/>
        <scheme val="minor"/>
      </rPr>
      <t>total</t>
    </r>
    <r>
      <rPr>
        <b/>
        <sz val="11"/>
        <color theme="1"/>
        <rFont val="Calibri"/>
        <family val="2"/>
        <scheme val="minor"/>
      </rPr>
      <t xml:space="preserve"> (2)</t>
    </r>
  </si>
  <si>
    <r>
      <t xml:space="preserve">Impact sur le
ratio ESCAP </t>
    </r>
    <r>
      <rPr>
        <b/>
        <u/>
        <sz val="11"/>
        <color theme="1"/>
        <rFont val="Calibri"/>
        <family val="2"/>
        <scheme val="minor"/>
      </rPr>
      <t>de base</t>
    </r>
    <r>
      <rPr>
        <b/>
        <sz val="11"/>
        <color theme="1"/>
        <rFont val="Calibri"/>
        <family val="2"/>
        <scheme val="minor"/>
      </rPr>
      <t xml:space="preserve"> (2)</t>
    </r>
  </si>
  <si>
    <t xml:space="preserve">(2) Préciser l'impact maximal obtenu sur la période de projection. Si l'impact spécifié ne se produit pas à la </t>
  </si>
  <si>
    <t>Pourcentage</t>
  </si>
  <si>
    <t>Numerique</t>
  </si>
  <si>
    <t>Texte</t>
  </si>
  <si>
    <t>Date</t>
  </si>
  <si>
    <r>
      <rPr>
        <b/>
        <sz val="12"/>
        <color indexed="8"/>
        <rFont val="Calibri"/>
        <family val="2"/>
      </rPr>
      <t xml:space="preserve">Projection pour 2019
</t>
    </r>
    <r>
      <rPr>
        <b/>
        <sz val="10"/>
        <color indexed="8"/>
        <rFont val="Calibri"/>
        <family val="2"/>
      </rPr>
      <t xml:space="preserve">selon le scénario de base
</t>
    </r>
    <r>
      <rPr>
        <b/>
        <sz val="11"/>
        <color indexed="8"/>
        <rFont val="Calibri"/>
        <family val="2"/>
      </rPr>
      <t>('000' $)</t>
    </r>
  </si>
  <si>
    <t>EDSC au 2018/12/31</t>
  </si>
  <si>
    <t>Rapport EDSC 
au 31 décembre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</si>
</sst>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 #,##0_)\ &quot;$&quot;_ ;_ * \(#,##0\)\ &quot;$&quot;_ ;_ * &quot;-&quot;_)\ &quot;$&quot;_ ;_ @_ "/>
    <numFmt numFmtId="41" formatCode="_ * #,##0_)\ _$_ ;_ * \(#,##0\)\ _$_ ;_ * &quot;-&quot;_)\ _$_ ;_ @_ "/>
    <numFmt numFmtId="44" formatCode="_ * #,##0.00_)\ &quot;$&quot;_ ;_ * \(#,##0.00\)\ &quot;$&quot;_ ;_ * &quot;-&quot;??_)\ &quot;$&quot;_ ;_ @_ "/>
    <numFmt numFmtId="43" formatCode="_ * #,##0.00_)\ _$_ ;_ * \(#,##0.00\)\ _$_ ;_ * &quot;-&quot;??_)\ _$_ ;_ @_ "/>
    <numFmt numFmtId="164" formatCode="#,##0_);[Red]\(#,##0\)"/>
    <numFmt numFmtId="165" formatCode="0.0%"/>
    <numFmt numFmtId="166" formatCode="General_)"/>
    <numFmt numFmtId="167" formatCode="#,##0_);[Red]\(#,##0\);"/>
  </numFmts>
  <fonts count="52" x14ac:knownFonts="1">
    <font>
      <sz val="11"/>
      <color theme="1"/>
      <name val="Calibri"/>
      <family val="2"/>
      <scheme val="minor"/>
    </font>
    <font>
      <sz val="10"/>
      <color theme="1"/>
      <name val="Arial"/>
      <family val="2"/>
    </font>
    <font>
      <b/>
      <sz val="11"/>
      <color indexed="8"/>
      <name val="Calibri"/>
      <family val="2"/>
    </font>
    <font>
      <sz val="10"/>
      <color indexed="8"/>
      <name val="Calibri"/>
      <family val="2"/>
    </font>
    <font>
      <b/>
      <sz val="10"/>
      <color indexed="8"/>
      <name val="Calibri"/>
      <family val="2"/>
    </font>
    <font>
      <b/>
      <sz val="12"/>
      <color indexed="8"/>
      <name val="Calibri"/>
      <family val="2"/>
    </font>
    <font>
      <b/>
      <vertAlign val="superscript"/>
      <sz val="12"/>
      <color indexed="8"/>
      <name val="Calibri"/>
      <family val="2"/>
    </font>
    <font>
      <b/>
      <vertAlign val="superscript"/>
      <sz val="11"/>
      <color indexed="8"/>
      <name val="Calibri"/>
      <family val="2"/>
    </font>
    <font>
      <vertAlign val="superscript"/>
      <sz val="10"/>
      <color indexed="8"/>
      <name val="Calibri"/>
      <family val="2"/>
    </font>
    <font>
      <b/>
      <sz val="11"/>
      <color theme="1"/>
      <name val="Calibri"/>
      <family val="2"/>
      <scheme val="minor"/>
    </font>
    <font>
      <sz val="10"/>
      <color theme="1"/>
      <name val="Calibri"/>
      <family val="2"/>
      <scheme val="minor"/>
    </font>
    <font>
      <vertAlign val="superscript"/>
      <sz val="11"/>
      <color theme="1"/>
      <name val="Calibri"/>
      <family val="2"/>
      <scheme val="minor"/>
    </font>
    <font>
      <b/>
      <sz val="12"/>
      <color theme="1"/>
      <name val="Calibri"/>
      <family val="2"/>
      <scheme val="minor"/>
    </font>
    <font>
      <b/>
      <sz val="11"/>
      <color rgb="FF0000FF"/>
      <name val="Calibri"/>
      <family val="2"/>
      <scheme val="minor"/>
    </font>
    <font>
      <b/>
      <sz val="11"/>
      <name val="Calibri"/>
      <family val="2"/>
      <scheme val="minor"/>
    </font>
    <font>
      <sz val="11"/>
      <name val="Calibri"/>
      <family val="2"/>
      <scheme val="minor"/>
    </font>
    <font>
      <b/>
      <vertAlign val="superscript"/>
      <sz val="11"/>
      <color theme="1"/>
      <name val="Calibri"/>
      <family val="2"/>
      <scheme val="minor"/>
    </font>
    <font>
      <vertAlign val="superscript"/>
      <sz val="10"/>
      <name val="Calibri"/>
      <family val="2"/>
      <scheme val="minor"/>
    </font>
    <font>
      <b/>
      <sz val="14"/>
      <color rgb="FFFF0000"/>
      <name val="Calibri"/>
      <family val="2"/>
    </font>
    <font>
      <sz val="11"/>
      <color theme="1"/>
      <name val="Calibri"/>
      <family val="2"/>
    </font>
    <font>
      <b/>
      <sz val="11"/>
      <color rgb="FF000000"/>
      <name val="Calibri"/>
      <family val="2"/>
    </font>
    <font>
      <b/>
      <sz val="11"/>
      <color theme="1"/>
      <name val="Calibri"/>
      <family val="2"/>
    </font>
    <font>
      <vertAlign val="superscript"/>
      <sz val="11"/>
      <color indexed="8"/>
      <name val="Calibri"/>
      <family val="2"/>
    </font>
    <font>
      <sz val="11"/>
      <color indexed="8"/>
      <name val="Calibri"/>
      <family val="2"/>
    </font>
    <font>
      <sz val="10"/>
      <name val="Arial"/>
      <family val="2"/>
    </font>
    <font>
      <sz val="11"/>
      <color theme="1"/>
      <name val="Arial"/>
      <family val="2"/>
    </font>
    <font>
      <b/>
      <sz val="12"/>
      <color theme="1"/>
      <name val="Arial"/>
      <family val="2"/>
    </font>
    <font>
      <b/>
      <sz val="11"/>
      <color theme="1"/>
      <name val="Arial"/>
      <family val="2"/>
    </font>
    <font>
      <b/>
      <u/>
      <sz val="10"/>
      <color theme="1"/>
      <name val="Arial"/>
      <family val="2"/>
    </font>
    <font>
      <b/>
      <sz val="10"/>
      <color theme="1"/>
      <name val="Arial"/>
      <family val="2"/>
    </font>
    <font>
      <vertAlign val="superscript"/>
      <sz val="10"/>
      <name val="Arial"/>
      <family val="2"/>
    </font>
    <font>
      <sz val="8"/>
      <color theme="1"/>
      <name val="Arial"/>
      <family val="2"/>
    </font>
    <font>
      <sz val="9"/>
      <color theme="1"/>
      <name val="Arial"/>
      <family val="2"/>
    </font>
    <font>
      <sz val="10"/>
      <name val="Helv"/>
      <family val="2"/>
    </font>
    <font>
      <sz val="7"/>
      <color theme="1" tint="0.49992370372631001"/>
      <name val="Arial"/>
      <family val="2"/>
    </font>
    <font>
      <sz val="7"/>
      <color theme="0" tint="-0.49992370372631001"/>
      <name val="Arial"/>
      <family val="2"/>
    </font>
    <font>
      <b/>
      <sz val="11"/>
      <name val="Arial"/>
      <family val="2"/>
    </font>
    <font>
      <b/>
      <sz val="9"/>
      <name val="Arial"/>
      <family val="2"/>
    </font>
    <font>
      <b/>
      <sz val="8"/>
      <name val="Arial"/>
      <family val="2"/>
    </font>
    <font>
      <b/>
      <sz val="9"/>
      <color theme="1"/>
      <name val="Arial"/>
      <family val="2"/>
    </font>
    <font>
      <b/>
      <sz val="8"/>
      <color theme="1"/>
      <name val="Arial"/>
      <family val="2"/>
    </font>
    <font>
      <vertAlign val="superscript"/>
      <sz val="9"/>
      <name val="Arial"/>
      <family val="2"/>
    </font>
    <font>
      <sz val="9"/>
      <name val="Arial"/>
      <family val="2"/>
    </font>
    <font>
      <b/>
      <vertAlign val="superscript"/>
      <sz val="9"/>
      <color theme="1"/>
      <name val="Arial"/>
      <family val="2"/>
    </font>
    <font>
      <b/>
      <sz val="10"/>
      <color theme="1"/>
      <name val="Calibri"/>
      <family val="2"/>
      <scheme val="minor"/>
    </font>
    <font>
      <sz val="9"/>
      <color theme="1"/>
      <name val="Calibri"/>
      <family val="2"/>
      <scheme val="minor"/>
    </font>
    <font>
      <vertAlign val="superscript"/>
      <sz val="9"/>
      <name val="Calibri"/>
      <family val="2"/>
      <scheme val="minor"/>
    </font>
    <font>
      <b/>
      <u/>
      <sz val="9"/>
      <color theme="1"/>
      <name val="Arial"/>
      <family val="2"/>
    </font>
    <font>
      <sz val="8"/>
      <color theme="0"/>
      <name val="Arial"/>
      <family val="2"/>
    </font>
    <font>
      <b/>
      <u/>
      <sz val="11"/>
      <color indexed="8"/>
      <name val="Calibri"/>
      <family val="2"/>
    </font>
    <font>
      <b/>
      <u/>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tint="-0.14993743705557422"/>
        <bgColor indexed="64"/>
      </patternFill>
    </fill>
    <fill>
      <patternFill patternType="solid">
        <fgColor theme="4" tint="0.79992065187536243"/>
        <bgColor indexed="64"/>
      </patternFill>
    </fill>
    <fill>
      <patternFill patternType="solid">
        <fgColor rgb="FFFFFF99"/>
        <bgColor indexed="64"/>
      </patternFill>
    </fill>
    <fill>
      <patternFill patternType="solid">
        <fgColor theme="0" tint="-4.992828150273141E-2"/>
        <bgColor indexed="64"/>
      </patternFill>
    </fill>
  </fills>
  <borders count="78">
    <border>
      <left/>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theme="1" tint="0.49992370372631001"/>
      </left>
      <right style="thin">
        <color theme="1" tint="0.49992370372631001"/>
      </right>
      <top style="thin">
        <color theme="1" tint="0.49992370372631001"/>
      </top>
      <bottom/>
      <diagonal/>
    </border>
    <border>
      <left style="thin">
        <color theme="1" tint="0.49992370372631001"/>
      </left>
      <right style="thin">
        <color theme="1" tint="0.49992370372631001"/>
      </right>
      <top style="thin">
        <color theme="1" tint="0.49992370372631001"/>
      </top>
      <bottom style="thin">
        <color theme="1" tint="0.49992370372631001"/>
      </bottom>
      <diagonal/>
    </border>
    <border>
      <left style="medium">
        <color auto="1"/>
      </left>
      <right style="medium">
        <color auto="1"/>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bottom style="medium">
        <color auto="1"/>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theme="0" tint="-0.14990691854609822"/>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thin">
        <color theme="0" tint="-0.14990691854609822"/>
      </top>
      <bottom style="thin">
        <color theme="0" tint="-0.2498855555894650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
      <left/>
      <right style="thin">
        <color auto="1"/>
      </right>
      <top style="medium">
        <color auto="1"/>
      </top>
      <bottom/>
      <diagonal/>
    </border>
    <border>
      <left style="medium">
        <color auto="1"/>
      </left>
      <right style="medium">
        <color auto="1"/>
      </right>
      <top/>
      <bottom style="thin">
        <color theme="0" tint="-0.24988555558946501"/>
      </bottom>
      <diagonal/>
    </border>
    <border>
      <left/>
      <right style="thin">
        <color auto="1"/>
      </right>
      <top/>
      <bottom style="thin">
        <color theme="0" tint="-0.24988555558946501"/>
      </bottom>
      <diagonal/>
    </border>
    <border>
      <left style="thin">
        <color auto="1"/>
      </left>
      <right style="thin">
        <color auto="1"/>
      </right>
      <top/>
      <bottom style="thin">
        <color theme="0" tint="-0.24988555558946501"/>
      </bottom>
      <diagonal/>
    </border>
    <border>
      <left style="thin">
        <color auto="1"/>
      </left>
      <right style="medium">
        <color auto="1"/>
      </right>
      <top/>
      <bottom style="thin">
        <color theme="0" tint="-0.24988555558946501"/>
      </bottom>
      <diagonal/>
    </border>
    <border>
      <left style="medium">
        <color auto="1"/>
      </left>
      <right style="medium">
        <color auto="1"/>
      </right>
      <top style="thin">
        <color theme="0" tint="-0.24988555558946501"/>
      </top>
      <bottom style="thin">
        <color theme="0" tint="-0.24988555558946501"/>
      </bottom>
      <diagonal/>
    </border>
    <border>
      <left/>
      <right style="thin">
        <color auto="1"/>
      </right>
      <top style="thin">
        <color theme="0" tint="-0.24988555558946501"/>
      </top>
      <bottom/>
      <diagonal/>
    </border>
    <border>
      <left style="thin">
        <color auto="1"/>
      </left>
      <right style="thin">
        <color auto="1"/>
      </right>
      <top style="thin">
        <color theme="0" tint="-0.24988555558946501"/>
      </top>
      <bottom/>
      <diagonal/>
    </border>
    <border>
      <left style="thin">
        <color auto="1"/>
      </left>
      <right style="medium">
        <color auto="1"/>
      </right>
      <top style="thin">
        <color theme="0" tint="-0.24988555558946501"/>
      </top>
      <bottom/>
      <diagonal/>
    </border>
    <border>
      <left style="medium">
        <color auto="1"/>
      </left>
      <right/>
      <top style="thin">
        <color theme="0" tint="-0.24988555558946501"/>
      </top>
      <bottom style="thin">
        <color theme="0" tint="-0.24988555558946501"/>
      </bottom>
      <diagonal/>
    </border>
    <border>
      <left style="medium">
        <color auto="1"/>
      </left>
      <right/>
      <top style="thin">
        <color theme="0" tint="-0.24988555558946501"/>
      </top>
      <bottom style="thin">
        <color auto="1"/>
      </bottom>
      <diagonal/>
    </border>
    <border>
      <left style="medium">
        <color auto="1"/>
      </left>
      <right style="medium">
        <color auto="1"/>
      </right>
      <top style="medium">
        <color auto="1"/>
      </top>
      <bottom style="medium">
        <color auto="1"/>
      </bottom>
      <diagonal/>
    </border>
    <border>
      <left style="thin">
        <color theme="1" tint="0.49992370372631001"/>
      </left>
      <right/>
      <top style="thin">
        <color theme="1" tint="0.49992370372631001"/>
      </top>
      <bottom style="thin">
        <color theme="1" tint="0.49992370372631001"/>
      </bottom>
      <diagonal/>
    </border>
    <border>
      <left style="thin">
        <color theme="1" tint="0.49992370372631001"/>
      </left>
      <right/>
      <top/>
      <bottom/>
      <diagonal/>
    </border>
    <border>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top style="thin">
        <color theme="0" tint="-0.14990691854609822"/>
      </top>
      <bottom/>
      <diagonal/>
    </border>
    <border>
      <left style="thin">
        <color auto="1"/>
      </left>
      <right/>
      <top style="thin">
        <color theme="0" tint="-0.14990691854609822"/>
      </top>
      <bottom/>
      <diagonal/>
    </border>
    <border>
      <left style="thin">
        <color auto="1"/>
      </left>
      <right style="medium">
        <color auto="1"/>
      </right>
      <top style="thin">
        <color theme="0" tint="-0.14990691854609822"/>
      </top>
      <bottom/>
      <diagonal/>
    </border>
    <border>
      <left style="medium">
        <color auto="1"/>
      </left>
      <right/>
      <top style="thin">
        <color theme="0" tint="-0.24988555558946501"/>
      </top>
      <bottom/>
      <diagonal/>
    </border>
    <border>
      <left style="thin">
        <color auto="1"/>
      </left>
      <right/>
      <top style="thin">
        <color theme="0" tint="-0.24988555558946501"/>
      </top>
      <bottom/>
      <diagonal/>
    </border>
    <border>
      <left style="medium">
        <color auto="1"/>
      </left>
      <right/>
      <top style="thin">
        <color theme="0" tint="-0.24988555558946501"/>
      </top>
      <bottom style="medium">
        <color auto="1"/>
      </bottom>
      <diagonal/>
    </border>
    <border>
      <left style="thin">
        <color auto="1"/>
      </left>
      <right/>
      <top style="thin">
        <color theme="0" tint="-0.24988555558946501"/>
      </top>
      <bottom style="medium">
        <color auto="1"/>
      </bottom>
      <diagonal/>
    </border>
    <border>
      <left style="thin">
        <color auto="1"/>
      </left>
      <right style="medium">
        <color auto="1"/>
      </right>
      <top style="thin">
        <color theme="0" tint="-0.24988555558946501"/>
      </top>
      <bottom style="medium">
        <color auto="1"/>
      </bottom>
      <diagonal/>
    </border>
    <border>
      <left style="thin">
        <color auto="1"/>
      </left>
      <right/>
      <top style="thin">
        <color theme="0" tint="-0.24988555558946501"/>
      </top>
      <bottom style="thin">
        <color auto="1"/>
      </bottom>
      <diagonal/>
    </border>
    <border>
      <left style="thin">
        <color auto="1"/>
      </left>
      <right style="medium">
        <color auto="1"/>
      </right>
      <top style="thin">
        <color theme="0" tint="-0.24988555558946501"/>
      </top>
      <bottom style="thin">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thin">
        <color auto="1"/>
      </top>
      <bottom style="medium">
        <color auto="1"/>
      </bottom>
      <diagonal/>
    </border>
    <border>
      <left style="thin">
        <color theme="1" tint="0.49992370372631001"/>
      </left>
      <right style="thin">
        <color theme="1" tint="0.49992370372631001"/>
      </right>
      <top/>
      <bottom/>
      <diagonal/>
    </border>
    <border>
      <left style="thin">
        <color theme="1" tint="0.49992370372631001"/>
      </left>
      <right style="thin">
        <color theme="1" tint="0.49992370372631001"/>
      </right>
      <top/>
      <bottom style="thin">
        <color theme="1" tint="0.4999237037263100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51" fillId="0" borderId="0" applyFont="0" applyFill="0" applyBorder="0" applyAlignment="0" applyProtection="0"/>
    <xf numFmtId="0" fontId="24" fillId="0" borderId="0"/>
    <xf numFmtId="166" fontId="33" fillId="0" borderId="0"/>
    <xf numFmtId="0" fontId="24" fillId="0" borderId="0"/>
  </cellStyleXfs>
  <cellXfs count="304">
    <xf numFmtId="0" fontId="0" fillId="0" borderId="0" xfId="0"/>
    <xf numFmtId="166" fontId="34" fillId="0" borderId="0" xfId="8" quotePrefix="1" applyFont="1" applyBorder="1" applyAlignment="1" applyProtection="1">
      <alignment horizontal="center" vertical="top"/>
    </xf>
    <xf numFmtId="0" fontId="25" fillId="0" borderId="0" xfId="0" applyFont="1" applyFill="1" applyBorder="1" applyAlignment="1" applyProtection="1">
      <alignment horizontal="left"/>
    </xf>
    <xf numFmtId="0" fontId="25" fillId="0" borderId="0" xfId="0" applyFont="1" applyBorder="1" applyProtection="1"/>
    <xf numFmtId="0" fontId="0" fillId="0" borderId="0" xfId="0" applyBorder="1" applyProtection="1"/>
    <xf numFmtId="0" fontId="9" fillId="0" borderId="0" xfId="0" applyFont="1" applyBorder="1" applyProtection="1"/>
    <xf numFmtId="0" fontId="0" fillId="0" borderId="0" xfId="0" applyFill="1" applyBorder="1" applyProtection="1"/>
    <xf numFmtId="0" fontId="25" fillId="0" borderId="0" xfId="0" applyFont="1" applyFill="1" applyBorder="1" applyProtection="1"/>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wrapText="1"/>
    </xf>
    <xf numFmtId="0" fontId="9" fillId="2" borderId="2" xfId="0" applyFont="1" applyFill="1" applyBorder="1" applyAlignment="1" applyProtection="1">
      <alignment horizontal="center" wrapText="1"/>
    </xf>
    <xf numFmtId="0" fontId="35" fillId="2" borderId="3" xfId="9" quotePrefix="1" applyFont="1" applyFill="1" applyBorder="1" applyAlignment="1" applyProtection="1">
      <alignment horizontal="center" vertical="center" wrapText="1"/>
    </xf>
    <xf numFmtId="166" fontId="35" fillId="0" borderId="4" xfId="8" applyFont="1" applyBorder="1" applyAlignment="1" applyProtection="1">
      <alignment horizontal="center" vertical="center"/>
    </xf>
    <xf numFmtId="166" fontId="35" fillId="0" borderId="5" xfId="8" quotePrefix="1" applyFont="1" applyBorder="1" applyAlignment="1" applyProtection="1">
      <alignment horizontal="center" vertical="center"/>
    </xf>
    <xf numFmtId="0" fontId="3" fillId="0" borderId="0" xfId="0" applyFont="1" applyFill="1" applyBorder="1" applyProtection="1"/>
    <xf numFmtId="0" fontId="10" fillId="0" borderId="0" xfId="0" applyFont="1" applyFill="1" applyBorder="1" applyProtection="1"/>
    <xf numFmtId="0" fontId="9" fillId="2" borderId="2" xfId="0" applyFont="1" applyFill="1" applyBorder="1" applyAlignment="1" applyProtection="1">
      <alignment horizontal="center" vertical="center"/>
    </xf>
    <xf numFmtId="0" fontId="23" fillId="0" borderId="0" xfId="0" applyFont="1" applyFill="1" applyBorder="1" applyProtection="1"/>
    <xf numFmtId="0" fontId="0" fillId="0" borderId="0" xfId="0" applyFont="1" applyFill="1" applyBorder="1" applyProtection="1"/>
    <xf numFmtId="0" fontId="2" fillId="2" borderId="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0" fillId="2" borderId="7" xfId="0" applyFont="1" applyFill="1" applyBorder="1" applyProtection="1"/>
    <xf numFmtId="0" fontId="10" fillId="2" borderId="8" xfId="0" applyFont="1" applyFill="1" applyBorder="1" applyProtection="1"/>
    <xf numFmtId="0" fontId="10" fillId="2" borderId="9" xfId="0" applyFont="1" applyFill="1" applyBorder="1" applyProtection="1"/>
    <xf numFmtId="0" fontId="11" fillId="0" borderId="0" xfId="0" applyFont="1" applyBorder="1" applyProtection="1"/>
    <xf numFmtId="0" fontId="1" fillId="0" borderId="0" xfId="0" applyFont="1" applyBorder="1" applyProtection="1"/>
    <xf numFmtId="0" fontId="35" fillId="0" borderId="0" xfId="9" quotePrefix="1" applyFont="1" applyFill="1" applyBorder="1" applyAlignment="1" applyProtection="1">
      <alignment horizontal="center" vertical="center" wrapText="1"/>
    </xf>
    <xf numFmtId="0" fontId="44" fillId="0" borderId="0" xfId="0" applyFont="1" applyBorder="1" applyProtection="1"/>
    <xf numFmtId="0" fontId="9" fillId="0" borderId="0" xfId="0" applyFont="1" applyFill="1" applyBorder="1" applyAlignment="1" applyProtection="1">
      <alignment horizontal="right"/>
    </xf>
    <xf numFmtId="0" fontId="9" fillId="0" borderId="10" xfId="0" applyFont="1" applyFill="1" applyBorder="1" applyAlignment="1" applyProtection="1">
      <alignment horizontal="left" vertical="center" wrapText="1"/>
    </xf>
    <xf numFmtId="0" fontId="35" fillId="0" borderId="0" xfId="0" applyFont="1" applyBorder="1" applyAlignment="1" applyProtection="1">
      <alignment horizontal="center"/>
    </xf>
    <xf numFmtId="0" fontId="38" fillId="2" borderId="11" xfId="0" applyFont="1" applyFill="1" applyBorder="1" applyAlignment="1" applyProtection="1">
      <alignment horizontal="center" vertical="center"/>
    </xf>
    <xf numFmtId="0" fontId="38" fillId="2" borderId="12" xfId="0" applyFont="1" applyFill="1" applyBorder="1" applyAlignment="1" applyProtection="1">
      <alignment horizontal="center" vertical="center"/>
    </xf>
    <xf numFmtId="0" fontId="38" fillId="2" borderId="13" xfId="0" applyFont="1" applyFill="1" applyBorder="1" applyAlignment="1" applyProtection="1">
      <alignment horizontal="center" vertical="center"/>
    </xf>
    <xf numFmtId="0" fontId="35" fillId="2" borderId="6" xfId="0" quotePrefix="1" applyFont="1" applyFill="1" applyBorder="1" applyAlignment="1" applyProtection="1">
      <alignment horizontal="center" vertical="center" wrapText="1"/>
    </xf>
    <xf numFmtId="0" fontId="35" fillId="2" borderId="11" xfId="9" quotePrefix="1" applyFont="1" applyFill="1" applyBorder="1" applyAlignment="1" applyProtection="1">
      <alignment horizontal="center" vertical="center" wrapText="1"/>
    </xf>
    <xf numFmtId="0" fontId="35" fillId="2" borderId="12" xfId="9" quotePrefix="1" applyFont="1" applyFill="1" applyBorder="1" applyAlignment="1" applyProtection="1">
      <alignment horizontal="center" vertical="center" wrapText="1"/>
    </xf>
    <xf numFmtId="0" fontId="35" fillId="2" borderId="13" xfId="9" quotePrefix="1" applyFont="1" applyFill="1" applyBorder="1" applyAlignment="1" applyProtection="1">
      <alignment horizontal="center" vertical="center" wrapText="1"/>
    </xf>
    <xf numFmtId="0" fontId="39" fillId="2" borderId="1" xfId="0" applyFont="1" applyFill="1" applyBorder="1" applyAlignment="1" applyProtection="1">
      <alignment horizontal="left" indent="1"/>
    </xf>
    <xf numFmtId="49" fontId="32" fillId="2" borderId="14" xfId="0" applyNumberFormat="1" applyFont="1" applyFill="1" applyBorder="1" applyAlignment="1" applyProtection="1">
      <alignment horizontal="left" indent="2"/>
    </xf>
    <xf numFmtId="49" fontId="32" fillId="2" borderId="7" xfId="0" applyNumberFormat="1" applyFont="1" applyFill="1" applyBorder="1" applyAlignment="1" applyProtection="1">
      <alignment horizontal="left" indent="2"/>
    </xf>
    <xf numFmtId="0" fontId="39" fillId="2" borderId="8" xfId="0" applyFont="1" applyFill="1" applyBorder="1" applyAlignment="1" applyProtection="1">
      <alignment horizontal="left" indent="1"/>
    </xf>
    <xf numFmtId="0" fontId="39" fillId="2" borderId="9" xfId="0" applyFont="1" applyFill="1" applyBorder="1" applyAlignment="1" applyProtection="1">
      <alignment horizontal="left" indent="1"/>
    </xf>
    <xf numFmtId="49" fontId="47" fillId="2" borderId="2" xfId="0" applyNumberFormat="1" applyFont="1" applyFill="1" applyBorder="1" applyAlignment="1" applyProtection="1">
      <alignment vertical="center"/>
    </xf>
    <xf numFmtId="167" fontId="40" fillId="2" borderId="11" xfId="0" applyNumberFormat="1" applyFont="1" applyFill="1" applyBorder="1" applyProtection="1"/>
    <xf numFmtId="167" fontId="40" fillId="2" borderId="12" xfId="0" applyNumberFormat="1" applyFont="1" applyFill="1" applyBorder="1" applyProtection="1"/>
    <xf numFmtId="167" fontId="40" fillId="2" borderId="13" xfId="0" applyNumberFormat="1" applyFont="1" applyFill="1" applyBorder="1" applyProtection="1"/>
    <xf numFmtId="0" fontId="39" fillId="2" borderId="14" xfId="0" applyFont="1" applyFill="1" applyBorder="1" applyAlignment="1" applyProtection="1">
      <alignment horizontal="left" indent="1"/>
    </xf>
    <xf numFmtId="49" fontId="32" fillId="2" borderId="7" xfId="0" applyNumberFormat="1" applyFont="1" applyFill="1" applyBorder="1" applyAlignment="1" applyProtection="1">
      <alignment horizontal="left" wrapText="1" indent="2"/>
    </xf>
    <xf numFmtId="0" fontId="39" fillId="2" borderId="15" xfId="0" applyFont="1" applyFill="1" applyBorder="1" applyAlignment="1" applyProtection="1">
      <alignment horizontal="left" indent="1"/>
    </xf>
    <xf numFmtId="0" fontId="39" fillId="2" borderId="16" xfId="0" applyFont="1" applyFill="1" applyBorder="1" applyAlignment="1" applyProtection="1">
      <alignment wrapText="1"/>
    </xf>
    <xf numFmtId="49" fontId="32" fillId="2" borderId="1" xfId="0" applyNumberFormat="1" applyFont="1" applyFill="1" applyBorder="1" applyAlignment="1" applyProtection="1">
      <alignment horizontal="left" indent="1"/>
    </xf>
    <xf numFmtId="49" fontId="32" fillId="2" borderId="14" xfId="0" applyNumberFormat="1" applyFont="1" applyFill="1" applyBorder="1" applyAlignment="1" applyProtection="1">
      <alignment horizontal="left" indent="1"/>
    </xf>
    <xf numFmtId="49" fontId="32" fillId="2" borderId="7" xfId="0" applyNumberFormat="1" applyFont="1" applyFill="1" applyBorder="1" applyAlignment="1" applyProtection="1">
      <alignment horizontal="left" wrapText="1" indent="1"/>
    </xf>
    <xf numFmtId="0" fontId="39" fillId="2" borderId="9" xfId="0" applyFont="1" applyFill="1" applyBorder="1" applyAlignment="1" applyProtection="1">
      <alignment horizontal="left"/>
    </xf>
    <xf numFmtId="49" fontId="32" fillId="2" borderId="7" xfId="0" applyNumberFormat="1" applyFont="1" applyFill="1" applyBorder="1" applyAlignment="1" applyProtection="1">
      <alignment horizontal="left" indent="1"/>
    </xf>
    <xf numFmtId="0" fontId="39" fillId="2" borderId="16" xfId="0" applyFont="1" applyFill="1" applyBorder="1" applyAlignment="1" applyProtection="1">
      <alignment horizontal="left"/>
    </xf>
    <xf numFmtId="49" fontId="39" fillId="2" borderId="17" xfId="0" applyNumberFormat="1" applyFont="1" applyFill="1" applyBorder="1" applyProtection="1"/>
    <xf numFmtId="49" fontId="39" fillId="2" borderId="1" xfId="0" applyNumberFormat="1" applyFont="1" applyFill="1" applyBorder="1" applyProtection="1"/>
    <xf numFmtId="49" fontId="39" fillId="2" borderId="16" xfId="0" applyNumberFormat="1" applyFont="1" applyFill="1" applyBorder="1" applyProtection="1"/>
    <xf numFmtId="0" fontId="39" fillId="2" borderId="14" xfId="0" applyFont="1" applyFill="1" applyBorder="1" applyAlignment="1" applyProtection="1">
      <alignment horizontal="left" wrapText="1" indent="1"/>
    </xf>
    <xf numFmtId="49" fontId="32" fillId="2" borderId="16" xfId="0" applyNumberFormat="1" applyFont="1" applyFill="1" applyBorder="1" applyAlignment="1" applyProtection="1">
      <alignment horizontal="left" wrapText="1" indent="2"/>
    </xf>
    <xf numFmtId="49" fontId="0" fillId="0" borderId="0" xfId="0" applyNumberFormat="1" applyBorder="1" applyProtection="1"/>
    <xf numFmtId="167" fontId="40" fillId="2" borderId="18" xfId="0" applyNumberFormat="1" applyFont="1" applyFill="1" applyBorder="1" applyProtection="1"/>
    <xf numFmtId="0" fontId="35" fillId="2" borderId="19" xfId="9" quotePrefix="1" applyFont="1" applyFill="1" applyBorder="1" applyAlignment="1" applyProtection="1">
      <alignment horizontal="center" vertical="center" wrapText="1"/>
    </xf>
    <xf numFmtId="0" fontId="35" fillId="2" borderId="20" xfId="9" quotePrefix="1" applyFont="1" applyFill="1" applyBorder="1" applyAlignment="1" applyProtection="1">
      <alignment horizontal="center" vertical="center" wrapText="1"/>
    </xf>
    <xf numFmtId="0" fontId="35" fillId="2" borderId="21" xfId="9" quotePrefix="1" applyFont="1" applyFill="1" applyBorder="1" applyAlignment="1" applyProtection="1">
      <alignment horizontal="center" vertical="center" wrapText="1"/>
    </xf>
    <xf numFmtId="0" fontId="39" fillId="2" borderId="22" xfId="0" applyFont="1" applyFill="1" applyBorder="1" applyProtection="1"/>
    <xf numFmtId="0" fontId="35" fillId="2" borderId="23" xfId="9" quotePrefix="1" applyFont="1" applyFill="1" applyBorder="1" applyAlignment="1" applyProtection="1">
      <alignment horizontal="center" vertical="center" wrapText="1"/>
    </xf>
    <xf numFmtId="0" fontId="35" fillId="2" borderId="24" xfId="9" quotePrefix="1" applyFont="1" applyFill="1" applyBorder="1" applyAlignment="1" applyProtection="1">
      <alignment horizontal="center" vertical="center" wrapText="1"/>
    </xf>
    <xf numFmtId="0" fontId="35" fillId="2" borderId="25" xfId="9" quotePrefix="1" applyFont="1" applyFill="1" applyBorder="1" applyAlignment="1" applyProtection="1">
      <alignment horizontal="center" vertical="center" wrapText="1"/>
    </xf>
    <xf numFmtId="0" fontId="32" fillId="2" borderId="26" xfId="0" applyFont="1" applyFill="1" applyBorder="1" applyAlignment="1" applyProtection="1">
      <alignment horizontal="left" indent="1"/>
    </xf>
    <xf numFmtId="49" fontId="39" fillId="2" borderId="14" xfId="0" applyNumberFormat="1" applyFont="1" applyFill="1" applyBorder="1" applyProtection="1"/>
    <xf numFmtId="49" fontId="45" fillId="2" borderId="27" xfId="0" applyNumberFormat="1" applyFont="1" applyFill="1" applyBorder="1" applyProtection="1"/>
    <xf numFmtId="167" fontId="0" fillId="2" borderId="28" xfId="0" applyNumberFormat="1" applyFill="1" applyBorder="1" applyProtection="1"/>
    <xf numFmtId="167" fontId="0" fillId="2" borderId="29" xfId="0" applyNumberFormat="1" applyFill="1" applyBorder="1" applyProtection="1"/>
    <xf numFmtId="167" fontId="0" fillId="2" borderId="30" xfId="0" applyNumberFormat="1" applyFill="1" applyBorder="1" applyProtection="1"/>
    <xf numFmtId="49" fontId="39" fillId="2" borderId="31" xfId="0" applyNumberFormat="1" applyFont="1" applyFill="1" applyBorder="1" applyProtection="1"/>
    <xf numFmtId="167" fontId="0" fillId="2" borderId="32" xfId="0" applyNumberFormat="1" applyFill="1" applyBorder="1" applyProtection="1"/>
    <xf numFmtId="167" fontId="0" fillId="2" borderId="33" xfId="0" applyNumberFormat="1" applyFill="1" applyBorder="1" applyProtection="1"/>
    <xf numFmtId="167" fontId="0" fillId="2" borderId="34" xfId="0" applyNumberFormat="1" applyFill="1" applyBorder="1" applyProtection="1"/>
    <xf numFmtId="167" fontId="0" fillId="2" borderId="35" xfId="0" applyNumberFormat="1" applyFill="1" applyBorder="1" applyProtection="1"/>
    <xf numFmtId="49" fontId="39" fillId="2" borderId="9" xfId="0" applyNumberFormat="1" applyFont="1" applyFill="1" applyBorder="1" applyProtection="1"/>
    <xf numFmtId="0" fontId="15" fillId="0" borderId="0" xfId="0" applyFont="1" applyBorder="1" applyProtection="1"/>
    <xf numFmtId="0" fontId="0" fillId="0" borderId="0" xfId="0" quotePrefix="1" applyBorder="1" applyProtection="1"/>
    <xf numFmtId="49" fontId="9" fillId="0" borderId="0" xfId="0" applyNumberFormat="1" applyFont="1" applyFill="1" applyBorder="1" applyProtection="1"/>
    <xf numFmtId="164" fontId="9" fillId="0" borderId="0" xfId="0" applyNumberFormat="1" applyFont="1" applyBorder="1" applyProtection="1"/>
    <xf numFmtId="0" fontId="27" fillId="0" borderId="0" xfId="0" applyFont="1" applyFill="1" applyBorder="1" applyAlignment="1" applyProtection="1">
      <alignment horizontal="right"/>
    </xf>
    <xf numFmtId="0" fontId="36" fillId="0" borderId="0" xfId="0" applyFont="1" applyFill="1" applyBorder="1" applyAlignment="1" applyProtection="1">
      <alignment horizontal="left" vertical="center" wrapText="1"/>
    </xf>
    <xf numFmtId="0" fontId="39" fillId="2" borderId="2" xfId="0" applyFont="1" applyFill="1" applyBorder="1" applyProtection="1"/>
    <xf numFmtId="164" fontId="31" fillId="2" borderId="36" xfId="0" applyNumberFormat="1" applyFont="1" applyFill="1" applyBorder="1" applyProtection="1"/>
    <xf numFmtId="164" fontId="31" fillId="2" borderId="24" xfId="0" applyNumberFormat="1" applyFont="1" applyFill="1" applyBorder="1" applyProtection="1"/>
    <xf numFmtId="164" fontId="31" fillId="2" borderId="25" xfId="0" applyNumberFormat="1" applyFont="1" applyFill="1" applyBorder="1" applyProtection="1"/>
    <xf numFmtId="164" fontId="31" fillId="2" borderId="11" xfId="0" applyNumberFormat="1" applyFont="1" applyFill="1" applyBorder="1" applyProtection="1"/>
    <xf numFmtId="164" fontId="31" fillId="2" borderId="12" xfId="0" applyNumberFormat="1" applyFont="1" applyFill="1" applyBorder="1" applyProtection="1"/>
    <xf numFmtId="164" fontId="31" fillId="2" borderId="13" xfId="0" applyNumberFormat="1" applyFont="1" applyFill="1" applyBorder="1" applyProtection="1"/>
    <xf numFmtId="0" fontId="39" fillId="2" borderId="16" xfId="0" applyFont="1" applyFill="1" applyBorder="1" applyProtection="1"/>
    <xf numFmtId="0" fontId="39" fillId="2" borderId="37" xfId="0" applyFont="1" applyFill="1" applyBorder="1" applyProtection="1"/>
    <xf numFmtId="164" fontId="31" fillId="2" borderId="38" xfId="0" applyNumberFormat="1" applyFont="1" applyFill="1" applyBorder="1" applyProtection="1"/>
    <xf numFmtId="164" fontId="31" fillId="2" borderId="39" xfId="0" applyNumberFormat="1" applyFont="1" applyFill="1" applyBorder="1" applyProtection="1"/>
    <xf numFmtId="164" fontId="31" fillId="2" borderId="40" xfId="0" applyNumberFormat="1" applyFont="1" applyFill="1" applyBorder="1" applyProtection="1"/>
    <xf numFmtId="0" fontId="39" fillId="2" borderId="41" xfId="0" applyFont="1" applyFill="1" applyBorder="1" applyProtection="1"/>
    <xf numFmtId="164" fontId="31" fillId="2" borderId="42" xfId="0" applyNumberFormat="1" applyFont="1" applyFill="1" applyBorder="1" applyProtection="1"/>
    <xf numFmtId="164" fontId="31" fillId="2" borderId="43" xfId="0" applyNumberFormat="1" applyFont="1" applyFill="1" applyBorder="1" applyProtection="1"/>
    <xf numFmtId="164" fontId="31" fillId="2" borderId="44" xfId="0" applyNumberFormat="1" applyFont="1" applyFill="1" applyBorder="1" applyProtection="1"/>
    <xf numFmtId="0" fontId="32" fillId="2" borderId="45" xfId="0" applyFont="1" applyFill="1" applyBorder="1" applyProtection="1"/>
    <xf numFmtId="0" fontId="39" fillId="2" borderId="46" xfId="0" applyFont="1" applyFill="1" applyBorder="1" applyProtection="1"/>
    <xf numFmtId="0" fontId="39" fillId="2" borderId="8" xfId="0" applyFont="1" applyFill="1" applyBorder="1" applyProtection="1"/>
    <xf numFmtId="0" fontId="32" fillId="2" borderId="15" xfId="0" applyFont="1" applyFill="1" applyBorder="1" applyProtection="1"/>
    <xf numFmtId="0" fontId="39" fillId="2" borderId="17" xfId="0" applyFont="1" applyFill="1" applyBorder="1" applyProtection="1"/>
    <xf numFmtId="0" fontId="32" fillId="0" borderId="0" xfId="0" applyFont="1" applyBorder="1" applyProtection="1"/>
    <xf numFmtId="0" fontId="31" fillId="0" borderId="0" xfId="0" applyFont="1" applyBorder="1" applyProtection="1"/>
    <xf numFmtId="0" fontId="42" fillId="0" borderId="0" xfId="0" applyFont="1" applyBorder="1" applyProtection="1"/>
    <xf numFmtId="0" fontId="39" fillId="2" borderId="1" xfId="0" applyFont="1" applyFill="1" applyBorder="1" applyProtection="1"/>
    <xf numFmtId="0" fontId="32" fillId="2" borderId="1" xfId="0" quotePrefix="1" applyFont="1" applyFill="1" applyBorder="1" applyProtection="1"/>
    <xf numFmtId="0" fontId="32" fillId="2" borderId="15" xfId="0" quotePrefix="1" applyFont="1" applyFill="1" applyBorder="1" applyProtection="1"/>
    <xf numFmtId="0" fontId="32" fillId="2" borderId="9" xfId="0" quotePrefix="1" applyFont="1" applyFill="1" applyBorder="1" applyProtection="1"/>
    <xf numFmtId="0" fontId="13"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164" fontId="0" fillId="0" borderId="0" xfId="0" applyNumberFormat="1" applyBorder="1" applyProtection="1"/>
    <xf numFmtId="0" fontId="48" fillId="0" borderId="0" xfId="0" quotePrefix="1" applyFont="1" applyBorder="1" applyProtection="1"/>
    <xf numFmtId="0" fontId="48" fillId="0" borderId="0" xfId="0" applyFont="1" applyBorder="1" applyProtection="1"/>
    <xf numFmtId="0" fontId="38" fillId="2" borderId="18" xfId="0" applyFont="1" applyFill="1" applyBorder="1" applyAlignment="1" applyProtection="1">
      <alignment horizontal="center" vertical="center"/>
    </xf>
    <xf numFmtId="0" fontId="39" fillId="2" borderId="46" xfId="0" applyFont="1" applyFill="1" applyBorder="1" applyAlignment="1" applyProtection="1">
      <alignment horizontal="left" indent="1"/>
    </xf>
    <xf numFmtId="0" fontId="18" fillId="3" borderId="47" xfId="0" applyFont="1" applyFill="1" applyBorder="1" applyAlignment="1" applyProtection="1">
      <alignment vertical="center" wrapText="1"/>
    </xf>
    <xf numFmtId="0" fontId="26" fillId="0" borderId="0" xfId="0" applyFont="1" applyBorder="1" applyAlignment="1" applyProtection="1"/>
    <xf numFmtId="0" fontId="27" fillId="0" borderId="0" xfId="0" applyFont="1" applyBorder="1" applyProtection="1"/>
    <xf numFmtId="0" fontId="19" fillId="0" borderId="0" xfId="0" applyFont="1" applyBorder="1" applyAlignment="1" applyProtection="1">
      <alignment vertical="center"/>
    </xf>
    <xf numFmtId="0" fontId="20" fillId="0" borderId="0" xfId="0" quotePrefix="1" applyFont="1" applyFill="1" applyBorder="1" applyAlignment="1" applyProtection="1"/>
    <xf numFmtId="0" fontId="28" fillId="0" borderId="0" xfId="0" applyFont="1" applyBorder="1" applyProtection="1"/>
    <xf numFmtId="0" fontId="19" fillId="0" borderId="0" xfId="0" applyFont="1" applyBorder="1" applyAlignment="1" applyProtection="1">
      <alignment wrapText="1"/>
    </xf>
    <xf numFmtId="0" fontId="19" fillId="0" borderId="0" xfId="0" applyFont="1" applyBorder="1" applyProtection="1"/>
    <xf numFmtId="0" fontId="20" fillId="4" borderId="0" xfId="0" quotePrefix="1" applyFont="1" applyFill="1" applyBorder="1" applyAlignment="1" applyProtection="1">
      <alignment vertical="top" wrapText="1"/>
    </xf>
    <xf numFmtId="0" fontId="19" fillId="0" borderId="0" xfId="0" applyFont="1" applyFill="1" applyBorder="1" applyAlignment="1" applyProtection="1">
      <alignment horizontal="left" vertical="top" wrapText="1"/>
    </xf>
    <xf numFmtId="0" fontId="19" fillId="0" borderId="0" xfId="0" quotePrefix="1" applyFont="1" applyFill="1" applyBorder="1" applyAlignment="1" applyProtection="1">
      <alignment horizontal="left" vertical="top" wrapText="1"/>
    </xf>
    <xf numFmtId="0" fontId="29" fillId="0" borderId="0" xfId="0" applyFont="1" applyBorder="1" applyProtection="1"/>
    <xf numFmtId="166" fontId="34" fillId="0" borderId="5" xfId="8" applyFont="1" applyBorder="1" applyAlignment="1" applyProtection="1">
      <alignment horizontal="center"/>
    </xf>
    <xf numFmtId="166" fontId="35" fillId="0" borderId="48" xfId="8" quotePrefix="1" applyFont="1" applyBorder="1" applyAlignment="1" applyProtection="1">
      <alignment horizontal="center" vertical="center"/>
    </xf>
    <xf numFmtId="0" fontId="0" fillId="0" borderId="49" xfId="0" applyBorder="1" applyProtection="1"/>
    <xf numFmtId="0" fontId="9" fillId="2" borderId="50" xfId="0" applyFont="1" applyFill="1" applyBorder="1" applyAlignment="1" applyProtection="1">
      <alignment horizontal="center" vertical="center" wrapText="1"/>
    </xf>
    <xf numFmtId="0" fontId="40" fillId="2" borderId="1" xfId="0" applyFont="1" applyFill="1" applyBorder="1" applyAlignment="1" applyProtection="1">
      <alignment horizontal="center"/>
      <protection hidden="1"/>
    </xf>
    <xf numFmtId="0" fontId="40" fillId="2" borderId="51" xfId="0" applyFont="1" applyFill="1" applyBorder="1" applyAlignment="1" applyProtection="1">
      <alignment horizontal="center"/>
      <protection hidden="1"/>
    </xf>
    <xf numFmtId="0" fontId="40" fillId="2" borderId="25" xfId="0" applyFont="1" applyFill="1" applyBorder="1" applyAlignment="1" applyProtection="1">
      <alignment horizontal="center"/>
      <protection hidden="1"/>
    </xf>
    <xf numFmtId="0" fontId="38" fillId="2" borderId="52" xfId="0" applyFont="1" applyFill="1" applyBorder="1" applyAlignment="1" applyProtection="1">
      <alignment horizontal="center" vertical="center"/>
      <protection hidden="1"/>
    </xf>
    <xf numFmtId="0" fontId="38" fillId="2" borderId="15" xfId="0" applyFont="1" applyFill="1" applyBorder="1" applyAlignment="1" applyProtection="1">
      <alignment horizontal="center" vertical="center"/>
      <protection hidden="1"/>
    </xf>
    <xf numFmtId="0" fontId="38" fillId="2" borderId="53" xfId="0" applyFont="1" applyFill="1" applyBorder="1" applyAlignment="1" applyProtection="1">
      <alignment horizontal="center" vertical="center"/>
      <protection hidden="1"/>
    </xf>
    <xf numFmtId="0" fontId="38" fillId="2" borderId="34" xfId="0" applyFont="1" applyFill="1" applyBorder="1" applyAlignment="1" applyProtection="1">
      <alignment horizontal="center" vertical="center"/>
      <protection hidden="1"/>
    </xf>
    <xf numFmtId="0" fontId="32" fillId="5" borderId="54" xfId="0" applyFont="1" applyFill="1" applyBorder="1" applyProtection="1">
      <protection locked="0"/>
    </xf>
    <xf numFmtId="167" fontId="31" fillId="0" borderId="54" xfId="0" applyNumberFormat="1" applyFont="1" applyBorder="1" applyProtection="1">
      <protection locked="0"/>
    </xf>
    <xf numFmtId="167" fontId="31" fillId="0" borderId="55" xfId="0" applyNumberFormat="1" applyFont="1" applyBorder="1" applyProtection="1">
      <protection locked="0"/>
    </xf>
    <xf numFmtId="167" fontId="31" fillId="0" borderId="56" xfId="0" applyNumberFormat="1" applyFont="1" applyBorder="1" applyProtection="1">
      <protection locked="0"/>
    </xf>
    <xf numFmtId="0" fontId="32" fillId="5" borderId="57" xfId="0" applyFont="1" applyFill="1" applyBorder="1" applyProtection="1">
      <protection locked="0"/>
    </xf>
    <xf numFmtId="167" fontId="31" fillId="0" borderId="57" xfId="0" applyNumberFormat="1" applyFont="1" applyBorder="1" applyProtection="1">
      <protection locked="0"/>
    </xf>
    <xf numFmtId="167" fontId="31" fillId="0" borderId="58" xfId="0" applyNumberFormat="1" applyFont="1" applyBorder="1" applyProtection="1">
      <protection locked="0"/>
    </xf>
    <xf numFmtId="167" fontId="31" fillId="0" borderId="44" xfId="0" applyNumberFormat="1" applyFont="1" applyBorder="1" applyProtection="1">
      <protection locked="0"/>
    </xf>
    <xf numFmtId="0" fontId="32" fillId="5" borderId="45" xfId="0" applyFont="1" applyFill="1" applyBorder="1" applyProtection="1">
      <protection locked="0"/>
    </xf>
    <xf numFmtId="164" fontId="40" fillId="0" borderId="59" xfId="0" applyNumberFormat="1" applyFont="1" applyBorder="1" applyProtection="1">
      <protection locked="0"/>
    </xf>
    <xf numFmtId="164" fontId="40" fillId="0" borderId="60" xfId="0" applyNumberFormat="1" applyFont="1" applyBorder="1" applyProtection="1">
      <protection locked="0"/>
    </xf>
    <xf numFmtId="164" fontId="40" fillId="0" borderId="61" xfId="0" applyNumberFormat="1" applyFont="1" applyBorder="1" applyProtection="1">
      <protection locked="0"/>
    </xf>
    <xf numFmtId="164" fontId="40" fillId="0" borderId="46" xfId="0" applyNumberFormat="1" applyFont="1" applyBorder="1" applyProtection="1">
      <protection locked="0"/>
    </xf>
    <xf numFmtId="164" fontId="40" fillId="0" borderId="62" xfId="0" applyNumberFormat="1" applyFont="1" applyBorder="1" applyProtection="1">
      <protection locked="0"/>
    </xf>
    <xf numFmtId="164" fontId="40" fillId="0" borderId="63" xfId="0" applyNumberFormat="1" applyFont="1" applyBorder="1" applyProtection="1">
      <protection locked="0"/>
    </xf>
    <xf numFmtId="164" fontId="40" fillId="0" borderId="57" xfId="0" applyNumberFormat="1" applyFont="1" applyBorder="1" applyProtection="1">
      <protection locked="0"/>
    </xf>
    <xf numFmtId="164" fontId="40" fillId="0" borderId="58" xfId="0" applyNumberFormat="1" applyFont="1" applyBorder="1" applyProtection="1">
      <protection locked="0"/>
    </xf>
    <xf numFmtId="164" fontId="40" fillId="0" borderId="44" xfId="0" applyNumberFormat="1" applyFont="1" applyBorder="1" applyProtection="1">
      <protection locked="0"/>
    </xf>
    <xf numFmtId="164" fontId="40" fillId="0" borderId="15" xfId="0" applyNumberFormat="1" applyFont="1" applyBorder="1" applyProtection="1">
      <protection locked="0"/>
    </xf>
    <xf numFmtId="164" fontId="40" fillId="0" borderId="53" xfId="0" applyNumberFormat="1" applyFont="1" applyBorder="1" applyProtection="1">
      <protection locked="0"/>
    </xf>
    <xf numFmtId="164" fontId="40" fillId="0" borderId="34" xfId="0" applyNumberFormat="1" applyFont="1" applyBorder="1" applyProtection="1">
      <protection locked="0"/>
    </xf>
    <xf numFmtId="167" fontId="31" fillId="0" borderId="15" xfId="0" applyNumberFormat="1" applyFont="1" applyBorder="1" applyProtection="1">
      <protection locked="0"/>
    </xf>
    <xf numFmtId="167" fontId="31" fillId="0" borderId="53" xfId="0" applyNumberFormat="1" applyFont="1" applyBorder="1" applyProtection="1">
      <protection locked="0"/>
    </xf>
    <xf numFmtId="167" fontId="31" fillId="0" borderId="34" xfId="0" applyNumberFormat="1" applyFont="1" applyBorder="1" applyProtection="1">
      <protection locked="0"/>
    </xf>
    <xf numFmtId="164" fontId="40" fillId="0" borderId="17" xfId="0" applyNumberFormat="1" applyFont="1" applyBorder="1" applyProtection="1">
      <protection locked="0"/>
    </xf>
    <xf numFmtId="164" fontId="40" fillId="0" borderId="64" xfId="0" applyNumberFormat="1" applyFont="1" applyBorder="1" applyProtection="1">
      <protection locked="0"/>
    </xf>
    <xf numFmtId="164" fontId="40" fillId="0" borderId="65" xfId="0" applyNumberFormat="1" applyFont="1" applyBorder="1" applyProtection="1">
      <protection locked="0"/>
    </xf>
    <xf numFmtId="167" fontId="31" fillId="0" borderId="1" xfId="0" applyNumberFormat="1" applyFont="1" applyBorder="1" applyProtection="1">
      <protection locked="0"/>
    </xf>
    <xf numFmtId="167" fontId="31" fillId="0" borderId="51" xfId="0" applyNumberFormat="1" applyFont="1" applyBorder="1" applyProtection="1">
      <protection locked="0"/>
    </xf>
    <xf numFmtId="167" fontId="31" fillId="0" borderId="25" xfId="0" applyNumberFormat="1" applyFont="1" applyBorder="1" applyProtection="1">
      <protection locked="0"/>
    </xf>
    <xf numFmtId="167" fontId="31" fillId="0" borderId="59" xfId="0" applyNumberFormat="1" applyFont="1" applyBorder="1" applyProtection="1">
      <protection locked="0"/>
    </xf>
    <xf numFmtId="167" fontId="31" fillId="0" borderId="60" xfId="0" applyNumberFormat="1" applyFont="1" applyBorder="1" applyProtection="1">
      <protection locked="0"/>
    </xf>
    <xf numFmtId="167" fontId="31" fillId="0" borderId="61" xfId="0" applyNumberFormat="1" applyFont="1" applyBorder="1" applyProtection="1">
      <protection locked="0"/>
    </xf>
    <xf numFmtId="164" fontId="40" fillId="0" borderId="14" xfId="0" applyNumberFormat="1" applyFont="1" applyBorder="1" applyProtection="1">
      <protection locked="0"/>
    </xf>
    <xf numFmtId="164" fontId="40" fillId="0" borderId="66" xfId="0" applyNumberFormat="1" applyFont="1" applyBorder="1" applyProtection="1">
      <protection locked="0"/>
    </xf>
    <xf numFmtId="164" fontId="40" fillId="0" borderId="13" xfId="0" applyNumberFormat="1" applyFont="1" applyBorder="1" applyProtection="1">
      <protection locked="0"/>
    </xf>
    <xf numFmtId="167" fontId="31" fillId="0" borderId="14" xfId="0" applyNumberFormat="1" applyFont="1" applyBorder="1" applyProtection="1">
      <protection locked="0"/>
    </xf>
    <xf numFmtId="167" fontId="31" fillId="0" borderId="66" xfId="0" applyNumberFormat="1" applyFont="1" applyBorder="1" applyProtection="1">
      <protection locked="0"/>
    </xf>
    <xf numFmtId="167" fontId="31" fillId="0" borderId="13" xfId="0" applyNumberFormat="1" applyFont="1" applyBorder="1" applyProtection="1">
      <protection locked="0"/>
    </xf>
    <xf numFmtId="164" fontId="40" fillId="0" borderId="1" xfId="0" applyNumberFormat="1" applyFont="1" applyBorder="1" applyProtection="1">
      <protection locked="0"/>
    </xf>
    <xf numFmtId="164" fontId="40" fillId="0" borderId="51" xfId="0" applyNumberFormat="1" applyFont="1" applyBorder="1" applyProtection="1">
      <protection locked="0"/>
    </xf>
    <xf numFmtId="164" fontId="40" fillId="0" borderId="25" xfId="0" applyNumberFormat="1" applyFont="1" applyBorder="1" applyProtection="1">
      <protection locked="0"/>
    </xf>
    <xf numFmtId="167" fontId="31" fillId="0" borderId="17" xfId="0" applyNumberFormat="1" applyFont="1" applyBorder="1" applyProtection="1">
      <protection locked="0"/>
    </xf>
    <xf numFmtId="167" fontId="31" fillId="0" borderId="64" xfId="0" applyNumberFormat="1" applyFont="1" applyBorder="1" applyProtection="1">
      <protection locked="0"/>
    </xf>
    <xf numFmtId="167" fontId="31" fillId="0" borderId="65" xfId="0" applyNumberFormat="1" applyFont="1" applyBorder="1" applyProtection="1">
      <protection locked="0"/>
    </xf>
    <xf numFmtId="164" fontId="40" fillId="0" borderId="1" xfId="0" applyNumberFormat="1" applyFont="1" applyFill="1" applyBorder="1" applyProtection="1">
      <protection locked="0"/>
    </xf>
    <xf numFmtId="164" fontId="40" fillId="0" borderId="51" xfId="0" applyNumberFormat="1" applyFont="1" applyFill="1" applyBorder="1" applyProtection="1">
      <protection locked="0"/>
    </xf>
    <xf numFmtId="164" fontId="40" fillId="0" borderId="25" xfId="0" applyNumberFormat="1" applyFont="1" applyFill="1" applyBorder="1" applyProtection="1">
      <protection locked="0"/>
    </xf>
    <xf numFmtId="167" fontId="31" fillId="0" borderId="9" xfId="0" applyNumberFormat="1" applyFont="1" applyBorder="1" applyProtection="1">
      <protection locked="0"/>
    </xf>
    <xf numFmtId="167" fontId="31" fillId="0" borderId="67" xfId="0" applyNumberFormat="1" applyFont="1" applyBorder="1" applyProtection="1">
      <protection locked="0"/>
    </xf>
    <xf numFmtId="167" fontId="31" fillId="0" borderId="68" xfId="0" applyNumberFormat="1" applyFont="1" applyBorder="1" applyProtection="1">
      <protection locked="0"/>
    </xf>
    <xf numFmtId="164" fontId="40" fillId="0" borderId="14" xfId="0" applyNumberFormat="1" applyFont="1" applyFill="1" applyBorder="1" applyProtection="1">
      <protection locked="0"/>
    </xf>
    <xf numFmtId="164" fontId="40" fillId="0" borderId="66" xfId="0" applyNumberFormat="1" applyFont="1" applyFill="1" applyBorder="1" applyProtection="1">
      <protection locked="0"/>
    </xf>
    <xf numFmtId="164" fontId="40" fillId="0" borderId="13" xfId="0" applyNumberFormat="1" applyFont="1" applyFill="1" applyBorder="1" applyProtection="1">
      <protection locked="0"/>
    </xf>
    <xf numFmtId="167" fontId="31" fillId="0" borderId="14" xfId="0" applyNumberFormat="1" applyFont="1" applyFill="1" applyBorder="1" applyProtection="1">
      <protection locked="0"/>
    </xf>
    <xf numFmtId="167" fontId="31" fillId="0" borderId="66" xfId="0" applyNumberFormat="1" applyFont="1" applyFill="1" applyBorder="1" applyProtection="1">
      <protection locked="0"/>
    </xf>
    <xf numFmtId="167" fontId="31" fillId="0" borderId="13" xfId="0" applyNumberFormat="1" applyFont="1" applyFill="1" applyBorder="1" applyProtection="1">
      <protection locked="0"/>
    </xf>
    <xf numFmtId="164" fontId="40" fillId="0" borderId="15" xfId="0" applyNumberFormat="1" applyFont="1" applyFill="1" applyBorder="1" applyProtection="1">
      <protection locked="0"/>
    </xf>
    <xf numFmtId="164" fontId="40" fillId="0" borderId="53" xfId="0" applyNumberFormat="1" applyFont="1" applyFill="1" applyBorder="1" applyProtection="1">
      <protection locked="0"/>
    </xf>
    <xf numFmtId="164" fontId="40" fillId="0" borderId="34" xfId="0" applyNumberFormat="1" applyFont="1" applyFill="1" applyBorder="1" applyProtection="1">
      <protection locked="0"/>
    </xf>
    <xf numFmtId="167" fontId="31" fillId="0" borderId="1" xfId="0" applyNumberFormat="1" applyFont="1" applyFill="1" applyBorder="1" applyProtection="1">
      <protection locked="0"/>
    </xf>
    <xf numFmtId="167" fontId="31" fillId="0" borderId="51" xfId="0" applyNumberFormat="1" applyFont="1" applyFill="1" applyBorder="1" applyProtection="1">
      <protection locked="0"/>
    </xf>
    <xf numFmtId="167" fontId="31" fillId="0" borderId="25" xfId="0" applyNumberFormat="1" applyFont="1" applyFill="1" applyBorder="1" applyProtection="1">
      <protection locked="0"/>
    </xf>
    <xf numFmtId="165" fontId="40" fillId="0" borderId="1" xfId="6" applyNumberFormat="1" applyFont="1" applyFill="1" applyBorder="1" applyAlignment="1" applyProtection="1">
      <alignment horizontal="right"/>
      <protection locked="0"/>
    </xf>
    <xf numFmtId="165" fontId="40" fillId="0" borderId="51" xfId="6" applyNumberFormat="1" applyFont="1" applyFill="1" applyBorder="1" applyAlignment="1" applyProtection="1">
      <alignment horizontal="right"/>
      <protection locked="0"/>
    </xf>
    <xf numFmtId="165" fontId="40" fillId="0" borderId="25" xfId="6" applyNumberFormat="1" applyFont="1" applyFill="1" applyBorder="1" applyAlignment="1" applyProtection="1">
      <alignment horizontal="right"/>
      <protection locked="0"/>
    </xf>
    <xf numFmtId="165" fontId="40" fillId="0" borderId="16" xfId="6" applyNumberFormat="1" applyFont="1" applyFill="1" applyBorder="1" applyAlignment="1" applyProtection="1">
      <alignment horizontal="right"/>
      <protection locked="0"/>
    </xf>
    <xf numFmtId="165" fontId="40" fillId="0" borderId="69" xfId="6" applyNumberFormat="1" applyFont="1" applyFill="1" applyBorder="1" applyAlignment="1" applyProtection="1">
      <alignment horizontal="right"/>
      <protection locked="0"/>
    </xf>
    <xf numFmtId="165" fontId="40" fillId="0" borderId="21" xfId="6" applyNumberFormat="1" applyFont="1" applyFill="1" applyBorder="1" applyAlignment="1" applyProtection="1">
      <alignment horizontal="right"/>
      <protection locked="0"/>
    </xf>
    <xf numFmtId="167" fontId="31" fillId="0" borderId="16" xfId="0" applyNumberFormat="1" applyFont="1" applyBorder="1" applyProtection="1">
      <protection locked="0"/>
    </xf>
    <xf numFmtId="167" fontId="31" fillId="0" borderId="69" xfId="0" applyNumberFormat="1" applyFont="1" applyBorder="1" applyProtection="1">
      <protection locked="0"/>
    </xf>
    <xf numFmtId="167" fontId="31" fillId="0" borderId="21" xfId="0" applyNumberFormat="1" applyFont="1" applyBorder="1" applyProtection="1">
      <protection locked="0"/>
    </xf>
    <xf numFmtId="1" fontId="40" fillId="0" borderId="14" xfId="0" applyNumberFormat="1" applyFont="1" applyFill="1" applyBorder="1" applyProtection="1">
      <protection locked="0"/>
    </xf>
    <xf numFmtId="1" fontId="40" fillId="0" borderId="66" xfId="0" applyNumberFormat="1" applyFont="1" applyFill="1" applyBorder="1" applyProtection="1">
      <protection locked="0"/>
    </xf>
    <xf numFmtId="1" fontId="40" fillId="0" borderId="13" xfId="0" applyNumberFormat="1" applyFont="1" applyFill="1" applyBorder="1" applyProtection="1">
      <protection locked="0"/>
    </xf>
    <xf numFmtId="1" fontId="40" fillId="0" borderId="15" xfId="0" applyNumberFormat="1" applyFont="1" applyFill="1" applyBorder="1" applyProtection="1">
      <protection locked="0"/>
    </xf>
    <xf numFmtId="1" fontId="40" fillId="0" borderId="53" xfId="0" applyNumberFormat="1" applyFont="1" applyFill="1" applyBorder="1" applyProtection="1">
      <protection locked="0"/>
    </xf>
    <xf numFmtId="1" fontId="40" fillId="0" borderId="34" xfId="0" applyNumberFormat="1" applyFont="1" applyFill="1" applyBorder="1" applyProtection="1">
      <protection locked="0"/>
    </xf>
    <xf numFmtId="1" fontId="40" fillId="0" borderId="1" xfId="0" applyNumberFormat="1" applyFont="1" applyFill="1" applyBorder="1" applyProtection="1">
      <protection locked="0"/>
    </xf>
    <xf numFmtId="1" fontId="40" fillId="0" borderId="51" xfId="0" applyNumberFormat="1" applyFont="1" applyFill="1" applyBorder="1" applyProtection="1">
      <protection locked="0"/>
    </xf>
    <xf numFmtId="1" fontId="40" fillId="0" borderId="25" xfId="0" applyNumberFormat="1" applyFont="1" applyFill="1" applyBorder="1" applyProtection="1">
      <protection locked="0"/>
    </xf>
    <xf numFmtId="164" fontId="0" fillId="0" borderId="1" xfId="0" applyNumberFormat="1" applyBorder="1" applyProtection="1">
      <protection locked="0"/>
    </xf>
    <xf numFmtId="165" fontId="0" fillId="0" borderId="2" xfId="6" applyNumberFormat="1" applyFont="1" applyBorder="1" applyProtection="1">
      <protection locked="0"/>
    </xf>
    <xf numFmtId="164" fontId="0" fillId="0" borderId="15" xfId="0" applyNumberFormat="1" applyBorder="1" applyProtection="1">
      <protection locked="0"/>
    </xf>
    <xf numFmtId="165" fontId="0" fillId="0" borderId="31" xfId="6" applyNumberFormat="1" applyFont="1" applyBorder="1" applyProtection="1">
      <protection locked="0"/>
    </xf>
    <xf numFmtId="165" fontId="0" fillId="0" borderId="15" xfId="0" applyNumberFormat="1" applyBorder="1" applyProtection="1">
      <protection locked="0"/>
    </xf>
    <xf numFmtId="165" fontId="0" fillId="0" borderId="9" xfId="0" applyNumberFormat="1" applyBorder="1" applyProtection="1">
      <protection locked="0"/>
    </xf>
    <xf numFmtId="165" fontId="0" fillId="0" borderId="70" xfId="6" applyNumberFormat="1" applyFont="1" applyBorder="1" applyProtection="1">
      <protection locked="0"/>
    </xf>
    <xf numFmtId="0" fontId="10" fillId="2" borderId="1" xfId="0" applyFont="1" applyFill="1" applyBorder="1" applyProtection="1">
      <protection locked="0"/>
    </xf>
    <xf numFmtId="49" fontId="0" fillId="0" borderId="1" xfId="0" applyNumberFormat="1" applyBorder="1" applyAlignment="1" applyProtection="1">
      <alignment wrapText="1"/>
      <protection locked="0"/>
    </xf>
    <xf numFmtId="165" fontId="0" fillId="0" borderId="1" xfId="0" applyNumberFormat="1" applyBorder="1" applyAlignment="1" applyProtection="1">
      <alignment horizontal="center"/>
      <protection locked="0"/>
    </xf>
    <xf numFmtId="165" fontId="0" fillId="0" borderId="2" xfId="0" applyNumberFormat="1" applyBorder="1" applyAlignment="1" applyProtection="1">
      <alignment horizontal="center"/>
      <protection locked="0"/>
    </xf>
    <xf numFmtId="0" fontId="10" fillId="2" borderId="15" xfId="0" applyFont="1" applyFill="1" applyBorder="1" applyProtection="1">
      <protection locked="0"/>
    </xf>
    <xf numFmtId="49" fontId="0" fillId="0" borderId="15" xfId="0" applyNumberFormat="1" applyBorder="1" applyAlignment="1" applyProtection="1">
      <alignment wrapText="1"/>
      <protection locked="0"/>
    </xf>
    <xf numFmtId="165" fontId="0" fillId="0" borderId="15" xfId="0" applyNumberFormat="1" applyBorder="1" applyAlignment="1" applyProtection="1">
      <alignment horizontal="center"/>
      <protection locked="0"/>
    </xf>
    <xf numFmtId="165" fontId="0" fillId="0" borderId="31" xfId="0" applyNumberFormat="1" applyBorder="1" applyAlignment="1" applyProtection="1">
      <alignment horizontal="center"/>
      <protection locked="0"/>
    </xf>
    <xf numFmtId="0" fontId="10" fillId="2" borderId="15" xfId="0" applyFont="1" applyFill="1" applyBorder="1" applyAlignment="1" applyProtection="1">
      <alignment wrapText="1"/>
      <protection locked="0"/>
    </xf>
    <xf numFmtId="0" fontId="10" fillId="5" borderId="15" xfId="0" applyFont="1" applyFill="1" applyBorder="1" applyProtection="1">
      <protection locked="0"/>
    </xf>
    <xf numFmtId="0" fontId="10" fillId="5" borderId="9" xfId="0" applyFont="1" applyFill="1" applyBorder="1" applyProtection="1">
      <protection locked="0"/>
    </xf>
    <xf numFmtId="49" fontId="0" fillId="0" borderId="9" xfId="0" applyNumberFormat="1" applyBorder="1" applyAlignment="1" applyProtection="1">
      <alignment wrapText="1"/>
      <protection locked="0"/>
    </xf>
    <xf numFmtId="165" fontId="0" fillId="0" borderId="9" xfId="0" applyNumberFormat="1" applyBorder="1" applyAlignment="1" applyProtection="1">
      <alignment horizontal="center"/>
      <protection locked="0"/>
    </xf>
    <xf numFmtId="165" fontId="0" fillId="0" borderId="70" xfId="0" applyNumberFormat="1" applyBorder="1" applyAlignment="1" applyProtection="1">
      <alignment horizontal="center"/>
      <protection locked="0"/>
    </xf>
    <xf numFmtId="0" fontId="0" fillId="5" borderId="1" xfId="0" applyFill="1" applyBorder="1" applyAlignment="1" applyProtection="1">
      <alignment horizontal="center" vertical="center"/>
      <protection locked="0"/>
    </xf>
    <xf numFmtId="165" fontId="0" fillId="0" borderId="1" xfId="0" applyNumberFormat="1" applyBorder="1" applyProtection="1">
      <protection locked="0"/>
    </xf>
    <xf numFmtId="165" fontId="0" fillId="0" borderId="2" xfId="0" applyNumberFormat="1" applyBorder="1" applyProtection="1">
      <protection locked="0"/>
    </xf>
    <xf numFmtId="0" fontId="0" fillId="5" borderId="15" xfId="0" applyFill="1" applyBorder="1" applyAlignment="1" applyProtection="1">
      <alignment horizontal="center" vertical="center"/>
      <protection locked="0"/>
    </xf>
    <xf numFmtId="165" fontId="0" fillId="0" borderId="31" xfId="0" applyNumberFormat="1" applyBorder="1" applyProtection="1">
      <protection locked="0"/>
    </xf>
    <xf numFmtId="0" fontId="0" fillId="5" borderId="9" xfId="0" applyFill="1" applyBorder="1" applyAlignment="1" applyProtection="1">
      <alignment horizontal="center" vertical="center"/>
      <protection locked="0"/>
    </xf>
    <xf numFmtId="165" fontId="0" fillId="0" borderId="70" xfId="0" applyNumberFormat="1" applyBorder="1" applyProtection="1">
      <protection locked="0"/>
    </xf>
    <xf numFmtId="166" fontId="34" fillId="0" borderId="4" xfId="8" quotePrefix="1" applyFont="1" applyBorder="1" applyAlignment="1" applyProtection="1">
      <alignment horizontal="center" vertical="top"/>
    </xf>
    <xf numFmtId="166" fontId="34" fillId="0" borderId="71" xfId="8" quotePrefix="1" applyFont="1" applyBorder="1" applyAlignment="1" applyProtection="1">
      <alignment horizontal="center" vertical="top"/>
    </xf>
    <xf numFmtId="166" fontId="34" fillId="0" borderId="72" xfId="8" quotePrefix="1" applyFont="1" applyBorder="1" applyAlignment="1" applyProtection="1">
      <alignment horizontal="center" vertical="top"/>
    </xf>
    <xf numFmtId="0" fontId="1" fillId="0" borderId="33"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166" fontId="35" fillId="0" borderId="33" xfId="8" quotePrefix="1" applyFont="1" applyBorder="1" applyAlignment="1" applyProtection="1">
      <alignment horizontal="center" vertical="center"/>
    </xf>
    <xf numFmtId="166" fontId="35" fillId="0" borderId="29" xfId="8" quotePrefix="1" applyFont="1" applyBorder="1" applyAlignment="1" applyProtection="1">
      <alignment horizontal="center" vertical="center"/>
    </xf>
    <xf numFmtId="0" fontId="37" fillId="2" borderId="73" xfId="0" applyFont="1" applyFill="1" applyBorder="1" applyAlignment="1" applyProtection="1">
      <alignment horizontal="center" vertical="center" wrapText="1"/>
    </xf>
    <xf numFmtId="0" fontId="37" fillId="2" borderId="74" xfId="0" applyFont="1" applyFill="1" applyBorder="1" applyAlignment="1" applyProtection="1">
      <alignment horizontal="center" vertical="center" wrapText="1"/>
    </xf>
    <xf numFmtId="0" fontId="37" fillId="2" borderId="75" xfId="0" applyFont="1" applyFill="1" applyBorder="1" applyAlignment="1" applyProtection="1">
      <alignment horizontal="center" vertical="center" wrapText="1"/>
    </xf>
    <xf numFmtId="0" fontId="36" fillId="2" borderId="1" xfId="0" applyFont="1" applyFill="1" applyBorder="1" applyAlignment="1" applyProtection="1">
      <alignment horizontal="center" vertical="center" wrapText="1"/>
      <protection locked="0"/>
    </xf>
    <xf numFmtId="0" fontId="36" fillId="2" borderId="76" xfId="0" applyFont="1" applyFill="1" applyBorder="1" applyAlignment="1" applyProtection="1">
      <alignment horizontal="center" vertical="center" wrapText="1"/>
      <protection locked="0"/>
    </xf>
    <xf numFmtId="0" fontId="36" fillId="2" borderId="50"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10" xfId="0" applyFont="1" applyFill="1" applyBorder="1" applyAlignment="1" applyProtection="1">
      <alignment horizontal="center" vertical="center" wrapText="1"/>
      <protection locked="0"/>
    </xf>
    <xf numFmtId="0" fontId="36" fillId="2" borderId="77" xfId="0" applyFont="1" applyFill="1" applyBorder="1" applyAlignment="1" applyProtection="1">
      <alignment horizontal="center" vertical="center" wrapText="1"/>
      <protection locked="0"/>
    </xf>
    <xf numFmtId="0" fontId="29" fillId="2" borderId="2" xfId="0" applyFont="1" applyFill="1" applyBorder="1" applyAlignment="1" applyProtection="1">
      <alignment horizontal="center" vertical="center" wrapText="1"/>
    </xf>
    <xf numFmtId="0" fontId="29" fillId="2" borderId="3" xfId="0" applyFont="1" applyFill="1" applyBorder="1" applyAlignment="1" applyProtection="1">
      <alignment horizontal="center" vertical="center" wrapText="1"/>
    </xf>
    <xf numFmtId="0" fontId="29" fillId="2" borderId="14" xfId="0" applyFont="1" applyFill="1" applyBorder="1" applyAlignment="1" applyProtection="1">
      <alignment horizontal="center" vertical="center" wrapText="1"/>
    </xf>
    <xf numFmtId="0" fontId="37" fillId="2"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protection locked="0"/>
    </xf>
    <xf numFmtId="0" fontId="13" fillId="5" borderId="76" xfId="0" applyFont="1" applyFill="1" applyBorder="1" applyAlignment="1" applyProtection="1">
      <alignment horizontal="center" vertical="center" wrapText="1"/>
      <protection locked="0"/>
    </xf>
    <xf numFmtId="0" fontId="13" fillId="5" borderId="50"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13" fillId="5" borderId="10" xfId="0" applyFont="1" applyFill="1" applyBorder="1" applyAlignment="1" applyProtection="1">
      <alignment horizontal="center" vertical="center" wrapText="1"/>
      <protection locked="0"/>
    </xf>
    <xf numFmtId="0" fontId="13" fillId="5" borderId="7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76" xfId="0" applyFont="1" applyFill="1" applyBorder="1" applyAlignment="1" applyProtection="1">
      <alignment horizontal="center" vertical="center" wrapText="1"/>
      <protection locked="0"/>
    </xf>
    <xf numFmtId="0" fontId="14" fillId="2" borderId="50"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77"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76" xfId="0" applyFont="1" applyFill="1" applyBorder="1" applyAlignment="1" applyProtection="1">
      <alignment horizontal="center" vertical="center" wrapText="1"/>
      <protection locked="0"/>
    </xf>
    <xf numFmtId="0" fontId="9" fillId="2" borderId="50"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77" xfId="0" applyFont="1" applyFill="1" applyBorder="1" applyAlignment="1" applyProtection="1">
      <alignment horizontal="center" vertical="center" wrapText="1"/>
      <protection locked="0"/>
    </xf>
    <xf numFmtId="166" fontId="35" fillId="0" borderId="4" xfId="8" quotePrefix="1" applyFont="1" applyBorder="1" applyAlignment="1" applyProtection="1">
      <alignment horizontal="center" vertical="center"/>
    </xf>
    <xf numFmtId="166" fontId="35" fillId="0" borderId="72" xfId="8" quotePrefix="1" applyFont="1" applyBorder="1" applyAlignment="1" applyProtection="1">
      <alignment horizontal="center" vertical="center"/>
    </xf>
    <xf numFmtId="0" fontId="37" fillId="2" borderId="76" xfId="0" applyFont="1" applyFill="1" applyBorder="1" applyAlignment="1" applyProtection="1">
      <alignment horizontal="center" vertical="center" wrapText="1"/>
    </xf>
    <xf numFmtId="0" fontId="37" fillId="2" borderId="5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2" borderId="50" xfId="0" applyFill="1" applyBorder="1" applyAlignment="1" applyProtection="1">
      <alignment horizontal="center"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7" xr:uid="{00000000-0005-0000-0000-000007000000}"/>
    <cellStyle name="Normal_ActLiabIL" xfId="9" xr:uid="{00000000-0005-0000-0000-000009000000}"/>
    <cellStyle name="Normal_FCPAGE5" xfId="8" xr:uid="{00000000-0005-0000-0000-000008000000}"/>
    <cellStyle name="Percent" xfId="1" xr:uid="{00000000-0005-0000-0000-000001000000}"/>
    <cellStyle name="Pourcentage"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D38"/>
  <sheetViews>
    <sheetView tabSelected="1" zoomScaleNormal="100" workbookViewId="0">
      <selection activeCell="B13" sqref="B13"/>
    </sheetView>
  </sheetViews>
  <sheetFormatPr baseColWidth="10" defaultColWidth="11.42578125" defaultRowHeight="15" x14ac:dyDescent="0.25"/>
  <cols>
    <col min="1" max="1" width="3.140625" style="133" customWidth="1"/>
    <col min="2" max="2" width="140" style="134" customWidth="1"/>
    <col min="3" max="3" width="2.140625" style="3" customWidth="1"/>
    <col min="4" max="4" width="3.7109375" style="3" customWidth="1"/>
    <col min="5" max="16384" width="11.42578125" style="134"/>
  </cols>
  <sheetData>
    <row r="1" spans="1:4" s="3" customFormat="1" ht="48" customHeight="1" thickBot="1" x14ac:dyDescent="0.25">
      <c r="B1" s="127" t="s">
        <v>98</v>
      </c>
    </row>
    <row r="2" spans="1:4" s="3" customFormat="1" ht="15.75" x14ac:dyDescent="0.25">
      <c r="B2" s="128" t="s">
        <v>143</v>
      </c>
    </row>
    <row r="3" spans="1:4" s="3" customFormat="1" x14ac:dyDescent="0.25">
      <c r="B3" s="129" t="s">
        <v>100</v>
      </c>
    </row>
    <row r="4" spans="1:4" s="130" customFormat="1" x14ac:dyDescent="0.2">
      <c r="C4" s="3"/>
      <c r="D4" s="3"/>
    </row>
    <row r="5" spans="1:4" s="131" customFormat="1" x14ac:dyDescent="0.25">
      <c r="B5" s="132" t="s">
        <v>144</v>
      </c>
      <c r="C5" s="3"/>
      <c r="D5" s="3"/>
    </row>
    <row r="6" spans="1:4" ht="9.75" customHeight="1" x14ac:dyDescent="0.25"/>
    <row r="7" spans="1:4" s="131" customFormat="1" ht="60" x14ac:dyDescent="0.25">
      <c r="B7" s="135" t="s">
        <v>99</v>
      </c>
      <c r="C7" s="3"/>
      <c r="D7" s="3"/>
    </row>
    <row r="8" spans="1:4" s="131" customFormat="1" ht="11.25" customHeight="1" x14ac:dyDescent="0.25">
      <c r="C8" s="3"/>
      <c r="D8" s="3"/>
    </row>
    <row r="9" spans="1:4" s="131" customFormat="1" x14ac:dyDescent="0.25">
      <c r="A9" s="136"/>
      <c r="B9" s="137" t="s">
        <v>145</v>
      </c>
      <c r="C9" s="3"/>
      <c r="D9" s="3"/>
    </row>
    <row r="10" spans="1:4" s="131" customFormat="1" x14ac:dyDescent="0.25">
      <c r="A10" s="136"/>
      <c r="B10" s="137" t="s">
        <v>146</v>
      </c>
      <c r="C10" s="3"/>
      <c r="D10" s="3"/>
    </row>
    <row r="11" spans="1:4" s="131" customFormat="1" ht="45" x14ac:dyDescent="0.25">
      <c r="A11" s="136"/>
      <c r="B11" s="136" t="s">
        <v>147</v>
      </c>
      <c r="C11" s="3"/>
      <c r="D11" s="3"/>
    </row>
    <row r="12" spans="1:4" s="131" customFormat="1" ht="30" x14ac:dyDescent="0.25">
      <c r="A12" s="136"/>
      <c r="B12" s="136" t="s">
        <v>148</v>
      </c>
      <c r="C12" s="3"/>
    </row>
    <row r="13" spans="1:4" s="131" customFormat="1" ht="45" x14ac:dyDescent="0.25">
      <c r="A13" s="136"/>
      <c r="B13" s="136" t="s">
        <v>149</v>
      </c>
      <c r="C13" s="3"/>
    </row>
    <row r="14" spans="1:4" s="131" customFormat="1" x14ac:dyDescent="0.25">
      <c r="A14" s="136"/>
      <c r="B14" s="136"/>
      <c r="C14" s="3"/>
    </row>
    <row r="15" spans="1:4" ht="15" customHeight="1" x14ac:dyDescent="0.25">
      <c r="A15" s="134"/>
      <c r="B15" s="138" t="s">
        <v>75</v>
      </c>
      <c r="D15" s="134"/>
    </row>
    <row r="16" spans="1:4" ht="9.75" customHeight="1" x14ac:dyDescent="0.25">
      <c r="A16" s="134"/>
      <c r="B16" s="1" t="s">
        <v>153</v>
      </c>
      <c r="D16" s="139" t="s">
        <v>151</v>
      </c>
    </row>
    <row r="17" spans="1:4" x14ac:dyDescent="0.25">
      <c r="A17" s="134"/>
      <c r="B17" s="262"/>
      <c r="D17" s="259" t="s">
        <v>152</v>
      </c>
    </row>
    <row r="18" spans="1:4" x14ac:dyDescent="0.25">
      <c r="A18" s="134"/>
      <c r="B18" s="263"/>
      <c r="D18" s="260"/>
    </row>
    <row r="19" spans="1:4" x14ac:dyDescent="0.25">
      <c r="A19" s="134"/>
      <c r="B19" s="263"/>
      <c r="D19" s="260"/>
    </row>
    <row r="20" spans="1:4" x14ac:dyDescent="0.25">
      <c r="A20" s="134"/>
      <c r="B20" s="263"/>
      <c r="D20" s="260"/>
    </row>
    <row r="21" spans="1:4" x14ac:dyDescent="0.25">
      <c r="A21" s="134"/>
      <c r="B21" s="263"/>
      <c r="D21" s="260"/>
    </row>
    <row r="22" spans="1:4" x14ac:dyDescent="0.25">
      <c r="A22" s="134"/>
      <c r="B22" s="263"/>
      <c r="D22" s="260"/>
    </row>
    <row r="23" spans="1:4" x14ac:dyDescent="0.25">
      <c r="A23" s="134"/>
      <c r="B23" s="263"/>
      <c r="D23" s="260"/>
    </row>
    <row r="24" spans="1:4" x14ac:dyDescent="0.25">
      <c r="A24" s="134"/>
      <c r="B24" s="263"/>
      <c r="D24" s="260"/>
    </row>
    <row r="25" spans="1:4" x14ac:dyDescent="0.25">
      <c r="A25" s="134"/>
      <c r="B25" s="263"/>
      <c r="D25" s="260"/>
    </row>
    <row r="26" spans="1:4" x14ac:dyDescent="0.25">
      <c r="A26" s="134"/>
      <c r="B26" s="263"/>
      <c r="D26" s="260"/>
    </row>
    <row r="27" spans="1:4" x14ac:dyDescent="0.25">
      <c r="A27" s="134"/>
      <c r="B27" s="263"/>
      <c r="D27" s="260"/>
    </row>
    <row r="28" spans="1:4" x14ac:dyDescent="0.25">
      <c r="A28" s="134"/>
      <c r="B28" s="263"/>
      <c r="D28" s="260"/>
    </row>
    <row r="29" spans="1:4" x14ac:dyDescent="0.25">
      <c r="A29" s="134"/>
      <c r="B29" s="263"/>
      <c r="D29" s="260"/>
    </row>
    <row r="30" spans="1:4" x14ac:dyDescent="0.25">
      <c r="A30" s="134"/>
      <c r="B30" s="263"/>
      <c r="D30" s="260"/>
    </row>
    <row r="31" spans="1:4" x14ac:dyDescent="0.25">
      <c r="A31" s="134"/>
      <c r="B31" s="263"/>
      <c r="D31" s="260"/>
    </row>
    <row r="32" spans="1:4" x14ac:dyDescent="0.25">
      <c r="A32" s="134"/>
      <c r="B32" s="263"/>
      <c r="D32" s="260"/>
    </row>
    <row r="33" spans="1:4" x14ac:dyDescent="0.25">
      <c r="A33" s="134"/>
      <c r="B33" s="263"/>
      <c r="D33" s="260"/>
    </row>
    <row r="34" spans="1:4" x14ac:dyDescent="0.25">
      <c r="A34" s="134"/>
      <c r="B34" s="263"/>
      <c r="D34" s="260"/>
    </row>
    <row r="35" spans="1:4" x14ac:dyDescent="0.25">
      <c r="A35" s="134"/>
      <c r="B35" s="263"/>
      <c r="D35" s="260"/>
    </row>
    <row r="36" spans="1:4" x14ac:dyDescent="0.25">
      <c r="A36" s="134"/>
      <c r="B36" s="264"/>
      <c r="D36" s="261"/>
    </row>
    <row r="37" spans="1:4" x14ac:dyDescent="0.25">
      <c r="B37" s="133"/>
    </row>
    <row r="38" spans="1:4" x14ac:dyDescent="0.25">
      <c r="B38" s="133"/>
    </row>
  </sheetData>
  <sheetProtection sheet="1" objects="1" scenarios="1"/>
  <mergeCells count="2">
    <mergeCell ref="D17:D36"/>
    <mergeCell ref="B17:B36"/>
  </mergeCells>
  <printOptions horizontalCentered="1"/>
  <pageMargins left="0.196850393700787" right="0.196850393700787" top="0.59055118110236204" bottom="0.31496062992126" header="0.31496062992126" footer="0.1574803149606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B1:I60"/>
  <sheetViews>
    <sheetView zoomScaleNormal="100" zoomScaleSheetLayoutView="100" workbookViewId="0"/>
  </sheetViews>
  <sheetFormatPr baseColWidth="10" defaultColWidth="11.42578125" defaultRowHeight="15" x14ac:dyDescent="0.25"/>
  <cols>
    <col min="1" max="1" width="2.140625" style="4" customWidth="1"/>
    <col min="2" max="2" width="55.7109375" style="4" customWidth="1"/>
    <col min="3" max="7" width="11.42578125" style="4"/>
    <col min="8" max="8" width="2.7109375" style="4" customWidth="1"/>
    <col min="9" max="9" width="4" style="4" customWidth="1"/>
    <col min="10" max="16384" width="11.42578125" style="4"/>
  </cols>
  <sheetData>
    <row r="1" spans="2:9" ht="15.75" thickBot="1" x14ac:dyDescent="0.3">
      <c r="B1" s="2" t="str">
        <f>IF(+LEFT(Instructions!$B$1,3)="***","",Instructions!$B$1)</f>
        <v/>
      </c>
      <c r="C1" s="3"/>
      <c r="D1" s="28" t="s">
        <v>153</v>
      </c>
      <c r="E1" s="29" t="s">
        <v>55</v>
      </c>
      <c r="I1" s="12" t="s">
        <v>151</v>
      </c>
    </row>
    <row r="2" spans="2:9" ht="15" customHeight="1" x14ac:dyDescent="0.25">
      <c r="B2" s="5" t="s">
        <v>68</v>
      </c>
      <c r="D2" s="292" t="str">
        <f>+'A-1_base'!D1:G3</f>
        <v>Scénario de base</v>
      </c>
      <c r="E2" s="293"/>
      <c r="F2" s="293"/>
      <c r="G2" s="294"/>
      <c r="I2" s="298" t="s">
        <v>152</v>
      </c>
    </row>
    <row r="3" spans="2:9" ht="15.75" thickBot="1" x14ac:dyDescent="0.3">
      <c r="D3" s="295"/>
      <c r="E3" s="296"/>
      <c r="F3" s="296"/>
      <c r="G3" s="297"/>
      <c r="I3" s="299"/>
    </row>
    <row r="4" spans="2:9" s="6" customFormat="1" ht="15.75" thickBot="1" x14ac:dyDescent="0.3">
      <c r="D4" s="30"/>
      <c r="E4" s="31"/>
      <c r="F4" s="31"/>
      <c r="G4" s="31"/>
      <c r="I4" s="7"/>
    </row>
    <row r="5" spans="2:9" ht="15.75" customHeight="1" x14ac:dyDescent="0.25">
      <c r="B5" s="276" t="s">
        <v>114</v>
      </c>
      <c r="C5" s="279" t="s">
        <v>79</v>
      </c>
      <c r="D5" s="268"/>
      <c r="E5" s="268"/>
      <c r="F5" s="268"/>
      <c r="G5" s="269"/>
      <c r="I5" s="32"/>
    </row>
    <row r="6" spans="2:9" x14ac:dyDescent="0.25">
      <c r="B6" s="278"/>
      <c r="C6" s="146">
        <f>+'A-1_base'!C6</f>
        <v>2019</v>
      </c>
      <c r="D6" s="33">
        <f>C6+1</f>
        <v>2020</v>
      </c>
      <c r="E6" s="34">
        <f>D6+1</f>
        <v>2021</v>
      </c>
      <c r="F6" s="34">
        <f>E6+1</f>
        <v>2022</v>
      </c>
      <c r="G6" s="35">
        <f>F6+1</f>
        <v>2023</v>
      </c>
      <c r="I6" s="32"/>
    </row>
    <row r="7" spans="2:9" ht="9" customHeight="1" thickBot="1" x14ac:dyDescent="0.3">
      <c r="B7" s="36"/>
      <c r="C7" s="37" t="s">
        <v>155</v>
      </c>
      <c r="D7" s="38" t="s">
        <v>156</v>
      </c>
      <c r="E7" s="38" t="s">
        <v>157</v>
      </c>
      <c r="F7" s="38" t="s">
        <v>158</v>
      </c>
      <c r="G7" s="39" t="s">
        <v>159</v>
      </c>
      <c r="I7" s="32"/>
    </row>
    <row r="8" spans="2:9" x14ac:dyDescent="0.25">
      <c r="B8" s="40" t="s">
        <v>115</v>
      </c>
      <c r="C8" s="195">
        <f>SUM(C9:C10)</f>
        <v>0</v>
      </c>
      <c r="D8" s="196">
        <f>SUM(D9:D10)</f>
        <v>0</v>
      </c>
      <c r="E8" s="196">
        <f>SUM(E9:E10)</f>
        <v>0</v>
      </c>
      <c r="F8" s="196">
        <f>SUM(F9:F10)</f>
        <v>0</v>
      </c>
      <c r="G8" s="197">
        <f>SUM(G9:G10)</f>
        <v>0</v>
      </c>
      <c r="I8" s="13" t="s">
        <v>167</v>
      </c>
    </row>
    <row r="9" spans="2:9" x14ac:dyDescent="0.25">
      <c r="B9" s="41" t="s">
        <v>120</v>
      </c>
      <c r="C9" s="186"/>
      <c r="D9" s="187"/>
      <c r="E9" s="187"/>
      <c r="F9" s="187"/>
      <c r="G9" s="188"/>
      <c r="I9" s="13" t="s">
        <v>168</v>
      </c>
    </row>
    <row r="10" spans="2:9" x14ac:dyDescent="0.25">
      <c r="B10" s="42" t="s">
        <v>121</v>
      </c>
      <c r="C10" s="186"/>
      <c r="D10" s="187"/>
      <c r="E10" s="187"/>
      <c r="F10" s="187"/>
      <c r="G10" s="188"/>
      <c r="I10" s="13" t="s">
        <v>169</v>
      </c>
    </row>
    <row r="11" spans="2:9" x14ac:dyDescent="0.25">
      <c r="B11" s="43" t="s">
        <v>116</v>
      </c>
      <c r="C11" s="171"/>
      <c r="D11" s="172"/>
      <c r="E11" s="172"/>
      <c r="F11" s="172"/>
      <c r="G11" s="173"/>
      <c r="I11" s="13" t="s">
        <v>172</v>
      </c>
    </row>
    <row r="12" spans="2:9" ht="15.75" thickBot="1" x14ac:dyDescent="0.3">
      <c r="B12" s="44" t="s">
        <v>117</v>
      </c>
      <c r="C12" s="198"/>
      <c r="D12" s="199"/>
      <c r="E12" s="199"/>
      <c r="F12" s="199"/>
      <c r="G12" s="200"/>
      <c r="I12" s="13" t="s">
        <v>265</v>
      </c>
    </row>
    <row r="13" spans="2:9" ht="25.5" customHeight="1" x14ac:dyDescent="0.25">
      <c r="B13" s="45" t="s">
        <v>118</v>
      </c>
      <c r="C13" s="65"/>
      <c r="D13" s="47"/>
      <c r="E13" s="47"/>
      <c r="F13" s="47"/>
      <c r="G13" s="48"/>
    </row>
    <row r="14" spans="2:9" x14ac:dyDescent="0.25">
      <c r="B14" s="49" t="s">
        <v>119</v>
      </c>
      <c r="C14" s="201">
        <f>SUM(C15:C22)</f>
        <v>0</v>
      </c>
      <c r="D14" s="202">
        <f>SUM(D15:D22)</f>
        <v>0</v>
      </c>
      <c r="E14" s="202">
        <f>SUM(E15:E22)</f>
        <v>0</v>
      </c>
      <c r="F14" s="202">
        <f>SUM(F15:F22)</f>
        <v>0</v>
      </c>
      <c r="G14" s="203">
        <f>SUM(G15:G22)</f>
        <v>0</v>
      </c>
      <c r="I14" s="13" t="s">
        <v>184</v>
      </c>
    </row>
    <row r="15" spans="2:9" x14ac:dyDescent="0.25">
      <c r="B15" s="41" t="s">
        <v>237</v>
      </c>
      <c r="C15" s="204"/>
      <c r="D15" s="205"/>
      <c r="E15" s="205"/>
      <c r="F15" s="205"/>
      <c r="G15" s="206"/>
      <c r="I15" s="13" t="s">
        <v>179</v>
      </c>
    </row>
    <row r="16" spans="2:9" x14ac:dyDescent="0.25">
      <c r="B16" s="41" t="s">
        <v>122</v>
      </c>
      <c r="C16" s="204"/>
      <c r="D16" s="205"/>
      <c r="E16" s="205"/>
      <c r="F16" s="205"/>
      <c r="G16" s="206"/>
      <c r="I16" s="13" t="s">
        <v>180</v>
      </c>
    </row>
    <row r="17" spans="2:9" x14ac:dyDescent="0.25">
      <c r="B17" s="41" t="s">
        <v>123</v>
      </c>
      <c r="C17" s="204"/>
      <c r="D17" s="205"/>
      <c r="E17" s="205"/>
      <c r="F17" s="205"/>
      <c r="G17" s="206"/>
      <c r="I17" s="13" t="s">
        <v>181</v>
      </c>
    </row>
    <row r="18" spans="2:9" x14ac:dyDescent="0.25">
      <c r="B18" s="41" t="s">
        <v>124</v>
      </c>
      <c r="C18" s="204"/>
      <c r="D18" s="205"/>
      <c r="E18" s="205"/>
      <c r="F18" s="205"/>
      <c r="G18" s="206"/>
      <c r="I18" s="13" t="s">
        <v>182</v>
      </c>
    </row>
    <row r="19" spans="2:9" x14ac:dyDescent="0.25">
      <c r="B19" s="41" t="s">
        <v>125</v>
      </c>
      <c r="C19" s="204"/>
      <c r="D19" s="205"/>
      <c r="E19" s="205"/>
      <c r="F19" s="205"/>
      <c r="G19" s="206"/>
      <c r="I19" s="13" t="s">
        <v>183</v>
      </c>
    </row>
    <row r="20" spans="2:9" x14ac:dyDescent="0.25">
      <c r="B20" s="41" t="s">
        <v>126</v>
      </c>
      <c r="C20" s="204"/>
      <c r="D20" s="205"/>
      <c r="E20" s="205"/>
      <c r="F20" s="205"/>
      <c r="G20" s="206"/>
      <c r="I20" s="13" t="s">
        <v>257</v>
      </c>
    </row>
    <row r="21" spans="2:9" x14ac:dyDescent="0.25">
      <c r="B21" s="41" t="s">
        <v>238</v>
      </c>
      <c r="C21" s="204"/>
      <c r="D21" s="205"/>
      <c r="E21" s="205"/>
      <c r="F21" s="205"/>
      <c r="G21" s="206"/>
      <c r="I21" s="13" t="s">
        <v>258</v>
      </c>
    </row>
    <row r="22" spans="2:9" ht="24.75" x14ac:dyDescent="0.25">
      <c r="B22" s="50" t="s">
        <v>239</v>
      </c>
      <c r="C22" s="204"/>
      <c r="D22" s="205"/>
      <c r="E22" s="205"/>
      <c r="F22" s="205"/>
      <c r="G22" s="206"/>
      <c r="I22" s="13" t="s">
        <v>259</v>
      </c>
    </row>
    <row r="23" spans="2:9" x14ac:dyDescent="0.25">
      <c r="B23" s="51" t="s">
        <v>127</v>
      </c>
      <c r="C23" s="207">
        <f>SUM(C24:C30)</f>
        <v>0</v>
      </c>
      <c r="D23" s="208">
        <f>SUM(D24:D30)</f>
        <v>0</v>
      </c>
      <c r="E23" s="208">
        <f>SUM(E24:E30)</f>
        <v>0</v>
      </c>
      <c r="F23" s="208">
        <f>SUM(F24:F30)</f>
        <v>0</v>
      </c>
      <c r="G23" s="209">
        <f>SUM(G24:G30)</f>
        <v>0</v>
      </c>
      <c r="I23" s="13" t="s">
        <v>185</v>
      </c>
    </row>
    <row r="24" spans="2:9" x14ac:dyDescent="0.25">
      <c r="B24" s="41" t="s">
        <v>128</v>
      </c>
      <c r="C24" s="204"/>
      <c r="D24" s="205"/>
      <c r="E24" s="205"/>
      <c r="F24" s="205"/>
      <c r="G24" s="206"/>
      <c r="I24" s="13" t="s">
        <v>266</v>
      </c>
    </row>
    <row r="25" spans="2:9" x14ac:dyDescent="0.25">
      <c r="B25" s="41" t="s">
        <v>129</v>
      </c>
      <c r="C25" s="204"/>
      <c r="D25" s="205"/>
      <c r="E25" s="205"/>
      <c r="F25" s="205"/>
      <c r="G25" s="206"/>
      <c r="I25" s="13" t="s">
        <v>267</v>
      </c>
    </row>
    <row r="26" spans="2:9" x14ac:dyDescent="0.25">
      <c r="B26" s="41" t="s">
        <v>236</v>
      </c>
      <c r="C26" s="204"/>
      <c r="D26" s="205"/>
      <c r="E26" s="205"/>
      <c r="F26" s="205"/>
      <c r="G26" s="206"/>
      <c r="I26" s="13" t="s">
        <v>268</v>
      </c>
    </row>
    <row r="27" spans="2:9" x14ac:dyDescent="0.25">
      <c r="B27" s="41" t="s">
        <v>240</v>
      </c>
      <c r="C27" s="204"/>
      <c r="D27" s="205"/>
      <c r="E27" s="205"/>
      <c r="F27" s="205"/>
      <c r="G27" s="206"/>
      <c r="I27" s="13" t="s">
        <v>269</v>
      </c>
    </row>
    <row r="28" spans="2:9" x14ac:dyDescent="0.25">
      <c r="B28" s="41" t="s">
        <v>130</v>
      </c>
      <c r="C28" s="204"/>
      <c r="D28" s="205"/>
      <c r="E28" s="205"/>
      <c r="F28" s="205"/>
      <c r="G28" s="206"/>
      <c r="I28" s="13" t="s">
        <v>270</v>
      </c>
    </row>
    <row r="29" spans="2:9" x14ac:dyDescent="0.25">
      <c r="B29" s="41" t="s">
        <v>131</v>
      </c>
      <c r="C29" s="204"/>
      <c r="D29" s="205"/>
      <c r="E29" s="205"/>
      <c r="F29" s="205"/>
      <c r="G29" s="206"/>
      <c r="I29" s="13" t="s">
        <v>271</v>
      </c>
    </row>
    <row r="30" spans="2:9" ht="24.75" x14ac:dyDescent="0.25">
      <c r="B30" s="50" t="s">
        <v>239</v>
      </c>
      <c r="C30" s="204"/>
      <c r="D30" s="205"/>
      <c r="E30" s="205"/>
      <c r="F30" s="205"/>
      <c r="G30" s="206"/>
      <c r="I30" s="13" t="s">
        <v>272</v>
      </c>
    </row>
    <row r="31" spans="2:9" x14ac:dyDescent="0.25">
      <c r="B31" s="51" t="s">
        <v>132</v>
      </c>
      <c r="C31" s="207">
        <f>SUM(C32:C36)</f>
        <v>0</v>
      </c>
      <c r="D31" s="208">
        <f>SUM(D32:D36)</f>
        <v>0</v>
      </c>
      <c r="E31" s="208">
        <f>SUM(E32:E36)</f>
        <v>0</v>
      </c>
      <c r="F31" s="208">
        <f>SUM(F32:F36)</f>
        <v>0</v>
      </c>
      <c r="G31" s="209">
        <f>SUM(G32:G36)</f>
        <v>0</v>
      </c>
      <c r="I31" s="13" t="s">
        <v>207</v>
      </c>
    </row>
    <row r="32" spans="2:9" x14ac:dyDescent="0.25">
      <c r="B32" s="41" t="s">
        <v>133</v>
      </c>
      <c r="C32" s="204"/>
      <c r="D32" s="205"/>
      <c r="E32" s="205"/>
      <c r="F32" s="205"/>
      <c r="G32" s="206"/>
      <c r="I32" s="13" t="s">
        <v>206</v>
      </c>
    </row>
    <row r="33" spans="2:9" x14ac:dyDescent="0.25">
      <c r="B33" s="41" t="s">
        <v>134</v>
      </c>
      <c r="C33" s="204"/>
      <c r="D33" s="205"/>
      <c r="E33" s="205"/>
      <c r="F33" s="205"/>
      <c r="G33" s="206"/>
      <c r="I33" s="13" t="s">
        <v>273</v>
      </c>
    </row>
    <row r="34" spans="2:9" x14ac:dyDescent="0.25">
      <c r="B34" s="41" t="s">
        <v>135</v>
      </c>
      <c r="C34" s="204"/>
      <c r="D34" s="205"/>
      <c r="E34" s="205"/>
      <c r="F34" s="205"/>
      <c r="G34" s="206"/>
      <c r="I34" s="13" t="s">
        <v>274</v>
      </c>
    </row>
    <row r="35" spans="2:9" x14ac:dyDescent="0.25">
      <c r="B35" s="41" t="s">
        <v>136</v>
      </c>
      <c r="C35" s="204"/>
      <c r="D35" s="205"/>
      <c r="E35" s="205"/>
      <c r="F35" s="205"/>
      <c r="G35" s="206"/>
      <c r="I35" s="13" t="s">
        <v>275</v>
      </c>
    </row>
    <row r="36" spans="2:9" x14ac:dyDescent="0.25">
      <c r="B36" s="42" t="s">
        <v>137</v>
      </c>
      <c r="C36" s="204"/>
      <c r="D36" s="205"/>
      <c r="E36" s="205"/>
      <c r="F36" s="205"/>
      <c r="G36" s="206"/>
      <c r="I36" s="13" t="s">
        <v>276</v>
      </c>
    </row>
    <row r="37" spans="2:9" ht="15.75" thickBot="1" x14ac:dyDescent="0.3">
      <c r="B37" s="52" t="s">
        <v>241</v>
      </c>
      <c r="C37" s="207">
        <f>C14+C23+C31</f>
        <v>0</v>
      </c>
      <c r="D37" s="208">
        <f>D14+D23+D31</f>
        <v>0</v>
      </c>
      <c r="E37" s="208">
        <f>E14+E23+E31</f>
        <v>0</v>
      </c>
      <c r="F37" s="208">
        <f>F14+F23+F31</f>
        <v>0</v>
      </c>
      <c r="G37" s="209">
        <f>G14+G23+G31</f>
        <v>0</v>
      </c>
      <c r="I37" s="13" t="s">
        <v>277</v>
      </c>
    </row>
    <row r="38" spans="2:9" x14ac:dyDescent="0.25">
      <c r="B38" s="53" t="s">
        <v>242</v>
      </c>
      <c r="C38" s="210"/>
      <c r="D38" s="211"/>
      <c r="E38" s="211"/>
      <c r="F38" s="211"/>
      <c r="G38" s="212"/>
      <c r="I38" s="13" t="s">
        <v>278</v>
      </c>
    </row>
    <row r="39" spans="2:9" x14ac:dyDescent="0.25">
      <c r="B39" s="54" t="s">
        <v>243</v>
      </c>
      <c r="C39" s="204"/>
      <c r="D39" s="205"/>
      <c r="E39" s="205"/>
      <c r="F39" s="205"/>
      <c r="G39" s="206"/>
      <c r="I39" s="13" t="s">
        <v>208</v>
      </c>
    </row>
    <row r="40" spans="2:9" x14ac:dyDescent="0.25">
      <c r="B40" s="54" t="s">
        <v>244</v>
      </c>
      <c r="C40" s="204"/>
      <c r="D40" s="205"/>
      <c r="E40" s="205"/>
      <c r="F40" s="205"/>
      <c r="G40" s="206"/>
      <c r="I40" s="13" t="s">
        <v>279</v>
      </c>
    </row>
    <row r="41" spans="2:9" ht="24.75" x14ac:dyDescent="0.25">
      <c r="B41" s="55" t="s">
        <v>245</v>
      </c>
      <c r="C41" s="204"/>
      <c r="D41" s="205"/>
      <c r="E41" s="205"/>
      <c r="F41" s="205"/>
      <c r="G41" s="206"/>
      <c r="I41" s="13" t="s">
        <v>209</v>
      </c>
    </row>
    <row r="42" spans="2:9" ht="15" customHeight="1" thickBot="1" x14ac:dyDescent="0.3">
      <c r="B42" s="56" t="s">
        <v>246</v>
      </c>
      <c r="C42" s="207">
        <f>SUM(C38:C41)</f>
        <v>0</v>
      </c>
      <c r="D42" s="208">
        <f>SUM(D38:D41)</f>
        <v>0</v>
      </c>
      <c r="E42" s="208">
        <f>SUM(E38:E41)</f>
        <v>0</v>
      </c>
      <c r="F42" s="208">
        <f>SUM(F38:F41)</f>
        <v>0</v>
      </c>
      <c r="G42" s="209">
        <f>SUM(G38:G41)</f>
        <v>0</v>
      </c>
      <c r="I42" s="13" t="s">
        <v>280</v>
      </c>
    </row>
    <row r="43" spans="2:9" ht="15" customHeight="1" x14ac:dyDescent="0.25">
      <c r="B43" s="53" t="s">
        <v>247</v>
      </c>
      <c r="C43" s="210"/>
      <c r="D43" s="211"/>
      <c r="E43" s="211"/>
      <c r="F43" s="211"/>
      <c r="G43" s="212"/>
      <c r="I43" s="13" t="s">
        <v>281</v>
      </c>
    </row>
    <row r="44" spans="2:9" x14ac:dyDescent="0.25">
      <c r="B44" s="57" t="s">
        <v>248</v>
      </c>
      <c r="C44" s="204"/>
      <c r="D44" s="205"/>
      <c r="E44" s="205"/>
      <c r="F44" s="205"/>
      <c r="G44" s="206"/>
      <c r="I44" s="13" t="s">
        <v>282</v>
      </c>
    </row>
    <row r="45" spans="2:9" ht="15.75" thickBot="1" x14ac:dyDescent="0.3">
      <c r="B45" s="58" t="s">
        <v>249</v>
      </c>
      <c r="C45" s="207">
        <f>SUM(C43:C44)</f>
        <v>0</v>
      </c>
      <c r="D45" s="208">
        <f>SUM(D43:D44)</f>
        <v>0</v>
      </c>
      <c r="E45" s="208">
        <f>SUM(E43:E44)</f>
        <v>0</v>
      </c>
      <c r="F45" s="208">
        <f>SUM(F43:F44)</f>
        <v>0</v>
      </c>
      <c r="G45" s="209">
        <f>SUM(G43:G44)</f>
        <v>0</v>
      </c>
      <c r="I45" s="13" t="s">
        <v>283</v>
      </c>
    </row>
    <row r="46" spans="2:9" ht="21.75" customHeight="1" thickBot="1" x14ac:dyDescent="0.3">
      <c r="B46" s="59" t="s">
        <v>138</v>
      </c>
      <c r="C46" s="195">
        <f>(C37-C42+C45)*1.05</f>
        <v>0</v>
      </c>
      <c r="D46" s="196">
        <f>(D37-D42+D45)*1.05</f>
        <v>0</v>
      </c>
      <c r="E46" s="196">
        <f>(E37-E42+E45)*1.05</f>
        <v>0</v>
      </c>
      <c r="F46" s="196">
        <f>(F37-F42+F45)*1.05</f>
        <v>0</v>
      </c>
      <c r="G46" s="197">
        <f>(G37-G42+G45)*1.05</f>
        <v>0</v>
      </c>
      <c r="I46" s="13" t="s">
        <v>284</v>
      </c>
    </row>
    <row r="47" spans="2:9" ht="21.75" customHeight="1" x14ac:dyDescent="0.25">
      <c r="B47" s="60" t="s">
        <v>139</v>
      </c>
      <c r="C47" s="213">
        <f>IF(C46=0,0,(C8+C11+C12)/C46)</f>
        <v>0</v>
      </c>
      <c r="D47" s="214">
        <f>IF(D46=0,0,(D8+D11+D12)/D46)</f>
        <v>0</v>
      </c>
      <c r="E47" s="214">
        <f>IF(E46=0,0,(E8+E11+E12)/E46)</f>
        <v>0</v>
      </c>
      <c r="F47" s="214">
        <f>IF(F46=0,0,(F8+F11+F12)/F46)</f>
        <v>0</v>
      </c>
      <c r="G47" s="215">
        <f>IF(G46=0,0,(G8+G11+G12)/G46)</f>
        <v>0</v>
      </c>
      <c r="I47" s="13" t="s">
        <v>285</v>
      </c>
    </row>
    <row r="48" spans="2:9" ht="21.75" customHeight="1" thickBot="1" x14ac:dyDescent="0.3">
      <c r="B48" s="61" t="s">
        <v>140</v>
      </c>
      <c r="C48" s="216">
        <f>IF(C46=0,0,(C9+0.7*C11+0.7*C12)/C46)</f>
        <v>0</v>
      </c>
      <c r="D48" s="217">
        <f>IF(D46=0,0,(D9+0.7*D11+0.7*D12)/D46)</f>
        <v>0</v>
      </c>
      <c r="E48" s="217">
        <f>IF(E46=0,0,(E9+0.7*E11+0.7*E12)/E46)</f>
        <v>0</v>
      </c>
      <c r="F48" s="217">
        <f>IF(F46=0,0,(F9+0.7*F11+0.7*F12)/F46)</f>
        <v>0</v>
      </c>
      <c r="G48" s="218">
        <f>IF(G46=0,0,(G9+0.7*G11+0.7*G12)/G46)</f>
        <v>0</v>
      </c>
      <c r="I48" s="13" t="s">
        <v>286</v>
      </c>
    </row>
    <row r="49" spans="2:9" ht="26.25" customHeight="1" x14ac:dyDescent="0.25">
      <c r="B49" s="45" t="s">
        <v>250</v>
      </c>
      <c r="C49" s="46"/>
      <c r="D49" s="47"/>
      <c r="E49" s="47"/>
      <c r="F49" s="47"/>
      <c r="G49" s="48"/>
    </row>
    <row r="50" spans="2:9" ht="15" customHeight="1" x14ac:dyDescent="0.25">
      <c r="B50" s="49" t="s">
        <v>141</v>
      </c>
      <c r="C50" s="186"/>
      <c r="D50" s="187"/>
      <c r="E50" s="187"/>
      <c r="F50" s="187"/>
      <c r="G50" s="188"/>
      <c r="I50" s="13" t="s">
        <v>287</v>
      </c>
    </row>
    <row r="51" spans="2:9" ht="15" customHeight="1" x14ac:dyDescent="0.25">
      <c r="B51" s="49" t="s">
        <v>142</v>
      </c>
      <c r="C51" s="186"/>
      <c r="D51" s="187"/>
      <c r="E51" s="187"/>
      <c r="F51" s="187"/>
      <c r="G51" s="188"/>
      <c r="I51" s="13" t="s">
        <v>260</v>
      </c>
    </row>
    <row r="52" spans="2:9" ht="24.75" x14ac:dyDescent="0.25">
      <c r="B52" s="62" t="s">
        <v>251</v>
      </c>
      <c r="C52" s="186"/>
      <c r="D52" s="187"/>
      <c r="E52" s="187"/>
      <c r="F52" s="187"/>
      <c r="G52" s="188"/>
      <c r="I52" s="13" t="s">
        <v>288</v>
      </c>
    </row>
    <row r="53" spans="2:9" ht="29.25" customHeight="1" thickBot="1" x14ac:dyDescent="0.3">
      <c r="B53" s="63" t="s">
        <v>252</v>
      </c>
      <c r="C53" s="219"/>
      <c r="D53" s="220"/>
      <c r="E53" s="220"/>
      <c r="F53" s="220"/>
      <c r="G53" s="221"/>
      <c r="I53" s="13" t="s">
        <v>261</v>
      </c>
    </row>
    <row r="54" spans="2:9" x14ac:dyDescent="0.25">
      <c r="B54" s="64"/>
    </row>
    <row r="55" spans="2:9" x14ac:dyDescent="0.25">
      <c r="B55" s="64"/>
    </row>
    <row r="56" spans="2:9" x14ac:dyDescent="0.25">
      <c r="B56" s="64"/>
    </row>
    <row r="57" spans="2:9" x14ac:dyDescent="0.25">
      <c r="B57" s="64"/>
    </row>
    <row r="58" spans="2:9" x14ac:dyDescent="0.25">
      <c r="B58" s="64"/>
    </row>
    <row r="59" spans="2:9" x14ac:dyDescent="0.25">
      <c r="B59" s="64"/>
    </row>
    <row r="60" spans="2:9" x14ac:dyDescent="0.25">
      <c r="B60" s="64"/>
    </row>
  </sheetData>
  <sheetProtection sheet="1" objects="1" scenarios="1"/>
  <mergeCells count="4">
    <mergeCell ref="I2:I3"/>
    <mergeCell ref="C5:G5"/>
    <mergeCell ref="D2:G3"/>
    <mergeCell ref="B5:B6"/>
  </mergeCells>
  <printOptions horizontalCentered="1"/>
  <pageMargins left="0.15748031496063" right="0.27559055118110198" top="0.74803149606299202" bottom="0.39370078740157499" header="0.31496062992126" footer="0.15748031496063"/>
  <pageSetup scale="87" orientation="portrait" r:id="rId1"/>
  <headerFooter>
    <oddFooter>&amp;LAutorité des marchés financiers&amp;CAnnexe A-3&amp;RScénario de base, page &amp;P</oddFooter>
  </headerFooter>
  <rowBreaks count="1" manualBreakCount="1">
    <brk id="48"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B1:P60"/>
  <sheetViews>
    <sheetView zoomScaleNormal="100" zoomScaleSheetLayoutView="100" workbookViewId="0"/>
  </sheetViews>
  <sheetFormatPr baseColWidth="10" defaultColWidth="11.42578125" defaultRowHeight="15" x14ac:dyDescent="0.25"/>
  <cols>
    <col min="1" max="1" width="2.140625" style="4" customWidth="1"/>
    <col min="2" max="2" width="55.7109375" style="4" customWidth="1"/>
    <col min="3" max="7" width="11.42578125" style="4"/>
    <col min="8" max="8" width="2.7109375" style="4" customWidth="1"/>
    <col min="9" max="9" width="55.7109375" style="4" customWidth="1"/>
    <col min="10" max="14" width="11.42578125" style="4"/>
    <col min="15" max="15" width="2.7109375" style="4" customWidth="1"/>
    <col min="16" max="16" width="4" style="4" customWidth="1"/>
    <col min="17" max="16384" width="11.42578125" style="4"/>
  </cols>
  <sheetData>
    <row r="1" spans="2:16" ht="15.75" thickBot="1" x14ac:dyDescent="0.3">
      <c r="B1" s="2" t="str">
        <f>IF(+LEFT(Instructions!$B$1,3)="***","",Instructions!$B$1)</f>
        <v/>
      </c>
      <c r="C1" s="3"/>
      <c r="D1" s="28" t="s">
        <v>153</v>
      </c>
      <c r="E1" s="29" t="s">
        <v>55</v>
      </c>
      <c r="I1" s="2" t="str">
        <f>IF(+LEFT(Instructions!$B$1,3)="***","",Instructions!$B$1)</f>
        <v/>
      </c>
      <c r="J1" s="3"/>
      <c r="K1" s="28" t="s">
        <v>227</v>
      </c>
      <c r="L1" s="29" t="s">
        <v>55</v>
      </c>
      <c r="P1" s="12" t="s">
        <v>151</v>
      </c>
    </row>
    <row r="2" spans="2:16" ht="15" customHeight="1" x14ac:dyDescent="0.25">
      <c r="B2" s="5" t="s">
        <v>68</v>
      </c>
      <c r="D2" s="292" t="str">
        <f>IF(+'A-1_scen1'!D1:G3="","",+'A-1_scen1'!D1:G3)</f>
        <v/>
      </c>
      <c r="E2" s="293"/>
      <c r="F2" s="293"/>
      <c r="G2" s="294"/>
      <c r="I2" s="5" t="s">
        <v>68</v>
      </c>
      <c r="K2" s="292" t="s">
        <v>61</v>
      </c>
      <c r="L2" s="293"/>
      <c r="M2" s="293"/>
      <c r="N2" s="294"/>
      <c r="P2" s="298" t="s">
        <v>152</v>
      </c>
    </row>
    <row r="3" spans="2:16" ht="15.75" thickBot="1" x14ac:dyDescent="0.3">
      <c r="D3" s="295"/>
      <c r="E3" s="296"/>
      <c r="F3" s="296"/>
      <c r="G3" s="297"/>
      <c r="K3" s="295"/>
      <c r="L3" s="296"/>
      <c r="M3" s="296"/>
      <c r="N3" s="297"/>
      <c r="P3" s="299"/>
    </row>
    <row r="4" spans="2:16" s="6" customFormat="1" ht="15.75" thickBot="1" x14ac:dyDescent="0.3">
      <c r="D4" s="30"/>
      <c r="E4" s="31"/>
      <c r="F4" s="31"/>
      <c r="G4" s="31"/>
      <c r="K4" s="30"/>
      <c r="L4" s="31"/>
      <c r="M4" s="31"/>
      <c r="N4" s="31"/>
      <c r="P4" s="7"/>
    </row>
    <row r="5" spans="2:16" ht="15.75" customHeight="1" x14ac:dyDescent="0.25">
      <c r="B5" s="276" t="s">
        <v>114</v>
      </c>
      <c r="C5" s="279" t="s">
        <v>79</v>
      </c>
      <c r="D5" s="268"/>
      <c r="E5" s="268"/>
      <c r="F5" s="268"/>
      <c r="G5" s="269"/>
      <c r="I5" s="276" t="s">
        <v>114</v>
      </c>
      <c r="J5" s="279" t="s">
        <v>79</v>
      </c>
      <c r="K5" s="300"/>
      <c r="L5" s="300"/>
      <c r="M5" s="300"/>
      <c r="N5" s="301"/>
      <c r="P5" s="32"/>
    </row>
    <row r="6" spans="2:16" x14ac:dyDescent="0.25">
      <c r="B6" s="278"/>
      <c r="C6" s="146">
        <f>+'A-1_base'!C6</f>
        <v>2019</v>
      </c>
      <c r="D6" s="33">
        <f>C6+1</f>
        <v>2020</v>
      </c>
      <c r="E6" s="34">
        <f>D6+1</f>
        <v>2021</v>
      </c>
      <c r="F6" s="34">
        <f>E6+1</f>
        <v>2022</v>
      </c>
      <c r="G6" s="35">
        <f>F6+1</f>
        <v>2023</v>
      </c>
      <c r="I6" s="278"/>
      <c r="J6" s="147">
        <f>C6</f>
        <v>2019</v>
      </c>
      <c r="K6" s="148">
        <f>D6</f>
        <v>2020</v>
      </c>
      <c r="L6" s="148">
        <f>E6</f>
        <v>2021</v>
      </c>
      <c r="M6" s="148">
        <f>F6</f>
        <v>2022</v>
      </c>
      <c r="N6" s="149">
        <f>G6</f>
        <v>2023</v>
      </c>
      <c r="P6" s="32"/>
    </row>
    <row r="7" spans="2:16" ht="9" customHeight="1" thickBot="1" x14ac:dyDescent="0.3">
      <c r="B7" s="36"/>
      <c r="C7" s="37" t="s">
        <v>155</v>
      </c>
      <c r="D7" s="38" t="s">
        <v>156</v>
      </c>
      <c r="E7" s="38" t="s">
        <v>157</v>
      </c>
      <c r="F7" s="38" t="s">
        <v>158</v>
      </c>
      <c r="G7" s="39" t="s">
        <v>159</v>
      </c>
      <c r="I7" s="36"/>
      <c r="J7" s="37" t="s">
        <v>229</v>
      </c>
      <c r="K7" s="38" t="s">
        <v>230</v>
      </c>
      <c r="L7" s="38" t="s">
        <v>231</v>
      </c>
      <c r="M7" s="38" t="s">
        <v>232</v>
      </c>
      <c r="N7" s="39" t="s">
        <v>233</v>
      </c>
      <c r="P7" s="32"/>
    </row>
    <row r="8" spans="2:16" x14ac:dyDescent="0.25">
      <c r="B8" s="40" t="s">
        <v>115</v>
      </c>
      <c r="C8" s="195">
        <f>SUM(C9:C10)</f>
        <v>0</v>
      </c>
      <c r="D8" s="196">
        <f>SUM(D9:D10)</f>
        <v>0</v>
      </c>
      <c r="E8" s="196">
        <f>SUM(E9:E10)</f>
        <v>0</v>
      </c>
      <c r="F8" s="196">
        <f>SUM(F9:F10)</f>
        <v>0</v>
      </c>
      <c r="G8" s="197">
        <f>SUM(G9:G10)</f>
        <v>0</v>
      </c>
      <c r="I8" s="40" t="s">
        <v>115</v>
      </c>
      <c r="J8" s="195">
        <f>C8-'A-3_base'!C8</f>
        <v>0</v>
      </c>
      <c r="K8" s="196">
        <f>D8-'A-3_base'!D8</f>
        <v>0</v>
      </c>
      <c r="L8" s="196">
        <f>E8-'A-3_base'!E8</f>
        <v>0</v>
      </c>
      <c r="M8" s="196">
        <f>F8-'A-3_base'!F8</f>
        <v>0</v>
      </c>
      <c r="N8" s="197">
        <f>G8-'A-3_base'!G8</f>
        <v>0</v>
      </c>
      <c r="P8" s="13" t="s">
        <v>167</v>
      </c>
    </row>
    <row r="9" spans="2:16" x14ac:dyDescent="0.25">
      <c r="B9" s="41" t="s">
        <v>120</v>
      </c>
      <c r="C9" s="186"/>
      <c r="D9" s="187"/>
      <c r="E9" s="187"/>
      <c r="F9" s="187"/>
      <c r="G9" s="188"/>
      <c r="I9" s="41" t="s">
        <v>120</v>
      </c>
      <c r="J9" s="186">
        <f>C9-'A-3_base'!C9</f>
        <v>0</v>
      </c>
      <c r="K9" s="187">
        <f>D9-'A-3_base'!D9</f>
        <v>0</v>
      </c>
      <c r="L9" s="187">
        <f>E9-'A-3_base'!E9</f>
        <v>0</v>
      </c>
      <c r="M9" s="187">
        <f>F9-'A-3_base'!F9</f>
        <v>0</v>
      </c>
      <c r="N9" s="188">
        <f>G9-'A-3_base'!G9</f>
        <v>0</v>
      </c>
      <c r="P9" s="13" t="s">
        <v>168</v>
      </c>
    </row>
    <row r="10" spans="2:16" x14ac:dyDescent="0.25">
      <c r="B10" s="42" t="s">
        <v>121</v>
      </c>
      <c r="C10" s="186"/>
      <c r="D10" s="187"/>
      <c r="E10" s="187"/>
      <c r="F10" s="187"/>
      <c r="G10" s="188"/>
      <c r="I10" s="42" t="s">
        <v>121</v>
      </c>
      <c r="J10" s="186">
        <f>C10-'A-3_base'!C10</f>
        <v>0</v>
      </c>
      <c r="K10" s="187">
        <f>D10-'A-3_base'!D10</f>
        <v>0</v>
      </c>
      <c r="L10" s="187">
        <f>E10-'A-3_base'!E10</f>
        <v>0</v>
      </c>
      <c r="M10" s="187">
        <f>F10-'A-3_base'!F10</f>
        <v>0</v>
      </c>
      <c r="N10" s="188">
        <f>G10-'A-3_base'!G10</f>
        <v>0</v>
      </c>
      <c r="P10" s="13" t="s">
        <v>169</v>
      </c>
    </row>
    <row r="11" spans="2:16" x14ac:dyDescent="0.25">
      <c r="B11" s="43" t="s">
        <v>116</v>
      </c>
      <c r="C11" s="171"/>
      <c r="D11" s="172"/>
      <c r="E11" s="172"/>
      <c r="F11" s="172"/>
      <c r="G11" s="173"/>
      <c r="I11" s="43" t="s">
        <v>116</v>
      </c>
      <c r="J11" s="171">
        <f>C11-'A-3_base'!C11</f>
        <v>0</v>
      </c>
      <c r="K11" s="172">
        <f>D11-'A-3_base'!D11</f>
        <v>0</v>
      </c>
      <c r="L11" s="172">
        <f>E11-'A-3_base'!E11</f>
        <v>0</v>
      </c>
      <c r="M11" s="172">
        <f>F11-'A-3_base'!F11</f>
        <v>0</v>
      </c>
      <c r="N11" s="173">
        <f>G11-'A-3_base'!G11</f>
        <v>0</v>
      </c>
      <c r="P11" s="13" t="s">
        <v>172</v>
      </c>
    </row>
    <row r="12" spans="2:16" ht="15.75" thickBot="1" x14ac:dyDescent="0.3">
      <c r="B12" s="44" t="s">
        <v>117</v>
      </c>
      <c r="C12" s="198"/>
      <c r="D12" s="199"/>
      <c r="E12" s="199"/>
      <c r="F12" s="199"/>
      <c r="G12" s="200"/>
      <c r="I12" s="44" t="s">
        <v>117</v>
      </c>
      <c r="J12" s="198">
        <f>C12-'A-3_base'!C12</f>
        <v>0</v>
      </c>
      <c r="K12" s="199">
        <f>D12-'A-3_base'!D12</f>
        <v>0</v>
      </c>
      <c r="L12" s="199">
        <f>E12-'A-3_base'!E12</f>
        <v>0</v>
      </c>
      <c r="M12" s="199">
        <f>F12-'A-3_base'!F12</f>
        <v>0</v>
      </c>
      <c r="N12" s="200">
        <f>G12-'A-3_base'!G12</f>
        <v>0</v>
      </c>
      <c r="P12" s="13" t="s">
        <v>265</v>
      </c>
    </row>
    <row r="13" spans="2:16" ht="26.25" customHeight="1" x14ac:dyDescent="0.25">
      <c r="B13" s="45" t="s">
        <v>118</v>
      </c>
      <c r="C13" s="46"/>
      <c r="D13" s="47"/>
      <c r="E13" s="47"/>
      <c r="F13" s="47"/>
      <c r="G13" s="48"/>
      <c r="I13" s="45" t="s">
        <v>118</v>
      </c>
      <c r="J13" s="46"/>
      <c r="K13" s="47"/>
      <c r="L13" s="47"/>
      <c r="M13" s="47"/>
      <c r="N13" s="48"/>
    </row>
    <row r="14" spans="2:16" x14ac:dyDescent="0.25">
      <c r="B14" s="49" t="s">
        <v>119</v>
      </c>
      <c r="C14" s="222">
        <f>SUM(C15:C22)</f>
        <v>0</v>
      </c>
      <c r="D14" s="223">
        <f>SUM(D15:D22)</f>
        <v>0</v>
      </c>
      <c r="E14" s="223">
        <f>SUM(E15:E22)</f>
        <v>0</v>
      </c>
      <c r="F14" s="223">
        <f>SUM(F15:F22)</f>
        <v>0</v>
      </c>
      <c r="G14" s="224">
        <f>SUM(G15:G22)</f>
        <v>0</v>
      </c>
      <c r="I14" s="49" t="s">
        <v>119</v>
      </c>
      <c r="J14" s="222">
        <f>C14-'A-3_base'!C14</f>
        <v>0</v>
      </c>
      <c r="K14" s="223">
        <f>D14-'A-3_base'!D14</f>
        <v>0</v>
      </c>
      <c r="L14" s="223">
        <f>E14-'A-3_base'!E14</f>
        <v>0</v>
      </c>
      <c r="M14" s="223">
        <f>F14-'A-3_base'!F14</f>
        <v>0</v>
      </c>
      <c r="N14" s="224">
        <f>G14-'A-3_base'!G14</f>
        <v>0</v>
      </c>
      <c r="P14" s="13" t="s">
        <v>184</v>
      </c>
    </row>
    <row r="15" spans="2:16" x14ac:dyDescent="0.25">
      <c r="B15" s="41" t="s">
        <v>237</v>
      </c>
      <c r="C15" s="204"/>
      <c r="D15" s="205"/>
      <c r="E15" s="205"/>
      <c r="F15" s="205"/>
      <c r="G15" s="206"/>
      <c r="I15" s="41" t="s">
        <v>237</v>
      </c>
      <c r="J15" s="204">
        <f>C15-'A-3_base'!C15</f>
        <v>0</v>
      </c>
      <c r="K15" s="205">
        <f>D15-'A-3_base'!D15</f>
        <v>0</v>
      </c>
      <c r="L15" s="205">
        <f>E15-'A-3_base'!E15</f>
        <v>0</v>
      </c>
      <c r="M15" s="205">
        <f>F15-'A-3_base'!F15</f>
        <v>0</v>
      </c>
      <c r="N15" s="206">
        <f>G15-'A-3_base'!G15</f>
        <v>0</v>
      </c>
      <c r="P15" s="13" t="s">
        <v>179</v>
      </c>
    </row>
    <row r="16" spans="2:16" x14ac:dyDescent="0.25">
      <c r="B16" s="41" t="s">
        <v>122</v>
      </c>
      <c r="C16" s="204"/>
      <c r="D16" s="205"/>
      <c r="E16" s="205"/>
      <c r="F16" s="205"/>
      <c r="G16" s="206"/>
      <c r="I16" s="41" t="s">
        <v>122</v>
      </c>
      <c r="J16" s="204">
        <f>C16-'A-3_base'!C16</f>
        <v>0</v>
      </c>
      <c r="K16" s="205">
        <f>D16-'A-3_base'!D16</f>
        <v>0</v>
      </c>
      <c r="L16" s="205">
        <f>E16-'A-3_base'!E16</f>
        <v>0</v>
      </c>
      <c r="M16" s="205">
        <f>F16-'A-3_base'!F16</f>
        <v>0</v>
      </c>
      <c r="N16" s="206">
        <f>G16-'A-3_base'!G16</f>
        <v>0</v>
      </c>
      <c r="P16" s="13" t="s">
        <v>180</v>
      </c>
    </row>
    <row r="17" spans="2:16" x14ac:dyDescent="0.25">
      <c r="B17" s="41" t="s">
        <v>123</v>
      </c>
      <c r="C17" s="204"/>
      <c r="D17" s="205"/>
      <c r="E17" s="205"/>
      <c r="F17" s="205"/>
      <c r="G17" s="206"/>
      <c r="I17" s="41" t="s">
        <v>123</v>
      </c>
      <c r="J17" s="204">
        <f>C17-'A-3_base'!C17</f>
        <v>0</v>
      </c>
      <c r="K17" s="205">
        <f>D17-'A-3_base'!D17</f>
        <v>0</v>
      </c>
      <c r="L17" s="205">
        <f>E17-'A-3_base'!E17</f>
        <v>0</v>
      </c>
      <c r="M17" s="205">
        <f>F17-'A-3_base'!F17</f>
        <v>0</v>
      </c>
      <c r="N17" s="206">
        <f>G17-'A-3_base'!G17</f>
        <v>0</v>
      </c>
      <c r="P17" s="13" t="s">
        <v>181</v>
      </c>
    </row>
    <row r="18" spans="2:16" x14ac:dyDescent="0.25">
      <c r="B18" s="41" t="s">
        <v>124</v>
      </c>
      <c r="C18" s="204"/>
      <c r="D18" s="205"/>
      <c r="E18" s="205"/>
      <c r="F18" s="205"/>
      <c r="G18" s="206"/>
      <c r="I18" s="41" t="s">
        <v>124</v>
      </c>
      <c r="J18" s="204">
        <f>C18-'A-3_base'!C18</f>
        <v>0</v>
      </c>
      <c r="K18" s="205">
        <f>D18-'A-3_base'!D18</f>
        <v>0</v>
      </c>
      <c r="L18" s="205">
        <f>E18-'A-3_base'!E18</f>
        <v>0</v>
      </c>
      <c r="M18" s="205">
        <f>F18-'A-3_base'!F18</f>
        <v>0</v>
      </c>
      <c r="N18" s="206">
        <f>G18-'A-3_base'!G18</f>
        <v>0</v>
      </c>
      <c r="P18" s="13" t="s">
        <v>182</v>
      </c>
    </row>
    <row r="19" spans="2:16" x14ac:dyDescent="0.25">
      <c r="B19" s="41" t="s">
        <v>125</v>
      </c>
      <c r="C19" s="204"/>
      <c r="D19" s="205"/>
      <c r="E19" s="205"/>
      <c r="F19" s="205"/>
      <c r="G19" s="206"/>
      <c r="I19" s="41" t="s">
        <v>125</v>
      </c>
      <c r="J19" s="204">
        <f>C19-'A-3_base'!C19</f>
        <v>0</v>
      </c>
      <c r="K19" s="205">
        <f>D19-'A-3_base'!D19</f>
        <v>0</v>
      </c>
      <c r="L19" s="205">
        <f>E19-'A-3_base'!E19</f>
        <v>0</v>
      </c>
      <c r="M19" s="205">
        <f>F19-'A-3_base'!F19</f>
        <v>0</v>
      </c>
      <c r="N19" s="206">
        <f>G19-'A-3_base'!G19</f>
        <v>0</v>
      </c>
      <c r="P19" s="13" t="s">
        <v>183</v>
      </c>
    </row>
    <row r="20" spans="2:16" x14ac:dyDescent="0.25">
      <c r="B20" s="41" t="s">
        <v>126</v>
      </c>
      <c r="C20" s="204"/>
      <c r="D20" s="205"/>
      <c r="E20" s="205"/>
      <c r="F20" s="205"/>
      <c r="G20" s="206"/>
      <c r="I20" s="41" t="s">
        <v>126</v>
      </c>
      <c r="J20" s="204">
        <f>C20-'A-3_base'!C20</f>
        <v>0</v>
      </c>
      <c r="K20" s="205">
        <f>D20-'A-3_base'!D20</f>
        <v>0</v>
      </c>
      <c r="L20" s="205">
        <f>E20-'A-3_base'!E20</f>
        <v>0</v>
      </c>
      <c r="M20" s="205">
        <f>F20-'A-3_base'!F20</f>
        <v>0</v>
      </c>
      <c r="N20" s="206">
        <f>G20-'A-3_base'!G20</f>
        <v>0</v>
      </c>
      <c r="P20" s="13" t="s">
        <v>257</v>
      </c>
    </row>
    <row r="21" spans="2:16" x14ac:dyDescent="0.25">
      <c r="B21" s="41" t="s">
        <v>238</v>
      </c>
      <c r="C21" s="204"/>
      <c r="D21" s="205"/>
      <c r="E21" s="205"/>
      <c r="F21" s="205"/>
      <c r="G21" s="206"/>
      <c r="I21" s="41" t="s">
        <v>238</v>
      </c>
      <c r="J21" s="204">
        <f>C21-'A-3_base'!C21</f>
        <v>0</v>
      </c>
      <c r="K21" s="205">
        <f>D21-'A-3_base'!D21</f>
        <v>0</v>
      </c>
      <c r="L21" s="205">
        <f>E21-'A-3_base'!E21</f>
        <v>0</v>
      </c>
      <c r="M21" s="205">
        <f>F21-'A-3_base'!F21</f>
        <v>0</v>
      </c>
      <c r="N21" s="206">
        <f>G21-'A-3_base'!G21</f>
        <v>0</v>
      </c>
      <c r="P21" s="13" t="s">
        <v>258</v>
      </c>
    </row>
    <row r="22" spans="2:16" ht="24.75" x14ac:dyDescent="0.25">
      <c r="B22" s="50" t="s">
        <v>239</v>
      </c>
      <c r="C22" s="204"/>
      <c r="D22" s="205"/>
      <c r="E22" s="205"/>
      <c r="F22" s="205"/>
      <c r="G22" s="206"/>
      <c r="I22" s="50" t="s">
        <v>239</v>
      </c>
      <c r="J22" s="204">
        <f>C22-'A-3_base'!C22</f>
        <v>0</v>
      </c>
      <c r="K22" s="205">
        <f>D22-'A-3_base'!D22</f>
        <v>0</v>
      </c>
      <c r="L22" s="205">
        <f>E22-'A-3_base'!E22</f>
        <v>0</v>
      </c>
      <c r="M22" s="205">
        <f>F22-'A-3_base'!F22</f>
        <v>0</v>
      </c>
      <c r="N22" s="206">
        <f>G22-'A-3_base'!G22</f>
        <v>0</v>
      </c>
      <c r="P22" s="13" t="s">
        <v>259</v>
      </c>
    </row>
    <row r="23" spans="2:16" x14ac:dyDescent="0.25">
      <c r="B23" s="51" t="s">
        <v>127</v>
      </c>
      <c r="C23" s="225">
        <f>SUM(C24:C30)</f>
        <v>0</v>
      </c>
      <c r="D23" s="226">
        <f>SUM(D24:D30)</f>
        <v>0</v>
      </c>
      <c r="E23" s="226">
        <f>SUM(E24:E30)</f>
        <v>0</v>
      </c>
      <c r="F23" s="226">
        <f>SUM(F24:F30)</f>
        <v>0</v>
      </c>
      <c r="G23" s="227">
        <f>SUM(G24:G30)</f>
        <v>0</v>
      </c>
      <c r="I23" s="51" t="s">
        <v>127</v>
      </c>
      <c r="J23" s="225">
        <f>C23-'A-3_base'!C23</f>
        <v>0</v>
      </c>
      <c r="K23" s="226">
        <f>D23-'A-3_base'!D23</f>
        <v>0</v>
      </c>
      <c r="L23" s="226">
        <f>E23-'A-3_base'!E23</f>
        <v>0</v>
      </c>
      <c r="M23" s="226">
        <f>F23-'A-3_base'!F23</f>
        <v>0</v>
      </c>
      <c r="N23" s="227">
        <f>G23-'A-3_base'!G23</f>
        <v>0</v>
      </c>
      <c r="P23" s="13" t="s">
        <v>185</v>
      </c>
    </row>
    <row r="24" spans="2:16" x14ac:dyDescent="0.25">
      <c r="B24" s="41" t="s">
        <v>128</v>
      </c>
      <c r="C24" s="204"/>
      <c r="D24" s="205"/>
      <c r="E24" s="205"/>
      <c r="F24" s="205"/>
      <c r="G24" s="206"/>
      <c r="I24" s="41" t="s">
        <v>128</v>
      </c>
      <c r="J24" s="204">
        <f>C24-'A-3_base'!C24</f>
        <v>0</v>
      </c>
      <c r="K24" s="205">
        <f>D24-'A-3_base'!D24</f>
        <v>0</v>
      </c>
      <c r="L24" s="205">
        <f>E24-'A-3_base'!E24</f>
        <v>0</v>
      </c>
      <c r="M24" s="205">
        <f>F24-'A-3_base'!F24</f>
        <v>0</v>
      </c>
      <c r="N24" s="206">
        <f>G24-'A-3_base'!G24</f>
        <v>0</v>
      </c>
      <c r="P24" s="13" t="s">
        <v>266</v>
      </c>
    </row>
    <row r="25" spans="2:16" x14ac:dyDescent="0.25">
      <c r="B25" s="41" t="s">
        <v>129</v>
      </c>
      <c r="C25" s="204"/>
      <c r="D25" s="205"/>
      <c r="E25" s="205"/>
      <c r="F25" s="205"/>
      <c r="G25" s="206"/>
      <c r="I25" s="41" t="s">
        <v>129</v>
      </c>
      <c r="J25" s="204">
        <f>C25-'A-3_base'!C25</f>
        <v>0</v>
      </c>
      <c r="K25" s="205">
        <f>D25-'A-3_base'!D25</f>
        <v>0</v>
      </c>
      <c r="L25" s="205">
        <f>E25-'A-3_base'!E25</f>
        <v>0</v>
      </c>
      <c r="M25" s="205">
        <f>F25-'A-3_base'!F25</f>
        <v>0</v>
      </c>
      <c r="N25" s="206">
        <f>G25-'A-3_base'!G25</f>
        <v>0</v>
      </c>
      <c r="P25" s="13" t="s">
        <v>267</v>
      </c>
    </row>
    <row r="26" spans="2:16" x14ac:dyDescent="0.25">
      <c r="B26" s="41" t="s">
        <v>236</v>
      </c>
      <c r="C26" s="204"/>
      <c r="D26" s="205"/>
      <c r="E26" s="205"/>
      <c r="F26" s="205"/>
      <c r="G26" s="206"/>
      <c r="I26" s="41" t="s">
        <v>236</v>
      </c>
      <c r="J26" s="204">
        <f>C26-'A-3_base'!C26</f>
        <v>0</v>
      </c>
      <c r="K26" s="205">
        <f>D26-'A-3_base'!D26</f>
        <v>0</v>
      </c>
      <c r="L26" s="205">
        <f>E26-'A-3_base'!E26</f>
        <v>0</v>
      </c>
      <c r="M26" s="205">
        <f>F26-'A-3_base'!F26</f>
        <v>0</v>
      </c>
      <c r="N26" s="206">
        <f>G26-'A-3_base'!G26</f>
        <v>0</v>
      </c>
      <c r="P26" s="13" t="s">
        <v>268</v>
      </c>
    </row>
    <row r="27" spans="2:16" x14ac:dyDescent="0.25">
      <c r="B27" s="41" t="s">
        <v>240</v>
      </c>
      <c r="C27" s="204"/>
      <c r="D27" s="205"/>
      <c r="E27" s="205"/>
      <c r="F27" s="205"/>
      <c r="G27" s="206"/>
      <c r="I27" s="41" t="s">
        <v>240</v>
      </c>
      <c r="J27" s="204">
        <f>C27-'A-3_base'!C27</f>
        <v>0</v>
      </c>
      <c r="K27" s="205">
        <f>D27-'A-3_base'!D27</f>
        <v>0</v>
      </c>
      <c r="L27" s="205">
        <f>E27-'A-3_base'!E27</f>
        <v>0</v>
      </c>
      <c r="M27" s="205">
        <f>F27-'A-3_base'!F27</f>
        <v>0</v>
      </c>
      <c r="N27" s="206">
        <f>G27-'A-3_base'!G27</f>
        <v>0</v>
      </c>
      <c r="P27" s="13" t="s">
        <v>269</v>
      </c>
    </row>
    <row r="28" spans="2:16" x14ac:dyDescent="0.25">
      <c r="B28" s="41" t="s">
        <v>130</v>
      </c>
      <c r="C28" s="204"/>
      <c r="D28" s="205"/>
      <c r="E28" s="205"/>
      <c r="F28" s="205"/>
      <c r="G28" s="206"/>
      <c r="I28" s="41" t="s">
        <v>130</v>
      </c>
      <c r="J28" s="204">
        <f>C28-'A-3_base'!C28</f>
        <v>0</v>
      </c>
      <c r="K28" s="205">
        <f>D28-'A-3_base'!D28</f>
        <v>0</v>
      </c>
      <c r="L28" s="205">
        <f>E28-'A-3_base'!E28</f>
        <v>0</v>
      </c>
      <c r="M28" s="205">
        <f>F28-'A-3_base'!F28</f>
        <v>0</v>
      </c>
      <c r="N28" s="206">
        <f>G28-'A-3_base'!G28</f>
        <v>0</v>
      </c>
      <c r="P28" s="13" t="s">
        <v>270</v>
      </c>
    </row>
    <row r="29" spans="2:16" x14ac:dyDescent="0.25">
      <c r="B29" s="41" t="s">
        <v>131</v>
      </c>
      <c r="C29" s="204"/>
      <c r="D29" s="205"/>
      <c r="E29" s="205"/>
      <c r="F29" s="205"/>
      <c r="G29" s="206"/>
      <c r="I29" s="41" t="s">
        <v>131</v>
      </c>
      <c r="J29" s="204">
        <f>C29-'A-3_base'!C29</f>
        <v>0</v>
      </c>
      <c r="K29" s="205">
        <f>D29-'A-3_base'!D29</f>
        <v>0</v>
      </c>
      <c r="L29" s="205">
        <f>E29-'A-3_base'!E29</f>
        <v>0</v>
      </c>
      <c r="M29" s="205">
        <f>F29-'A-3_base'!F29</f>
        <v>0</v>
      </c>
      <c r="N29" s="206">
        <f>G29-'A-3_base'!G29</f>
        <v>0</v>
      </c>
      <c r="P29" s="13" t="s">
        <v>271</v>
      </c>
    </row>
    <row r="30" spans="2:16" ht="24.75" x14ac:dyDescent="0.25">
      <c r="B30" s="50" t="s">
        <v>239</v>
      </c>
      <c r="C30" s="204"/>
      <c r="D30" s="205"/>
      <c r="E30" s="205"/>
      <c r="F30" s="205"/>
      <c r="G30" s="206"/>
      <c r="I30" s="50" t="s">
        <v>239</v>
      </c>
      <c r="J30" s="204">
        <f>C30-'A-3_base'!C30</f>
        <v>0</v>
      </c>
      <c r="K30" s="205">
        <f>D30-'A-3_base'!D30</f>
        <v>0</v>
      </c>
      <c r="L30" s="205">
        <f>E30-'A-3_base'!E30</f>
        <v>0</v>
      </c>
      <c r="M30" s="205">
        <f>F30-'A-3_base'!F30</f>
        <v>0</v>
      </c>
      <c r="N30" s="206">
        <f>G30-'A-3_base'!G30</f>
        <v>0</v>
      </c>
      <c r="P30" s="13" t="s">
        <v>272</v>
      </c>
    </row>
    <row r="31" spans="2:16" x14ac:dyDescent="0.25">
      <c r="B31" s="51" t="s">
        <v>132</v>
      </c>
      <c r="C31" s="225">
        <f>SUM(C32:C36)</f>
        <v>0</v>
      </c>
      <c r="D31" s="226">
        <f>SUM(D32:D36)</f>
        <v>0</v>
      </c>
      <c r="E31" s="226">
        <f>SUM(E32:E36)</f>
        <v>0</v>
      </c>
      <c r="F31" s="226">
        <f>SUM(F32:F36)</f>
        <v>0</v>
      </c>
      <c r="G31" s="227">
        <f>SUM(G32:G36)</f>
        <v>0</v>
      </c>
      <c r="I31" s="51" t="s">
        <v>132</v>
      </c>
      <c r="J31" s="225">
        <f>C31-'A-3_base'!C31</f>
        <v>0</v>
      </c>
      <c r="K31" s="226">
        <f>D31-'A-3_base'!D31</f>
        <v>0</v>
      </c>
      <c r="L31" s="226">
        <f>E31-'A-3_base'!E31</f>
        <v>0</v>
      </c>
      <c r="M31" s="226">
        <f>F31-'A-3_base'!F31</f>
        <v>0</v>
      </c>
      <c r="N31" s="227">
        <f>G31-'A-3_base'!G31</f>
        <v>0</v>
      </c>
      <c r="P31" s="13" t="s">
        <v>207</v>
      </c>
    </row>
    <row r="32" spans="2:16" x14ac:dyDescent="0.25">
      <c r="B32" s="41" t="s">
        <v>133</v>
      </c>
      <c r="C32" s="204"/>
      <c r="D32" s="205"/>
      <c r="E32" s="205"/>
      <c r="F32" s="205"/>
      <c r="G32" s="206"/>
      <c r="I32" s="41" t="s">
        <v>133</v>
      </c>
      <c r="J32" s="204">
        <f>C32-'A-3_base'!C32</f>
        <v>0</v>
      </c>
      <c r="K32" s="205">
        <f>D32-'A-3_base'!D32</f>
        <v>0</v>
      </c>
      <c r="L32" s="205">
        <f>E32-'A-3_base'!E32</f>
        <v>0</v>
      </c>
      <c r="M32" s="205">
        <f>F32-'A-3_base'!F32</f>
        <v>0</v>
      </c>
      <c r="N32" s="206">
        <f>G32-'A-3_base'!G32</f>
        <v>0</v>
      </c>
      <c r="P32" s="13" t="s">
        <v>206</v>
      </c>
    </row>
    <row r="33" spans="2:16" x14ac:dyDescent="0.25">
      <c r="B33" s="41" t="s">
        <v>134</v>
      </c>
      <c r="C33" s="204"/>
      <c r="D33" s="205"/>
      <c r="E33" s="205"/>
      <c r="F33" s="205"/>
      <c r="G33" s="206"/>
      <c r="I33" s="41" t="s">
        <v>134</v>
      </c>
      <c r="J33" s="204">
        <f>C33-'A-3_base'!C33</f>
        <v>0</v>
      </c>
      <c r="K33" s="205">
        <f>D33-'A-3_base'!D33</f>
        <v>0</v>
      </c>
      <c r="L33" s="205">
        <f>E33-'A-3_base'!E33</f>
        <v>0</v>
      </c>
      <c r="M33" s="205">
        <f>F33-'A-3_base'!F33</f>
        <v>0</v>
      </c>
      <c r="N33" s="206">
        <f>G33-'A-3_base'!G33</f>
        <v>0</v>
      </c>
      <c r="P33" s="13" t="s">
        <v>273</v>
      </c>
    </row>
    <row r="34" spans="2:16" x14ac:dyDescent="0.25">
      <c r="B34" s="41" t="s">
        <v>135</v>
      </c>
      <c r="C34" s="204"/>
      <c r="D34" s="205"/>
      <c r="E34" s="205"/>
      <c r="F34" s="205"/>
      <c r="G34" s="206"/>
      <c r="I34" s="41" t="s">
        <v>135</v>
      </c>
      <c r="J34" s="204">
        <f>C34-'A-3_base'!C34</f>
        <v>0</v>
      </c>
      <c r="K34" s="205">
        <f>D34-'A-3_base'!D34</f>
        <v>0</v>
      </c>
      <c r="L34" s="205">
        <f>E34-'A-3_base'!E34</f>
        <v>0</v>
      </c>
      <c r="M34" s="205">
        <f>F34-'A-3_base'!F34</f>
        <v>0</v>
      </c>
      <c r="N34" s="206">
        <f>G34-'A-3_base'!G34</f>
        <v>0</v>
      </c>
      <c r="P34" s="13" t="s">
        <v>274</v>
      </c>
    </row>
    <row r="35" spans="2:16" x14ac:dyDescent="0.25">
      <c r="B35" s="41" t="s">
        <v>136</v>
      </c>
      <c r="C35" s="204"/>
      <c r="D35" s="205"/>
      <c r="E35" s="205"/>
      <c r="F35" s="205"/>
      <c r="G35" s="206"/>
      <c r="I35" s="41" t="s">
        <v>136</v>
      </c>
      <c r="J35" s="204">
        <f>C35-'A-3_base'!C35</f>
        <v>0</v>
      </c>
      <c r="K35" s="205">
        <f>D35-'A-3_base'!D35</f>
        <v>0</v>
      </c>
      <c r="L35" s="205">
        <f>E35-'A-3_base'!E35</f>
        <v>0</v>
      </c>
      <c r="M35" s="205">
        <f>F35-'A-3_base'!F35</f>
        <v>0</v>
      </c>
      <c r="N35" s="206">
        <f>G35-'A-3_base'!G35</f>
        <v>0</v>
      </c>
      <c r="P35" s="13" t="s">
        <v>275</v>
      </c>
    </row>
    <row r="36" spans="2:16" x14ac:dyDescent="0.25">
      <c r="B36" s="42" t="s">
        <v>137</v>
      </c>
      <c r="C36" s="204"/>
      <c r="D36" s="205"/>
      <c r="E36" s="205"/>
      <c r="F36" s="205"/>
      <c r="G36" s="206"/>
      <c r="I36" s="42" t="s">
        <v>137</v>
      </c>
      <c r="J36" s="204">
        <f>C36-'A-3_base'!C36</f>
        <v>0</v>
      </c>
      <c r="K36" s="205">
        <f>D36-'A-3_base'!D36</f>
        <v>0</v>
      </c>
      <c r="L36" s="205">
        <f>E36-'A-3_base'!E36</f>
        <v>0</v>
      </c>
      <c r="M36" s="205">
        <f>F36-'A-3_base'!F36</f>
        <v>0</v>
      </c>
      <c r="N36" s="206">
        <f>G36-'A-3_base'!G36</f>
        <v>0</v>
      </c>
      <c r="P36" s="13" t="s">
        <v>276</v>
      </c>
    </row>
    <row r="37" spans="2:16" ht="15.75" thickBot="1" x14ac:dyDescent="0.3">
      <c r="B37" s="52" t="s">
        <v>241</v>
      </c>
      <c r="C37" s="225">
        <f>C14+C23+C31</f>
        <v>0</v>
      </c>
      <c r="D37" s="226">
        <f>D14+D23+D31</f>
        <v>0</v>
      </c>
      <c r="E37" s="226">
        <f>E14+E23+E31</f>
        <v>0</v>
      </c>
      <c r="F37" s="226">
        <f>F14+F23+F31</f>
        <v>0</v>
      </c>
      <c r="G37" s="227">
        <f>G14+G23+G31</f>
        <v>0</v>
      </c>
      <c r="I37" s="52" t="s">
        <v>241</v>
      </c>
      <c r="J37" s="225">
        <f>C37-'A-3_base'!C37</f>
        <v>0</v>
      </c>
      <c r="K37" s="226">
        <f>D37-'A-3_base'!D37</f>
        <v>0</v>
      </c>
      <c r="L37" s="226">
        <f>E37-'A-3_base'!E37</f>
        <v>0</v>
      </c>
      <c r="M37" s="226">
        <f>F37-'A-3_base'!F37</f>
        <v>0</v>
      </c>
      <c r="N37" s="227">
        <f>G37-'A-3_base'!G37</f>
        <v>0</v>
      </c>
      <c r="P37" s="13" t="s">
        <v>277</v>
      </c>
    </row>
    <row r="38" spans="2:16" x14ac:dyDescent="0.25">
      <c r="B38" s="53" t="s">
        <v>242</v>
      </c>
      <c r="C38" s="210"/>
      <c r="D38" s="211"/>
      <c r="E38" s="211"/>
      <c r="F38" s="211"/>
      <c r="G38" s="212"/>
      <c r="I38" s="53" t="s">
        <v>242</v>
      </c>
      <c r="J38" s="210">
        <f>C38-'A-3_base'!C38</f>
        <v>0</v>
      </c>
      <c r="K38" s="211">
        <f>D38-'A-3_base'!D38</f>
        <v>0</v>
      </c>
      <c r="L38" s="211">
        <f>E38-'A-3_base'!E38</f>
        <v>0</v>
      </c>
      <c r="M38" s="211">
        <f>F38-'A-3_base'!F38</f>
        <v>0</v>
      </c>
      <c r="N38" s="212">
        <f>G38-'A-3_base'!G38</f>
        <v>0</v>
      </c>
      <c r="P38" s="13" t="s">
        <v>278</v>
      </c>
    </row>
    <row r="39" spans="2:16" x14ac:dyDescent="0.25">
      <c r="B39" s="54" t="s">
        <v>243</v>
      </c>
      <c r="C39" s="204"/>
      <c r="D39" s="205"/>
      <c r="E39" s="205"/>
      <c r="F39" s="205"/>
      <c r="G39" s="206"/>
      <c r="I39" s="54" t="s">
        <v>243</v>
      </c>
      <c r="J39" s="204">
        <f>C39-'A-3_base'!C39</f>
        <v>0</v>
      </c>
      <c r="K39" s="205">
        <f>D39-'A-3_base'!D39</f>
        <v>0</v>
      </c>
      <c r="L39" s="205">
        <f>E39-'A-3_base'!E39</f>
        <v>0</v>
      </c>
      <c r="M39" s="205">
        <f>F39-'A-3_base'!F39</f>
        <v>0</v>
      </c>
      <c r="N39" s="206">
        <f>G39-'A-3_base'!G39</f>
        <v>0</v>
      </c>
      <c r="P39" s="13" t="s">
        <v>208</v>
      </c>
    </row>
    <row r="40" spans="2:16" ht="15" customHeight="1" x14ac:dyDescent="0.25">
      <c r="B40" s="54" t="s">
        <v>244</v>
      </c>
      <c r="C40" s="204"/>
      <c r="D40" s="205"/>
      <c r="E40" s="205"/>
      <c r="F40" s="205"/>
      <c r="G40" s="206"/>
      <c r="I40" s="54" t="s">
        <v>244</v>
      </c>
      <c r="J40" s="204">
        <f>C40-'A-3_base'!C40</f>
        <v>0</v>
      </c>
      <c r="K40" s="205">
        <f>D40-'A-3_base'!D40</f>
        <v>0</v>
      </c>
      <c r="L40" s="205">
        <f>E40-'A-3_base'!E40</f>
        <v>0</v>
      </c>
      <c r="M40" s="205">
        <f>F40-'A-3_base'!F40</f>
        <v>0</v>
      </c>
      <c r="N40" s="206">
        <f>G40-'A-3_base'!G40</f>
        <v>0</v>
      </c>
      <c r="P40" s="13" t="s">
        <v>279</v>
      </c>
    </row>
    <row r="41" spans="2:16" ht="24.75" x14ac:dyDescent="0.25">
      <c r="B41" s="55" t="s">
        <v>245</v>
      </c>
      <c r="C41" s="204"/>
      <c r="D41" s="205"/>
      <c r="E41" s="205"/>
      <c r="F41" s="205"/>
      <c r="G41" s="206"/>
      <c r="I41" s="55" t="s">
        <v>245</v>
      </c>
      <c r="J41" s="204">
        <f>C41-'A-3_base'!C41</f>
        <v>0</v>
      </c>
      <c r="K41" s="205">
        <f>D41-'A-3_base'!D41</f>
        <v>0</v>
      </c>
      <c r="L41" s="205">
        <f>E41-'A-3_base'!E41</f>
        <v>0</v>
      </c>
      <c r="M41" s="205">
        <f>F41-'A-3_base'!F41</f>
        <v>0</v>
      </c>
      <c r="N41" s="206">
        <f>G41-'A-3_base'!G41</f>
        <v>0</v>
      </c>
      <c r="P41" s="13" t="s">
        <v>209</v>
      </c>
    </row>
    <row r="42" spans="2:16" ht="15.75" thickBot="1" x14ac:dyDescent="0.3">
      <c r="B42" s="56" t="s">
        <v>246</v>
      </c>
      <c r="C42" s="225">
        <f>SUM(C38:C41)</f>
        <v>0</v>
      </c>
      <c r="D42" s="226">
        <f>SUM(D38:D41)</f>
        <v>0</v>
      </c>
      <c r="E42" s="226">
        <f>SUM(E38:E41)</f>
        <v>0</v>
      </c>
      <c r="F42" s="226">
        <f>SUM(F38:F41)</f>
        <v>0</v>
      </c>
      <c r="G42" s="227">
        <f>SUM(G38:G41)</f>
        <v>0</v>
      </c>
      <c r="I42" s="56" t="s">
        <v>246</v>
      </c>
      <c r="J42" s="225">
        <f>C42-'A-3_base'!C42</f>
        <v>0</v>
      </c>
      <c r="K42" s="226">
        <f>D42-'A-3_base'!D42</f>
        <v>0</v>
      </c>
      <c r="L42" s="226">
        <f>E42-'A-3_base'!E42</f>
        <v>0</v>
      </c>
      <c r="M42" s="226">
        <f>F42-'A-3_base'!F42</f>
        <v>0</v>
      </c>
      <c r="N42" s="227">
        <f>G42-'A-3_base'!G42</f>
        <v>0</v>
      </c>
      <c r="P42" s="13" t="s">
        <v>280</v>
      </c>
    </row>
    <row r="43" spans="2:16" x14ac:dyDescent="0.25">
      <c r="B43" s="53" t="s">
        <v>247</v>
      </c>
      <c r="C43" s="210"/>
      <c r="D43" s="211"/>
      <c r="E43" s="211"/>
      <c r="F43" s="211"/>
      <c r="G43" s="212"/>
      <c r="I43" s="53" t="s">
        <v>247</v>
      </c>
      <c r="J43" s="210">
        <f>C43-'A-3_base'!C43</f>
        <v>0</v>
      </c>
      <c r="K43" s="211">
        <f>D43-'A-3_base'!D43</f>
        <v>0</v>
      </c>
      <c r="L43" s="211">
        <f>E43-'A-3_base'!E43</f>
        <v>0</v>
      </c>
      <c r="M43" s="211">
        <f>F43-'A-3_base'!F43</f>
        <v>0</v>
      </c>
      <c r="N43" s="212">
        <f>G43-'A-3_base'!G43</f>
        <v>0</v>
      </c>
      <c r="P43" s="13" t="s">
        <v>281</v>
      </c>
    </row>
    <row r="44" spans="2:16" x14ac:dyDescent="0.25">
      <c r="B44" s="57" t="s">
        <v>248</v>
      </c>
      <c r="C44" s="204"/>
      <c r="D44" s="205"/>
      <c r="E44" s="205"/>
      <c r="F44" s="205"/>
      <c r="G44" s="206"/>
      <c r="I44" s="57" t="s">
        <v>248</v>
      </c>
      <c r="J44" s="204">
        <f>C44-'A-3_base'!C44</f>
        <v>0</v>
      </c>
      <c r="K44" s="205">
        <f>D44-'A-3_base'!D44</f>
        <v>0</v>
      </c>
      <c r="L44" s="205">
        <f>E44-'A-3_base'!E44</f>
        <v>0</v>
      </c>
      <c r="M44" s="205">
        <f>F44-'A-3_base'!F44</f>
        <v>0</v>
      </c>
      <c r="N44" s="206">
        <f>G44-'A-3_base'!G44</f>
        <v>0</v>
      </c>
      <c r="P44" s="13" t="s">
        <v>282</v>
      </c>
    </row>
    <row r="45" spans="2:16" ht="15.75" thickBot="1" x14ac:dyDescent="0.3">
      <c r="B45" s="58" t="s">
        <v>249</v>
      </c>
      <c r="C45" s="225">
        <f>SUM(C43:C44)</f>
        <v>0</v>
      </c>
      <c r="D45" s="226">
        <f>SUM(D43:D44)</f>
        <v>0</v>
      </c>
      <c r="E45" s="226">
        <f>SUM(E43:E44)</f>
        <v>0</v>
      </c>
      <c r="F45" s="226">
        <f>SUM(F43:F44)</f>
        <v>0</v>
      </c>
      <c r="G45" s="227">
        <f>SUM(G43:G44)</f>
        <v>0</v>
      </c>
      <c r="I45" s="58" t="s">
        <v>249</v>
      </c>
      <c r="J45" s="225">
        <f>C45-'A-3_base'!C45</f>
        <v>0</v>
      </c>
      <c r="K45" s="226">
        <f>D45-'A-3_base'!D45</f>
        <v>0</v>
      </c>
      <c r="L45" s="226">
        <f>E45-'A-3_base'!E45</f>
        <v>0</v>
      </c>
      <c r="M45" s="226">
        <f>F45-'A-3_base'!F45</f>
        <v>0</v>
      </c>
      <c r="N45" s="227">
        <f>G45-'A-3_base'!G45</f>
        <v>0</v>
      </c>
      <c r="P45" s="13" t="s">
        <v>283</v>
      </c>
    </row>
    <row r="46" spans="2:16" ht="21.75" customHeight="1" thickBot="1" x14ac:dyDescent="0.3">
      <c r="B46" s="59" t="s">
        <v>138</v>
      </c>
      <c r="C46" s="228">
        <f>(C37-C42+C45)*1.05</f>
        <v>0</v>
      </c>
      <c r="D46" s="229">
        <f>(D37-D42+D45)*1.05</f>
        <v>0</v>
      </c>
      <c r="E46" s="229">
        <f>(E37-E42+E45)*1.05</f>
        <v>0</v>
      </c>
      <c r="F46" s="229">
        <f>(F37-F42+F45)*1.05</f>
        <v>0</v>
      </c>
      <c r="G46" s="230">
        <f>(G37-G42+G45)*1.05</f>
        <v>0</v>
      </c>
      <c r="I46" s="59" t="s">
        <v>138</v>
      </c>
      <c r="J46" s="228">
        <f>C46-'A-3_base'!C46</f>
        <v>0</v>
      </c>
      <c r="K46" s="229">
        <f>D46-'A-3_base'!D46</f>
        <v>0</v>
      </c>
      <c r="L46" s="229">
        <f>E46-'A-3_base'!E46</f>
        <v>0</v>
      </c>
      <c r="M46" s="229">
        <f>F46-'A-3_base'!F46</f>
        <v>0</v>
      </c>
      <c r="N46" s="230">
        <f>G46-'A-3_base'!G46</f>
        <v>0</v>
      </c>
      <c r="P46" s="13" t="s">
        <v>284</v>
      </c>
    </row>
    <row r="47" spans="2:16" ht="21.75" customHeight="1" x14ac:dyDescent="0.25">
      <c r="B47" s="60" t="s">
        <v>139</v>
      </c>
      <c r="C47" s="213">
        <f>IF(C46=0,0,(C8+C11+C12)/C46)</f>
        <v>0</v>
      </c>
      <c r="D47" s="214">
        <f>IF(D46=0,0,(D8+D11+D12)/D46)</f>
        <v>0</v>
      </c>
      <c r="E47" s="214">
        <f>IF(E46=0,0,(E8+E11+E12)/E46)</f>
        <v>0</v>
      </c>
      <c r="F47" s="214">
        <f>IF(F46=0,0,(F8+F11+F12)/F46)</f>
        <v>0</v>
      </c>
      <c r="G47" s="215">
        <f>IF(G46=0,0,(G8+G11+G12)/G46)</f>
        <v>0</v>
      </c>
      <c r="I47" s="60" t="s">
        <v>139</v>
      </c>
      <c r="J47" s="213">
        <f>C47-'A-3_base'!C47</f>
        <v>0</v>
      </c>
      <c r="K47" s="214">
        <f>D47-'A-3_base'!D47</f>
        <v>0</v>
      </c>
      <c r="L47" s="214">
        <f>E47-'A-3_base'!E47</f>
        <v>0</v>
      </c>
      <c r="M47" s="214">
        <f>F47-'A-3_base'!F47</f>
        <v>0</v>
      </c>
      <c r="N47" s="215">
        <f>G47-'A-3_base'!G47</f>
        <v>0</v>
      </c>
      <c r="P47" s="13" t="s">
        <v>285</v>
      </c>
    </row>
    <row r="48" spans="2:16" ht="21.75" customHeight="1" thickBot="1" x14ac:dyDescent="0.3">
      <c r="B48" s="61" t="s">
        <v>140</v>
      </c>
      <c r="C48" s="216">
        <f>IF(C46=0,0,(C9+0.7*C11+0.7*C12)/C46)</f>
        <v>0</v>
      </c>
      <c r="D48" s="217">
        <f>IF(D46=0,0,(D9+0.7*D11+0.7*D12)/D46)</f>
        <v>0</v>
      </c>
      <c r="E48" s="217">
        <f>IF(E46=0,0,(E9+0.7*E11+0.7*E12)/E46)</f>
        <v>0</v>
      </c>
      <c r="F48" s="217">
        <f>IF(F46=0,0,(F9+0.7*F11+0.7*F12)/F46)</f>
        <v>0</v>
      </c>
      <c r="G48" s="218">
        <f>IF(G46=0,0,(G9+0.7*G11+0.7*G12)/G46)</f>
        <v>0</v>
      </c>
      <c r="I48" s="61" t="s">
        <v>140</v>
      </c>
      <c r="J48" s="216">
        <f>C48-'A-3_base'!C48</f>
        <v>0</v>
      </c>
      <c r="K48" s="217">
        <f>D48-'A-3_base'!D48</f>
        <v>0</v>
      </c>
      <c r="L48" s="217">
        <f>E48-'A-3_base'!E48</f>
        <v>0</v>
      </c>
      <c r="M48" s="217">
        <f>F48-'A-3_base'!F48</f>
        <v>0</v>
      </c>
      <c r="N48" s="218">
        <f>G48-'A-3_base'!G48</f>
        <v>0</v>
      </c>
      <c r="P48" s="13" t="s">
        <v>286</v>
      </c>
    </row>
    <row r="49" spans="2:16" ht="29.25" customHeight="1" x14ac:dyDescent="0.25">
      <c r="B49" s="45" t="s">
        <v>250</v>
      </c>
      <c r="C49" s="46"/>
      <c r="D49" s="47"/>
      <c r="E49" s="47"/>
      <c r="F49" s="47"/>
      <c r="G49" s="48"/>
      <c r="I49" s="45" t="s">
        <v>250</v>
      </c>
      <c r="J49" s="46"/>
      <c r="K49" s="47"/>
      <c r="L49" s="47"/>
      <c r="M49" s="47"/>
      <c r="N49" s="48"/>
    </row>
    <row r="50" spans="2:16" x14ac:dyDescent="0.25">
      <c r="B50" s="49" t="s">
        <v>141</v>
      </c>
      <c r="C50" s="186"/>
      <c r="D50" s="187"/>
      <c r="E50" s="187"/>
      <c r="F50" s="187"/>
      <c r="G50" s="188"/>
      <c r="I50" s="49" t="s">
        <v>141</v>
      </c>
      <c r="J50" s="186">
        <f>C50-'A-3_base'!C50</f>
        <v>0</v>
      </c>
      <c r="K50" s="187">
        <f>D50-'A-3_base'!D50</f>
        <v>0</v>
      </c>
      <c r="L50" s="187">
        <f>E50-'A-3_base'!E50</f>
        <v>0</v>
      </c>
      <c r="M50" s="187">
        <f>F50-'A-3_base'!F50</f>
        <v>0</v>
      </c>
      <c r="N50" s="188">
        <f>G50-'A-3_base'!G50</f>
        <v>0</v>
      </c>
      <c r="P50" s="13" t="s">
        <v>287</v>
      </c>
    </row>
    <row r="51" spans="2:16" x14ac:dyDescent="0.25">
      <c r="B51" s="49" t="s">
        <v>142</v>
      </c>
      <c r="C51" s="186"/>
      <c r="D51" s="187"/>
      <c r="E51" s="187"/>
      <c r="F51" s="187"/>
      <c r="G51" s="188"/>
      <c r="I51" s="49" t="s">
        <v>142</v>
      </c>
      <c r="J51" s="186">
        <f>C51-'A-3_base'!C51</f>
        <v>0</v>
      </c>
      <c r="K51" s="187">
        <f>D51-'A-3_base'!D51</f>
        <v>0</v>
      </c>
      <c r="L51" s="187">
        <f>E51-'A-3_base'!E51</f>
        <v>0</v>
      </c>
      <c r="M51" s="187">
        <f>F51-'A-3_base'!F51</f>
        <v>0</v>
      </c>
      <c r="N51" s="188">
        <f>G51-'A-3_base'!G51</f>
        <v>0</v>
      </c>
      <c r="P51" s="13" t="s">
        <v>260</v>
      </c>
    </row>
    <row r="52" spans="2:16" ht="24.75" x14ac:dyDescent="0.25">
      <c r="B52" s="62" t="s">
        <v>251</v>
      </c>
      <c r="C52" s="186"/>
      <c r="D52" s="187"/>
      <c r="E52" s="187"/>
      <c r="F52" s="187"/>
      <c r="G52" s="188"/>
      <c r="I52" s="62" t="s">
        <v>251</v>
      </c>
      <c r="J52" s="186">
        <f>C52-'A-3_base'!C52</f>
        <v>0</v>
      </c>
      <c r="K52" s="187">
        <f>D52-'A-3_base'!D52</f>
        <v>0</v>
      </c>
      <c r="L52" s="187">
        <f>E52-'A-3_base'!E52</f>
        <v>0</v>
      </c>
      <c r="M52" s="187">
        <f>F52-'A-3_base'!F52</f>
        <v>0</v>
      </c>
      <c r="N52" s="188">
        <f>G52-'A-3_base'!G52</f>
        <v>0</v>
      </c>
      <c r="P52" s="13" t="s">
        <v>288</v>
      </c>
    </row>
    <row r="53" spans="2:16" ht="25.5" thickBot="1" x14ac:dyDescent="0.3">
      <c r="B53" s="63" t="s">
        <v>252</v>
      </c>
      <c r="C53" s="219"/>
      <c r="D53" s="220"/>
      <c r="E53" s="220"/>
      <c r="F53" s="220"/>
      <c r="G53" s="221"/>
      <c r="I53" s="63" t="s">
        <v>252</v>
      </c>
      <c r="J53" s="219">
        <f>C53-'A-3_base'!C53</f>
        <v>0</v>
      </c>
      <c r="K53" s="220">
        <f>D53-'A-3_base'!D53</f>
        <v>0</v>
      </c>
      <c r="L53" s="220">
        <f>E53-'A-3_base'!E53</f>
        <v>0</v>
      </c>
      <c r="M53" s="220">
        <f>F53-'A-3_base'!F53</f>
        <v>0</v>
      </c>
      <c r="N53" s="221">
        <f>G53-'A-3_base'!G53</f>
        <v>0</v>
      </c>
      <c r="P53" s="13" t="s">
        <v>261</v>
      </c>
    </row>
    <row r="54" spans="2:16" x14ac:dyDescent="0.25">
      <c r="B54" s="64"/>
      <c r="I54" s="64"/>
    </row>
    <row r="55" spans="2:16" x14ac:dyDescent="0.25">
      <c r="B55" s="64"/>
      <c r="I55" s="64"/>
    </row>
    <row r="56" spans="2:16" x14ac:dyDescent="0.25">
      <c r="B56" s="64"/>
      <c r="I56" s="64"/>
    </row>
    <row r="57" spans="2:16" x14ac:dyDescent="0.25">
      <c r="B57" s="64"/>
      <c r="I57" s="64"/>
    </row>
    <row r="58" spans="2:16" x14ac:dyDescent="0.25">
      <c r="B58" s="64"/>
      <c r="I58" s="64"/>
    </row>
    <row r="59" spans="2:16" x14ac:dyDescent="0.25">
      <c r="B59" s="64"/>
      <c r="I59" s="64"/>
    </row>
    <row r="60" spans="2:16" x14ac:dyDescent="0.25">
      <c r="B60" s="64"/>
      <c r="I60" s="64"/>
    </row>
  </sheetData>
  <sheetProtection sheet="1" objects="1" scenarios="1"/>
  <mergeCells count="7">
    <mergeCell ref="B5:B6"/>
    <mergeCell ref="I5:I6"/>
    <mergeCell ref="P2:P3"/>
    <mergeCell ref="C5:G5"/>
    <mergeCell ref="J5:N5"/>
    <mergeCell ref="D2:G3"/>
    <mergeCell ref="K2:N3"/>
  </mergeCells>
  <printOptions horizontalCentered="1"/>
  <pageMargins left="0.15748031496063" right="0.27559055118110198" top="0.74803149606299202" bottom="0.39370078740157499" header="0.31496062992126" footer="0.15748031496063"/>
  <pageSetup scale="86" orientation="portrait" r:id="rId1"/>
  <headerFooter>
    <oddFooter>&amp;LAutorité des marchés financiers&amp;CAnnexe A-3&amp;RScénario de base, page &amp;P</oddFooter>
  </headerFooter>
  <rowBreaks count="1" manualBreakCount="1">
    <brk id="48" max="14" man="1"/>
  </rowBreaks>
  <colBreaks count="1" manualBreakCount="1">
    <brk id="8" max="5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B1:P60"/>
  <sheetViews>
    <sheetView zoomScaleNormal="100" zoomScaleSheetLayoutView="100" workbookViewId="0"/>
  </sheetViews>
  <sheetFormatPr baseColWidth="10" defaultColWidth="11.42578125" defaultRowHeight="15" x14ac:dyDescent="0.25"/>
  <cols>
    <col min="1" max="1" width="2.140625" style="4" customWidth="1"/>
    <col min="2" max="2" width="55.7109375" style="4" customWidth="1"/>
    <col min="3" max="7" width="11.42578125" style="4"/>
    <col min="8" max="8" width="2.140625" style="4" customWidth="1"/>
    <col min="9" max="9" width="55.7109375" style="4" customWidth="1"/>
    <col min="10" max="14" width="11.42578125" style="4"/>
    <col min="15" max="15" width="2.7109375" style="4" customWidth="1"/>
    <col min="16" max="16" width="4" style="4" customWidth="1"/>
    <col min="17" max="16384" width="11.42578125" style="4"/>
  </cols>
  <sheetData>
    <row r="1" spans="2:16" ht="15.75" thickBot="1" x14ac:dyDescent="0.3">
      <c r="B1" s="2" t="str">
        <f>IF(+LEFT(Instructions!$B$1,3)="***","",Instructions!$B$1)</f>
        <v/>
      </c>
      <c r="C1" s="3"/>
      <c r="D1" s="28" t="s">
        <v>153</v>
      </c>
      <c r="E1" s="29" t="s">
        <v>55</v>
      </c>
      <c r="I1" s="2" t="str">
        <f>IF(+LEFT(Instructions!$B$1,3)="***","",Instructions!$B$1)</f>
        <v/>
      </c>
      <c r="J1" s="3"/>
      <c r="K1" s="28" t="s">
        <v>227</v>
      </c>
      <c r="L1" s="29" t="s">
        <v>55</v>
      </c>
      <c r="P1" s="12" t="s">
        <v>151</v>
      </c>
    </row>
    <row r="2" spans="2:16" ht="15" customHeight="1" x14ac:dyDescent="0.25">
      <c r="B2" s="5" t="s">
        <v>68</v>
      </c>
      <c r="D2" s="292" t="str">
        <f>IF(+'A-1_ scen2'!D1:G3="","",+'A-1_ scen2'!D1:G3)</f>
        <v/>
      </c>
      <c r="E2" s="293"/>
      <c r="F2" s="293"/>
      <c r="G2" s="294"/>
      <c r="I2" s="5" t="s">
        <v>68</v>
      </c>
      <c r="K2" s="292" t="s">
        <v>62</v>
      </c>
      <c r="L2" s="293"/>
      <c r="M2" s="293"/>
      <c r="N2" s="294"/>
      <c r="P2" s="298" t="s">
        <v>152</v>
      </c>
    </row>
    <row r="3" spans="2:16" ht="15.75" thickBot="1" x14ac:dyDescent="0.3">
      <c r="D3" s="295"/>
      <c r="E3" s="296"/>
      <c r="F3" s="296"/>
      <c r="G3" s="297"/>
      <c r="K3" s="295"/>
      <c r="L3" s="296"/>
      <c r="M3" s="296"/>
      <c r="N3" s="297"/>
      <c r="P3" s="299"/>
    </row>
    <row r="4" spans="2:16" s="6" customFormat="1" ht="15.75" thickBot="1" x14ac:dyDescent="0.3">
      <c r="D4" s="30"/>
      <c r="E4" s="31"/>
      <c r="F4" s="31"/>
      <c r="G4" s="31"/>
      <c r="K4" s="30"/>
      <c r="L4" s="31"/>
      <c r="M4" s="31"/>
      <c r="N4" s="31"/>
      <c r="P4" s="7"/>
    </row>
    <row r="5" spans="2:16" ht="15.75" customHeight="1" x14ac:dyDescent="0.25">
      <c r="B5" s="276" t="s">
        <v>114</v>
      </c>
      <c r="C5" s="279" t="s">
        <v>79</v>
      </c>
      <c r="D5" s="268"/>
      <c r="E5" s="268"/>
      <c r="F5" s="268"/>
      <c r="G5" s="269"/>
      <c r="I5" s="276" t="s">
        <v>114</v>
      </c>
      <c r="J5" s="279" t="s">
        <v>79</v>
      </c>
      <c r="K5" s="300"/>
      <c r="L5" s="300"/>
      <c r="M5" s="300"/>
      <c r="N5" s="301"/>
      <c r="P5" s="32"/>
    </row>
    <row r="6" spans="2:16" x14ac:dyDescent="0.25">
      <c r="B6" s="278"/>
      <c r="C6" s="146">
        <f>+'A-1_base'!C6</f>
        <v>2019</v>
      </c>
      <c r="D6" s="33">
        <f>C6+1</f>
        <v>2020</v>
      </c>
      <c r="E6" s="34">
        <f>D6+1</f>
        <v>2021</v>
      </c>
      <c r="F6" s="34">
        <f>E6+1</f>
        <v>2022</v>
      </c>
      <c r="G6" s="35">
        <f>F6+1</f>
        <v>2023</v>
      </c>
      <c r="I6" s="278"/>
      <c r="J6" s="147">
        <f>C6</f>
        <v>2019</v>
      </c>
      <c r="K6" s="148">
        <f>D6</f>
        <v>2020</v>
      </c>
      <c r="L6" s="148">
        <f>E6</f>
        <v>2021</v>
      </c>
      <c r="M6" s="148">
        <f>F6</f>
        <v>2022</v>
      </c>
      <c r="N6" s="149">
        <f>G6</f>
        <v>2023</v>
      </c>
      <c r="P6" s="32"/>
    </row>
    <row r="7" spans="2:16" ht="9" customHeight="1" thickBot="1" x14ac:dyDescent="0.3">
      <c r="B7" s="36"/>
      <c r="C7" s="37" t="s">
        <v>155</v>
      </c>
      <c r="D7" s="38" t="s">
        <v>156</v>
      </c>
      <c r="E7" s="38" t="s">
        <v>157</v>
      </c>
      <c r="F7" s="38" t="s">
        <v>158</v>
      </c>
      <c r="G7" s="39" t="s">
        <v>159</v>
      </c>
      <c r="I7" s="36"/>
      <c r="J7" s="37" t="s">
        <v>229</v>
      </c>
      <c r="K7" s="38" t="s">
        <v>230</v>
      </c>
      <c r="L7" s="38" t="s">
        <v>231</v>
      </c>
      <c r="M7" s="38" t="s">
        <v>232</v>
      </c>
      <c r="N7" s="39" t="s">
        <v>233</v>
      </c>
      <c r="P7" s="32"/>
    </row>
    <row r="8" spans="2:16" x14ac:dyDescent="0.25">
      <c r="B8" s="40" t="s">
        <v>115</v>
      </c>
      <c r="C8" s="195">
        <f>SUM(C9:C10)</f>
        <v>0</v>
      </c>
      <c r="D8" s="196">
        <f>SUM(D9:D10)</f>
        <v>0</v>
      </c>
      <c r="E8" s="196">
        <f>SUM(E9:E10)</f>
        <v>0</v>
      </c>
      <c r="F8" s="196">
        <f>SUM(F9:F10)</f>
        <v>0</v>
      </c>
      <c r="G8" s="197">
        <f>SUM(G9:G10)</f>
        <v>0</v>
      </c>
      <c r="I8" s="40" t="s">
        <v>115</v>
      </c>
      <c r="J8" s="195">
        <f>C8-'A-3_base'!C8</f>
        <v>0</v>
      </c>
      <c r="K8" s="196">
        <f>D8-'A-3_base'!D8</f>
        <v>0</v>
      </c>
      <c r="L8" s="196">
        <f>E8-'A-3_base'!E8</f>
        <v>0</v>
      </c>
      <c r="M8" s="196">
        <f>F8-'A-3_base'!F8</f>
        <v>0</v>
      </c>
      <c r="N8" s="197">
        <f>G8-'A-3_base'!G8</f>
        <v>0</v>
      </c>
      <c r="P8" s="13" t="s">
        <v>167</v>
      </c>
    </row>
    <row r="9" spans="2:16" x14ac:dyDescent="0.25">
      <c r="B9" s="41" t="s">
        <v>120</v>
      </c>
      <c r="C9" s="186"/>
      <c r="D9" s="187"/>
      <c r="E9" s="187"/>
      <c r="F9" s="187"/>
      <c r="G9" s="188"/>
      <c r="I9" s="41" t="s">
        <v>120</v>
      </c>
      <c r="J9" s="186">
        <f>C9-'A-3_base'!C9</f>
        <v>0</v>
      </c>
      <c r="K9" s="187">
        <f>D9-'A-3_base'!D9</f>
        <v>0</v>
      </c>
      <c r="L9" s="187">
        <f>E9-'A-3_base'!E9</f>
        <v>0</v>
      </c>
      <c r="M9" s="187">
        <f>F9-'A-3_base'!F9</f>
        <v>0</v>
      </c>
      <c r="N9" s="188">
        <f>G9-'A-3_base'!G9</f>
        <v>0</v>
      </c>
      <c r="P9" s="13" t="s">
        <v>168</v>
      </c>
    </row>
    <row r="10" spans="2:16" x14ac:dyDescent="0.25">
      <c r="B10" s="42" t="s">
        <v>121</v>
      </c>
      <c r="C10" s="186"/>
      <c r="D10" s="187"/>
      <c r="E10" s="187"/>
      <c r="F10" s="187"/>
      <c r="G10" s="188"/>
      <c r="I10" s="42" t="s">
        <v>121</v>
      </c>
      <c r="J10" s="186">
        <f>C10-'A-3_base'!C10</f>
        <v>0</v>
      </c>
      <c r="K10" s="187">
        <f>D10-'A-3_base'!D10</f>
        <v>0</v>
      </c>
      <c r="L10" s="187">
        <f>E10-'A-3_base'!E10</f>
        <v>0</v>
      </c>
      <c r="M10" s="187">
        <f>F10-'A-3_base'!F10</f>
        <v>0</v>
      </c>
      <c r="N10" s="188">
        <f>G10-'A-3_base'!G10</f>
        <v>0</v>
      </c>
      <c r="P10" s="13" t="s">
        <v>169</v>
      </c>
    </row>
    <row r="11" spans="2:16" x14ac:dyDescent="0.25">
      <c r="B11" s="43" t="s">
        <v>116</v>
      </c>
      <c r="C11" s="171"/>
      <c r="D11" s="172"/>
      <c r="E11" s="172"/>
      <c r="F11" s="172"/>
      <c r="G11" s="173"/>
      <c r="I11" s="43" t="s">
        <v>116</v>
      </c>
      <c r="J11" s="171">
        <f>C11-'A-3_base'!C11</f>
        <v>0</v>
      </c>
      <c r="K11" s="172">
        <f>D11-'A-3_base'!D11</f>
        <v>0</v>
      </c>
      <c r="L11" s="172">
        <f>E11-'A-3_base'!E11</f>
        <v>0</v>
      </c>
      <c r="M11" s="172">
        <f>F11-'A-3_base'!F11</f>
        <v>0</v>
      </c>
      <c r="N11" s="173">
        <f>G11-'A-3_base'!G11</f>
        <v>0</v>
      </c>
      <c r="P11" s="13" t="s">
        <v>172</v>
      </c>
    </row>
    <row r="12" spans="2:16" ht="15.75" thickBot="1" x14ac:dyDescent="0.3">
      <c r="B12" s="44" t="s">
        <v>117</v>
      </c>
      <c r="C12" s="198"/>
      <c r="D12" s="199"/>
      <c r="E12" s="199"/>
      <c r="F12" s="199"/>
      <c r="G12" s="200"/>
      <c r="I12" s="44" t="s">
        <v>117</v>
      </c>
      <c r="J12" s="198">
        <f>C12-'A-3_base'!C12</f>
        <v>0</v>
      </c>
      <c r="K12" s="199">
        <f>D12-'A-3_base'!D12</f>
        <v>0</v>
      </c>
      <c r="L12" s="199">
        <f>E12-'A-3_base'!E12</f>
        <v>0</v>
      </c>
      <c r="M12" s="199">
        <f>F12-'A-3_base'!F12</f>
        <v>0</v>
      </c>
      <c r="N12" s="200">
        <f>G12-'A-3_base'!G12</f>
        <v>0</v>
      </c>
      <c r="P12" s="13" t="s">
        <v>265</v>
      </c>
    </row>
    <row r="13" spans="2:16" ht="25.5" customHeight="1" x14ac:dyDescent="0.25">
      <c r="B13" s="45" t="s">
        <v>118</v>
      </c>
      <c r="C13" s="46"/>
      <c r="D13" s="47"/>
      <c r="E13" s="47"/>
      <c r="F13" s="47"/>
      <c r="G13" s="48"/>
      <c r="I13" s="45" t="s">
        <v>118</v>
      </c>
      <c r="J13" s="46"/>
      <c r="K13" s="47"/>
      <c r="L13" s="47"/>
      <c r="M13" s="47"/>
      <c r="N13" s="48"/>
    </row>
    <row r="14" spans="2:16" x14ac:dyDescent="0.25">
      <c r="B14" s="49" t="s">
        <v>119</v>
      </c>
      <c r="C14" s="222">
        <f>SUM(C15:C22)</f>
        <v>0</v>
      </c>
      <c r="D14" s="223">
        <f>SUM(D15:D22)</f>
        <v>0</v>
      </c>
      <c r="E14" s="223">
        <f>SUM(E15:E22)</f>
        <v>0</v>
      </c>
      <c r="F14" s="223">
        <f>SUM(F15:F22)</f>
        <v>0</v>
      </c>
      <c r="G14" s="224">
        <f>SUM(G15:G22)</f>
        <v>0</v>
      </c>
      <c r="I14" s="49" t="s">
        <v>119</v>
      </c>
      <c r="J14" s="222">
        <f>C14-'A-3_base'!C14</f>
        <v>0</v>
      </c>
      <c r="K14" s="223">
        <f>D14-'A-3_base'!D14</f>
        <v>0</v>
      </c>
      <c r="L14" s="223">
        <f>E14-'A-3_base'!E14</f>
        <v>0</v>
      </c>
      <c r="M14" s="223">
        <f>F14-'A-3_base'!F14</f>
        <v>0</v>
      </c>
      <c r="N14" s="224">
        <f>G14-'A-3_base'!G14</f>
        <v>0</v>
      </c>
      <c r="P14" s="13" t="s">
        <v>184</v>
      </c>
    </row>
    <row r="15" spans="2:16" x14ac:dyDescent="0.25">
      <c r="B15" s="41" t="s">
        <v>237</v>
      </c>
      <c r="C15" s="204"/>
      <c r="D15" s="205"/>
      <c r="E15" s="205"/>
      <c r="F15" s="205"/>
      <c r="G15" s="206"/>
      <c r="I15" s="41" t="s">
        <v>237</v>
      </c>
      <c r="J15" s="204">
        <f>C15-'A-3_base'!C15</f>
        <v>0</v>
      </c>
      <c r="K15" s="205">
        <f>D15-'A-3_base'!D15</f>
        <v>0</v>
      </c>
      <c r="L15" s="205">
        <f>E15-'A-3_base'!E15</f>
        <v>0</v>
      </c>
      <c r="M15" s="205">
        <f>F15-'A-3_base'!F15</f>
        <v>0</v>
      </c>
      <c r="N15" s="206">
        <f>G15-'A-3_base'!G15</f>
        <v>0</v>
      </c>
      <c r="P15" s="13" t="s">
        <v>179</v>
      </c>
    </row>
    <row r="16" spans="2:16" x14ac:dyDescent="0.25">
      <c r="B16" s="41" t="s">
        <v>122</v>
      </c>
      <c r="C16" s="204"/>
      <c r="D16" s="205"/>
      <c r="E16" s="205"/>
      <c r="F16" s="205"/>
      <c r="G16" s="206"/>
      <c r="I16" s="41" t="s">
        <v>122</v>
      </c>
      <c r="J16" s="204">
        <f>C16-'A-3_base'!C16</f>
        <v>0</v>
      </c>
      <c r="K16" s="205">
        <f>D16-'A-3_base'!D16</f>
        <v>0</v>
      </c>
      <c r="L16" s="205">
        <f>E16-'A-3_base'!E16</f>
        <v>0</v>
      </c>
      <c r="M16" s="205">
        <f>F16-'A-3_base'!F16</f>
        <v>0</v>
      </c>
      <c r="N16" s="206">
        <f>G16-'A-3_base'!G16</f>
        <v>0</v>
      </c>
      <c r="P16" s="13" t="s">
        <v>180</v>
      </c>
    </row>
    <row r="17" spans="2:16" x14ac:dyDescent="0.25">
      <c r="B17" s="41" t="s">
        <v>123</v>
      </c>
      <c r="C17" s="204"/>
      <c r="D17" s="205"/>
      <c r="E17" s="205"/>
      <c r="F17" s="205"/>
      <c r="G17" s="206"/>
      <c r="I17" s="41" t="s">
        <v>123</v>
      </c>
      <c r="J17" s="204">
        <f>C17-'A-3_base'!C17</f>
        <v>0</v>
      </c>
      <c r="K17" s="205">
        <f>D17-'A-3_base'!D17</f>
        <v>0</v>
      </c>
      <c r="L17" s="205">
        <f>E17-'A-3_base'!E17</f>
        <v>0</v>
      </c>
      <c r="M17" s="205">
        <f>F17-'A-3_base'!F17</f>
        <v>0</v>
      </c>
      <c r="N17" s="206">
        <f>G17-'A-3_base'!G17</f>
        <v>0</v>
      </c>
      <c r="P17" s="13" t="s">
        <v>181</v>
      </c>
    </row>
    <row r="18" spans="2:16" x14ac:dyDescent="0.25">
      <c r="B18" s="41" t="s">
        <v>124</v>
      </c>
      <c r="C18" s="204"/>
      <c r="D18" s="205"/>
      <c r="E18" s="205"/>
      <c r="F18" s="205"/>
      <c r="G18" s="206"/>
      <c r="I18" s="41" t="s">
        <v>124</v>
      </c>
      <c r="J18" s="204">
        <f>C18-'A-3_base'!C18</f>
        <v>0</v>
      </c>
      <c r="K18" s="205">
        <f>D18-'A-3_base'!D18</f>
        <v>0</v>
      </c>
      <c r="L18" s="205">
        <f>E18-'A-3_base'!E18</f>
        <v>0</v>
      </c>
      <c r="M18" s="205">
        <f>F18-'A-3_base'!F18</f>
        <v>0</v>
      </c>
      <c r="N18" s="206">
        <f>G18-'A-3_base'!G18</f>
        <v>0</v>
      </c>
      <c r="P18" s="13" t="s">
        <v>182</v>
      </c>
    </row>
    <row r="19" spans="2:16" x14ac:dyDescent="0.25">
      <c r="B19" s="41" t="s">
        <v>125</v>
      </c>
      <c r="C19" s="204"/>
      <c r="D19" s="205"/>
      <c r="E19" s="205"/>
      <c r="F19" s="205"/>
      <c r="G19" s="206"/>
      <c r="I19" s="41" t="s">
        <v>125</v>
      </c>
      <c r="J19" s="204">
        <f>C19-'A-3_base'!C19</f>
        <v>0</v>
      </c>
      <c r="K19" s="205">
        <f>D19-'A-3_base'!D19</f>
        <v>0</v>
      </c>
      <c r="L19" s="205">
        <f>E19-'A-3_base'!E19</f>
        <v>0</v>
      </c>
      <c r="M19" s="205">
        <f>F19-'A-3_base'!F19</f>
        <v>0</v>
      </c>
      <c r="N19" s="206">
        <f>G19-'A-3_base'!G19</f>
        <v>0</v>
      </c>
      <c r="P19" s="13" t="s">
        <v>183</v>
      </c>
    </row>
    <row r="20" spans="2:16" x14ac:dyDescent="0.25">
      <c r="B20" s="41" t="s">
        <v>126</v>
      </c>
      <c r="C20" s="204"/>
      <c r="D20" s="205"/>
      <c r="E20" s="205"/>
      <c r="F20" s="205"/>
      <c r="G20" s="206"/>
      <c r="I20" s="41" t="s">
        <v>126</v>
      </c>
      <c r="J20" s="204">
        <f>C20-'A-3_base'!C20</f>
        <v>0</v>
      </c>
      <c r="K20" s="205">
        <f>D20-'A-3_base'!D20</f>
        <v>0</v>
      </c>
      <c r="L20" s="205">
        <f>E20-'A-3_base'!E20</f>
        <v>0</v>
      </c>
      <c r="M20" s="205">
        <f>F20-'A-3_base'!F20</f>
        <v>0</v>
      </c>
      <c r="N20" s="206">
        <f>G20-'A-3_base'!G20</f>
        <v>0</v>
      </c>
      <c r="P20" s="13" t="s">
        <v>257</v>
      </c>
    </row>
    <row r="21" spans="2:16" x14ac:dyDescent="0.25">
      <c r="B21" s="41" t="s">
        <v>238</v>
      </c>
      <c r="C21" s="204"/>
      <c r="D21" s="205"/>
      <c r="E21" s="205"/>
      <c r="F21" s="205"/>
      <c r="G21" s="206"/>
      <c r="I21" s="41" t="s">
        <v>238</v>
      </c>
      <c r="J21" s="204">
        <f>C21-'A-3_base'!C21</f>
        <v>0</v>
      </c>
      <c r="K21" s="205">
        <f>D21-'A-3_base'!D21</f>
        <v>0</v>
      </c>
      <c r="L21" s="205">
        <f>E21-'A-3_base'!E21</f>
        <v>0</v>
      </c>
      <c r="M21" s="205">
        <f>F21-'A-3_base'!F21</f>
        <v>0</v>
      </c>
      <c r="N21" s="206">
        <f>G21-'A-3_base'!G21</f>
        <v>0</v>
      </c>
      <c r="P21" s="13" t="s">
        <v>258</v>
      </c>
    </row>
    <row r="22" spans="2:16" ht="24.75" x14ac:dyDescent="0.25">
      <c r="B22" s="50" t="s">
        <v>239</v>
      </c>
      <c r="C22" s="204"/>
      <c r="D22" s="205"/>
      <c r="E22" s="205"/>
      <c r="F22" s="205"/>
      <c r="G22" s="206"/>
      <c r="I22" s="50" t="s">
        <v>239</v>
      </c>
      <c r="J22" s="204">
        <f>C22-'A-3_base'!C22</f>
        <v>0</v>
      </c>
      <c r="K22" s="205">
        <f>D22-'A-3_base'!D22</f>
        <v>0</v>
      </c>
      <c r="L22" s="205">
        <f>E22-'A-3_base'!E22</f>
        <v>0</v>
      </c>
      <c r="M22" s="205">
        <f>F22-'A-3_base'!F22</f>
        <v>0</v>
      </c>
      <c r="N22" s="206">
        <f>G22-'A-3_base'!G22</f>
        <v>0</v>
      </c>
      <c r="P22" s="13" t="s">
        <v>259</v>
      </c>
    </row>
    <row r="23" spans="2:16" x14ac:dyDescent="0.25">
      <c r="B23" s="51" t="s">
        <v>127</v>
      </c>
      <c r="C23" s="225">
        <f>SUM(C24:C30)</f>
        <v>0</v>
      </c>
      <c r="D23" s="226">
        <f>SUM(D24:D30)</f>
        <v>0</v>
      </c>
      <c r="E23" s="226">
        <f>SUM(E24:E30)</f>
        <v>0</v>
      </c>
      <c r="F23" s="226">
        <f>SUM(F24:F30)</f>
        <v>0</v>
      </c>
      <c r="G23" s="227">
        <f>SUM(G24:G30)</f>
        <v>0</v>
      </c>
      <c r="I23" s="51" t="s">
        <v>127</v>
      </c>
      <c r="J23" s="225">
        <f>C23-'A-3_base'!C23</f>
        <v>0</v>
      </c>
      <c r="K23" s="226">
        <f>D23-'A-3_base'!D23</f>
        <v>0</v>
      </c>
      <c r="L23" s="226">
        <f>E23-'A-3_base'!E23</f>
        <v>0</v>
      </c>
      <c r="M23" s="226">
        <f>F23-'A-3_base'!F23</f>
        <v>0</v>
      </c>
      <c r="N23" s="227">
        <f>G23-'A-3_base'!G23</f>
        <v>0</v>
      </c>
      <c r="P23" s="13" t="s">
        <v>185</v>
      </c>
    </row>
    <row r="24" spans="2:16" x14ac:dyDescent="0.25">
      <c r="B24" s="41" t="s">
        <v>128</v>
      </c>
      <c r="C24" s="204"/>
      <c r="D24" s="205"/>
      <c r="E24" s="205"/>
      <c r="F24" s="205"/>
      <c r="G24" s="206"/>
      <c r="I24" s="41" t="s">
        <v>128</v>
      </c>
      <c r="J24" s="204">
        <f>C24-'A-3_base'!C24</f>
        <v>0</v>
      </c>
      <c r="K24" s="205">
        <f>D24-'A-3_base'!D24</f>
        <v>0</v>
      </c>
      <c r="L24" s="205">
        <f>E24-'A-3_base'!E24</f>
        <v>0</v>
      </c>
      <c r="M24" s="205">
        <f>F24-'A-3_base'!F24</f>
        <v>0</v>
      </c>
      <c r="N24" s="206">
        <f>G24-'A-3_base'!G24</f>
        <v>0</v>
      </c>
      <c r="P24" s="13" t="s">
        <v>266</v>
      </c>
    </row>
    <row r="25" spans="2:16" x14ac:dyDescent="0.25">
      <c r="B25" s="41" t="s">
        <v>129</v>
      </c>
      <c r="C25" s="204"/>
      <c r="D25" s="205"/>
      <c r="E25" s="205"/>
      <c r="F25" s="205"/>
      <c r="G25" s="206"/>
      <c r="I25" s="41" t="s">
        <v>129</v>
      </c>
      <c r="J25" s="204">
        <f>C25-'A-3_base'!C25</f>
        <v>0</v>
      </c>
      <c r="K25" s="205">
        <f>D25-'A-3_base'!D25</f>
        <v>0</v>
      </c>
      <c r="L25" s="205">
        <f>E25-'A-3_base'!E25</f>
        <v>0</v>
      </c>
      <c r="M25" s="205">
        <f>F25-'A-3_base'!F25</f>
        <v>0</v>
      </c>
      <c r="N25" s="206">
        <f>G25-'A-3_base'!G25</f>
        <v>0</v>
      </c>
      <c r="P25" s="13" t="s">
        <v>267</v>
      </c>
    </row>
    <row r="26" spans="2:16" x14ac:dyDescent="0.25">
      <c r="B26" s="41" t="s">
        <v>236</v>
      </c>
      <c r="C26" s="204"/>
      <c r="D26" s="205"/>
      <c r="E26" s="205"/>
      <c r="F26" s="205"/>
      <c r="G26" s="206"/>
      <c r="I26" s="41" t="s">
        <v>236</v>
      </c>
      <c r="J26" s="204">
        <f>C26-'A-3_base'!C26</f>
        <v>0</v>
      </c>
      <c r="K26" s="205">
        <f>D26-'A-3_base'!D26</f>
        <v>0</v>
      </c>
      <c r="L26" s="205">
        <f>E26-'A-3_base'!E26</f>
        <v>0</v>
      </c>
      <c r="M26" s="205">
        <f>F26-'A-3_base'!F26</f>
        <v>0</v>
      </c>
      <c r="N26" s="206">
        <f>G26-'A-3_base'!G26</f>
        <v>0</v>
      </c>
      <c r="P26" s="13" t="s">
        <v>268</v>
      </c>
    </row>
    <row r="27" spans="2:16" x14ac:dyDescent="0.25">
      <c r="B27" s="41" t="s">
        <v>240</v>
      </c>
      <c r="C27" s="204"/>
      <c r="D27" s="205"/>
      <c r="E27" s="205"/>
      <c r="F27" s="205"/>
      <c r="G27" s="206"/>
      <c r="I27" s="41" t="s">
        <v>240</v>
      </c>
      <c r="J27" s="204">
        <f>C27-'A-3_base'!C27</f>
        <v>0</v>
      </c>
      <c r="K27" s="205">
        <f>D27-'A-3_base'!D27</f>
        <v>0</v>
      </c>
      <c r="L27" s="205">
        <f>E27-'A-3_base'!E27</f>
        <v>0</v>
      </c>
      <c r="M27" s="205">
        <f>F27-'A-3_base'!F27</f>
        <v>0</v>
      </c>
      <c r="N27" s="206">
        <f>G27-'A-3_base'!G27</f>
        <v>0</v>
      </c>
      <c r="P27" s="13" t="s">
        <v>269</v>
      </c>
    </row>
    <row r="28" spans="2:16" x14ac:dyDescent="0.25">
      <c r="B28" s="41" t="s">
        <v>130</v>
      </c>
      <c r="C28" s="204"/>
      <c r="D28" s="205"/>
      <c r="E28" s="205"/>
      <c r="F28" s="205"/>
      <c r="G28" s="206"/>
      <c r="I28" s="41" t="s">
        <v>130</v>
      </c>
      <c r="J28" s="204">
        <f>C28-'A-3_base'!C28</f>
        <v>0</v>
      </c>
      <c r="K28" s="205">
        <f>D28-'A-3_base'!D28</f>
        <v>0</v>
      </c>
      <c r="L28" s="205">
        <f>E28-'A-3_base'!E28</f>
        <v>0</v>
      </c>
      <c r="M28" s="205">
        <f>F28-'A-3_base'!F28</f>
        <v>0</v>
      </c>
      <c r="N28" s="206">
        <f>G28-'A-3_base'!G28</f>
        <v>0</v>
      </c>
      <c r="P28" s="13" t="s">
        <v>270</v>
      </c>
    </row>
    <row r="29" spans="2:16" x14ac:dyDescent="0.25">
      <c r="B29" s="41" t="s">
        <v>131</v>
      </c>
      <c r="C29" s="204"/>
      <c r="D29" s="205"/>
      <c r="E29" s="205"/>
      <c r="F29" s="205"/>
      <c r="G29" s="206"/>
      <c r="I29" s="41" t="s">
        <v>131</v>
      </c>
      <c r="J29" s="204">
        <f>C29-'A-3_base'!C29</f>
        <v>0</v>
      </c>
      <c r="K29" s="205">
        <f>D29-'A-3_base'!D29</f>
        <v>0</v>
      </c>
      <c r="L29" s="205">
        <f>E29-'A-3_base'!E29</f>
        <v>0</v>
      </c>
      <c r="M29" s="205">
        <f>F29-'A-3_base'!F29</f>
        <v>0</v>
      </c>
      <c r="N29" s="206">
        <f>G29-'A-3_base'!G29</f>
        <v>0</v>
      </c>
      <c r="P29" s="13" t="s">
        <v>271</v>
      </c>
    </row>
    <row r="30" spans="2:16" ht="24.75" x14ac:dyDescent="0.25">
      <c r="B30" s="50" t="s">
        <v>239</v>
      </c>
      <c r="C30" s="204"/>
      <c r="D30" s="205"/>
      <c r="E30" s="205"/>
      <c r="F30" s="205"/>
      <c r="G30" s="206"/>
      <c r="I30" s="50" t="s">
        <v>239</v>
      </c>
      <c r="J30" s="204">
        <f>C30-'A-3_base'!C30</f>
        <v>0</v>
      </c>
      <c r="K30" s="205">
        <f>D30-'A-3_base'!D30</f>
        <v>0</v>
      </c>
      <c r="L30" s="205">
        <f>E30-'A-3_base'!E30</f>
        <v>0</v>
      </c>
      <c r="M30" s="205">
        <f>F30-'A-3_base'!F30</f>
        <v>0</v>
      </c>
      <c r="N30" s="206">
        <f>G30-'A-3_base'!G30</f>
        <v>0</v>
      </c>
      <c r="P30" s="13" t="s">
        <v>272</v>
      </c>
    </row>
    <row r="31" spans="2:16" x14ac:dyDescent="0.25">
      <c r="B31" s="51" t="s">
        <v>132</v>
      </c>
      <c r="C31" s="225">
        <f>SUM(C32:C36)</f>
        <v>0</v>
      </c>
      <c r="D31" s="226">
        <f>SUM(D32:D36)</f>
        <v>0</v>
      </c>
      <c r="E31" s="226">
        <f>SUM(E32:E36)</f>
        <v>0</v>
      </c>
      <c r="F31" s="226">
        <f>SUM(F32:F36)</f>
        <v>0</v>
      </c>
      <c r="G31" s="227">
        <f>SUM(G32:G36)</f>
        <v>0</v>
      </c>
      <c r="I31" s="51" t="s">
        <v>132</v>
      </c>
      <c r="J31" s="225">
        <f>C31-'A-3_base'!C31</f>
        <v>0</v>
      </c>
      <c r="K31" s="226">
        <f>D31-'A-3_base'!D31</f>
        <v>0</v>
      </c>
      <c r="L31" s="226">
        <f>E31-'A-3_base'!E31</f>
        <v>0</v>
      </c>
      <c r="M31" s="226">
        <f>F31-'A-3_base'!F31</f>
        <v>0</v>
      </c>
      <c r="N31" s="227">
        <f>G31-'A-3_base'!G31</f>
        <v>0</v>
      </c>
      <c r="P31" s="13" t="s">
        <v>207</v>
      </c>
    </row>
    <row r="32" spans="2:16" x14ac:dyDescent="0.25">
      <c r="B32" s="41" t="s">
        <v>133</v>
      </c>
      <c r="C32" s="204"/>
      <c r="D32" s="205"/>
      <c r="E32" s="205"/>
      <c r="F32" s="205"/>
      <c r="G32" s="206"/>
      <c r="I32" s="41" t="s">
        <v>133</v>
      </c>
      <c r="J32" s="204">
        <f>C32-'A-3_base'!C32</f>
        <v>0</v>
      </c>
      <c r="K32" s="205">
        <f>D32-'A-3_base'!D32</f>
        <v>0</v>
      </c>
      <c r="L32" s="205">
        <f>E32-'A-3_base'!E32</f>
        <v>0</v>
      </c>
      <c r="M32" s="205">
        <f>F32-'A-3_base'!F32</f>
        <v>0</v>
      </c>
      <c r="N32" s="206">
        <f>G32-'A-3_base'!G32</f>
        <v>0</v>
      </c>
      <c r="P32" s="13" t="s">
        <v>206</v>
      </c>
    </row>
    <row r="33" spans="2:16" x14ac:dyDescent="0.25">
      <c r="B33" s="41" t="s">
        <v>134</v>
      </c>
      <c r="C33" s="204"/>
      <c r="D33" s="205"/>
      <c r="E33" s="205"/>
      <c r="F33" s="205"/>
      <c r="G33" s="206"/>
      <c r="I33" s="41" t="s">
        <v>134</v>
      </c>
      <c r="J33" s="204">
        <f>C33-'A-3_base'!C33</f>
        <v>0</v>
      </c>
      <c r="K33" s="205">
        <f>D33-'A-3_base'!D33</f>
        <v>0</v>
      </c>
      <c r="L33" s="205">
        <f>E33-'A-3_base'!E33</f>
        <v>0</v>
      </c>
      <c r="M33" s="205">
        <f>F33-'A-3_base'!F33</f>
        <v>0</v>
      </c>
      <c r="N33" s="206">
        <f>G33-'A-3_base'!G33</f>
        <v>0</v>
      </c>
      <c r="P33" s="13" t="s">
        <v>273</v>
      </c>
    </row>
    <row r="34" spans="2:16" x14ac:dyDescent="0.25">
      <c r="B34" s="41" t="s">
        <v>135</v>
      </c>
      <c r="C34" s="204"/>
      <c r="D34" s="205"/>
      <c r="E34" s="205"/>
      <c r="F34" s="205"/>
      <c r="G34" s="206"/>
      <c r="I34" s="41" t="s">
        <v>135</v>
      </c>
      <c r="J34" s="204">
        <f>C34-'A-3_base'!C34</f>
        <v>0</v>
      </c>
      <c r="K34" s="205">
        <f>D34-'A-3_base'!D34</f>
        <v>0</v>
      </c>
      <c r="L34" s="205">
        <f>E34-'A-3_base'!E34</f>
        <v>0</v>
      </c>
      <c r="M34" s="205">
        <f>F34-'A-3_base'!F34</f>
        <v>0</v>
      </c>
      <c r="N34" s="206">
        <f>G34-'A-3_base'!G34</f>
        <v>0</v>
      </c>
      <c r="P34" s="13" t="s">
        <v>274</v>
      </c>
    </row>
    <row r="35" spans="2:16" x14ac:dyDescent="0.25">
      <c r="B35" s="41" t="s">
        <v>136</v>
      </c>
      <c r="C35" s="204"/>
      <c r="D35" s="205"/>
      <c r="E35" s="205"/>
      <c r="F35" s="205"/>
      <c r="G35" s="206"/>
      <c r="I35" s="41" t="s">
        <v>136</v>
      </c>
      <c r="J35" s="204">
        <f>C35-'A-3_base'!C35</f>
        <v>0</v>
      </c>
      <c r="K35" s="205">
        <f>D35-'A-3_base'!D35</f>
        <v>0</v>
      </c>
      <c r="L35" s="205">
        <f>E35-'A-3_base'!E35</f>
        <v>0</v>
      </c>
      <c r="M35" s="205">
        <f>F35-'A-3_base'!F35</f>
        <v>0</v>
      </c>
      <c r="N35" s="206">
        <f>G35-'A-3_base'!G35</f>
        <v>0</v>
      </c>
      <c r="P35" s="13" t="s">
        <v>275</v>
      </c>
    </row>
    <row r="36" spans="2:16" x14ac:dyDescent="0.25">
      <c r="B36" s="42" t="s">
        <v>137</v>
      </c>
      <c r="C36" s="204"/>
      <c r="D36" s="205"/>
      <c r="E36" s="205"/>
      <c r="F36" s="205"/>
      <c r="G36" s="206"/>
      <c r="I36" s="42" t="s">
        <v>137</v>
      </c>
      <c r="J36" s="204">
        <f>C36-'A-3_base'!C36</f>
        <v>0</v>
      </c>
      <c r="K36" s="205">
        <f>D36-'A-3_base'!D36</f>
        <v>0</v>
      </c>
      <c r="L36" s="205">
        <f>E36-'A-3_base'!E36</f>
        <v>0</v>
      </c>
      <c r="M36" s="205">
        <f>F36-'A-3_base'!F36</f>
        <v>0</v>
      </c>
      <c r="N36" s="206">
        <f>G36-'A-3_base'!G36</f>
        <v>0</v>
      </c>
      <c r="P36" s="13" t="s">
        <v>276</v>
      </c>
    </row>
    <row r="37" spans="2:16" ht="15.75" thickBot="1" x14ac:dyDescent="0.3">
      <c r="B37" s="52" t="s">
        <v>241</v>
      </c>
      <c r="C37" s="225">
        <f>C14+C23+C31</f>
        <v>0</v>
      </c>
      <c r="D37" s="226">
        <f>D14+D23+D31</f>
        <v>0</v>
      </c>
      <c r="E37" s="226">
        <f>E14+E23+E31</f>
        <v>0</v>
      </c>
      <c r="F37" s="226">
        <f>F14+F23+F31</f>
        <v>0</v>
      </c>
      <c r="G37" s="227">
        <f>G14+G23+G31</f>
        <v>0</v>
      </c>
      <c r="I37" s="52" t="s">
        <v>241</v>
      </c>
      <c r="J37" s="225">
        <f>C37-'A-3_base'!C37</f>
        <v>0</v>
      </c>
      <c r="K37" s="226">
        <f>D37-'A-3_base'!D37</f>
        <v>0</v>
      </c>
      <c r="L37" s="226">
        <f>E37-'A-3_base'!E37</f>
        <v>0</v>
      </c>
      <c r="M37" s="226">
        <f>F37-'A-3_base'!F37</f>
        <v>0</v>
      </c>
      <c r="N37" s="227">
        <f>G37-'A-3_base'!G37</f>
        <v>0</v>
      </c>
      <c r="P37" s="13" t="s">
        <v>277</v>
      </c>
    </row>
    <row r="38" spans="2:16" x14ac:dyDescent="0.25">
      <c r="B38" s="53" t="s">
        <v>242</v>
      </c>
      <c r="C38" s="210"/>
      <c r="D38" s="211"/>
      <c r="E38" s="211"/>
      <c r="F38" s="211"/>
      <c r="G38" s="212"/>
      <c r="I38" s="53" t="s">
        <v>242</v>
      </c>
      <c r="J38" s="210">
        <f>C38-'A-3_base'!C38</f>
        <v>0</v>
      </c>
      <c r="K38" s="211">
        <f>D38-'A-3_base'!D38</f>
        <v>0</v>
      </c>
      <c r="L38" s="211">
        <f>E38-'A-3_base'!E38</f>
        <v>0</v>
      </c>
      <c r="M38" s="211">
        <f>F38-'A-3_base'!F38</f>
        <v>0</v>
      </c>
      <c r="N38" s="212">
        <f>G38-'A-3_base'!G38</f>
        <v>0</v>
      </c>
      <c r="P38" s="13" t="s">
        <v>278</v>
      </c>
    </row>
    <row r="39" spans="2:16" x14ac:dyDescent="0.25">
      <c r="B39" s="54" t="s">
        <v>243</v>
      </c>
      <c r="C39" s="204"/>
      <c r="D39" s="205"/>
      <c r="E39" s="205"/>
      <c r="F39" s="205"/>
      <c r="G39" s="206"/>
      <c r="I39" s="54" t="s">
        <v>243</v>
      </c>
      <c r="J39" s="204">
        <f>C39-'A-3_base'!C39</f>
        <v>0</v>
      </c>
      <c r="K39" s="205">
        <f>D39-'A-3_base'!D39</f>
        <v>0</v>
      </c>
      <c r="L39" s="205">
        <f>E39-'A-3_base'!E39</f>
        <v>0</v>
      </c>
      <c r="M39" s="205">
        <f>F39-'A-3_base'!F39</f>
        <v>0</v>
      </c>
      <c r="N39" s="206">
        <f>G39-'A-3_base'!G39</f>
        <v>0</v>
      </c>
      <c r="P39" s="13" t="s">
        <v>208</v>
      </c>
    </row>
    <row r="40" spans="2:16" ht="15" customHeight="1" x14ac:dyDescent="0.25">
      <c r="B40" s="54" t="s">
        <v>244</v>
      </c>
      <c r="C40" s="204"/>
      <c r="D40" s="205"/>
      <c r="E40" s="205"/>
      <c r="F40" s="205"/>
      <c r="G40" s="206"/>
      <c r="I40" s="54" t="s">
        <v>244</v>
      </c>
      <c r="J40" s="204">
        <f>C40-'A-3_base'!C40</f>
        <v>0</v>
      </c>
      <c r="K40" s="205">
        <f>D40-'A-3_base'!D40</f>
        <v>0</v>
      </c>
      <c r="L40" s="205">
        <f>E40-'A-3_base'!E40</f>
        <v>0</v>
      </c>
      <c r="M40" s="205">
        <f>F40-'A-3_base'!F40</f>
        <v>0</v>
      </c>
      <c r="N40" s="206">
        <f>G40-'A-3_base'!G40</f>
        <v>0</v>
      </c>
      <c r="P40" s="13" t="s">
        <v>279</v>
      </c>
    </row>
    <row r="41" spans="2:16" ht="24.75" x14ac:dyDescent="0.25">
      <c r="B41" s="55" t="s">
        <v>245</v>
      </c>
      <c r="C41" s="204"/>
      <c r="D41" s="205"/>
      <c r="E41" s="205"/>
      <c r="F41" s="205"/>
      <c r="G41" s="206"/>
      <c r="I41" s="55" t="s">
        <v>245</v>
      </c>
      <c r="J41" s="204">
        <f>C41-'A-3_base'!C41</f>
        <v>0</v>
      </c>
      <c r="K41" s="205">
        <f>D41-'A-3_base'!D41</f>
        <v>0</v>
      </c>
      <c r="L41" s="205">
        <f>E41-'A-3_base'!E41</f>
        <v>0</v>
      </c>
      <c r="M41" s="205">
        <f>F41-'A-3_base'!F41</f>
        <v>0</v>
      </c>
      <c r="N41" s="206">
        <f>G41-'A-3_base'!G41</f>
        <v>0</v>
      </c>
      <c r="P41" s="13" t="s">
        <v>209</v>
      </c>
    </row>
    <row r="42" spans="2:16" ht="15.75" thickBot="1" x14ac:dyDescent="0.3">
      <c r="B42" s="56" t="s">
        <v>246</v>
      </c>
      <c r="C42" s="225">
        <f>SUM(C38:C41)</f>
        <v>0</v>
      </c>
      <c r="D42" s="226">
        <f>SUM(D38:D41)</f>
        <v>0</v>
      </c>
      <c r="E42" s="226">
        <f>SUM(E38:E41)</f>
        <v>0</v>
      </c>
      <c r="F42" s="226">
        <f>SUM(F38:F41)</f>
        <v>0</v>
      </c>
      <c r="G42" s="227">
        <f>SUM(G38:G41)</f>
        <v>0</v>
      </c>
      <c r="I42" s="56" t="s">
        <v>246</v>
      </c>
      <c r="J42" s="225">
        <f>C42-'A-3_base'!C42</f>
        <v>0</v>
      </c>
      <c r="K42" s="226">
        <f>D42-'A-3_base'!D42</f>
        <v>0</v>
      </c>
      <c r="L42" s="226">
        <f>E42-'A-3_base'!E42</f>
        <v>0</v>
      </c>
      <c r="M42" s="226">
        <f>F42-'A-3_base'!F42</f>
        <v>0</v>
      </c>
      <c r="N42" s="227">
        <f>G42-'A-3_base'!G42</f>
        <v>0</v>
      </c>
      <c r="P42" s="13" t="s">
        <v>280</v>
      </c>
    </row>
    <row r="43" spans="2:16" x14ac:dyDescent="0.25">
      <c r="B43" s="53" t="s">
        <v>247</v>
      </c>
      <c r="C43" s="210"/>
      <c r="D43" s="211"/>
      <c r="E43" s="211"/>
      <c r="F43" s="211"/>
      <c r="G43" s="212"/>
      <c r="I43" s="53" t="s">
        <v>247</v>
      </c>
      <c r="J43" s="210">
        <f>C43-'A-3_base'!C43</f>
        <v>0</v>
      </c>
      <c r="K43" s="211">
        <f>D43-'A-3_base'!D43</f>
        <v>0</v>
      </c>
      <c r="L43" s="211">
        <f>E43-'A-3_base'!E43</f>
        <v>0</v>
      </c>
      <c r="M43" s="211">
        <f>F43-'A-3_base'!F43</f>
        <v>0</v>
      </c>
      <c r="N43" s="212">
        <f>G43-'A-3_base'!G43</f>
        <v>0</v>
      </c>
      <c r="P43" s="13" t="s">
        <v>281</v>
      </c>
    </row>
    <row r="44" spans="2:16" x14ac:dyDescent="0.25">
      <c r="B44" s="57" t="s">
        <v>248</v>
      </c>
      <c r="C44" s="204"/>
      <c r="D44" s="205"/>
      <c r="E44" s="205"/>
      <c r="F44" s="205"/>
      <c r="G44" s="206"/>
      <c r="I44" s="57" t="s">
        <v>248</v>
      </c>
      <c r="J44" s="204">
        <f>C44-'A-3_base'!C44</f>
        <v>0</v>
      </c>
      <c r="K44" s="205">
        <f>D44-'A-3_base'!D44</f>
        <v>0</v>
      </c>
      <c r="L44" s="205">
        <f>E44-'A-3_base'!E44</f>
        <v>0</v>
      </c>
      <c r="M44" s="205">
        <f>F44-'A-3_base'!F44</f>
        <v>0</v>
      </c>
      <c r="N44" s="206">
        <f>G44-'A-3_base'!G44</f>
        <v>0</v>
      </c>
      <c r="P44" s="13" t="s">
        <v>282</v>
      </c>
    </row>
    <row r="45" spans="2:16" ht="15.75" thickBot="1" x14ac:dyDescent="0.3">
      <c r="B45" s="58" t="s">
        <v>249</v>
      </c>
      <c r="C45" s="225">
        <f>SUM(C43:C44)</f>
        <v>0</v>
      </c>
      <c r="D45" s="226">
        <f>SUM(D43:D44)</f>
        <v>0</v>
      </c>
      <c r="E45" s="226">
        <f>SUM(E43:E44)</f>
        <v>0</v>
      </c>
      <c r="F45" s="226">
        <f>SUM(F43:F44)</f>
        <v>0</v>
      </c>
      <c r="G45" s="227">
        <f>SUM(G43:G44)</f>
        <v>0</v>
      </c>
      <c r="I45" s="58" t="s">
        <v>249</v>
      </c>
      <c r="J45" s="225">
        <f>C45-'A-3_base'!C45</f>
        <v>0</v>
      </c>
      <c r="K45" s="226">
        <f>D45-'A-3_base'!D45</f>
        <v>0</v>
      </c>
      <c r="L45" s="226">
        <f>E45-'A-3_base'!E45</f>
        <v>0</v>
      </c>
      <c r="M45" s="226">
        <f>F45-'A-3_base'!F45</f>
        <v>0</v>
      </c>
      <c r="N45" s="227">
        <f>G45-'A-3_base'!G45</f>
        <v>0</v>
      </c>
      <c r="P45" s="13" t="s">
        <v>283</v>
      </c>
    </row>
    <row r="46" spans="2:16" ht="21.75" customHeight="1" thickBot="1" x14ac:dyDescent="0.3">
      <c r="B46" s="59" t="s">
        <v>138</v>
      </c>
      <c r="C46" s="228">
        <f>(C37-C42+C45)*1.05</f>
        <v>0</v>
      </c>
      <c r="D46" s="229">
        <f>(D37-D42+D45)*1.05</f>
        <v>0</v>
      </c>
      <c r="E46" s="229">
        <f>(E37-E42+E45)*1.05</f>
        <v>0</v>
      </c>
      <c r="F46" s="229">
        <f>(F37-F42+F45)*1.05</f>
        <v>0</v>
      </c>
      <c r="G46" s="230">
        <f>(G37-G42+G45)*1.05</f>
        <v>0</v>
      </c>
      <c r="I46" s="59" t="s">
        <v>138</v>
      </c>
      <c r="J46" s="228">
        <f>C46-'A-3_base'!C46</f>
        <v>0</v>
      </c>
      <c r="K46" s="229">
        <f>D46-'A-3_base'!D46</f>
        <v>0</v>
      </c>
      <c r="L46" s="229">
        <f>E46-'A-3_base'!E46</f>
        <v>0</v>
      </c>
      <c r="M46" s="229">
        <f>F46-'A-3_base'!F46</f>
        <v>0</v>
      </c>
      <c r="N46" s="230">
        <f>G46-'A-3_base'!G46</f>
        <v>0</v>
      </c>
      <c r="P46" s="13" t="s">
        <v>284</v>
      </c>
    </row>
    <row r="47" spans="2:16" ht="21.75" customHeight="1" x14ac:dyDescent="0.25">
      <c r="B47" s="60" t="s">
        <v>139</v>
      </c>
      <c r="C47" s="213">
        <f>IF(C46=0,0,(C8+C11+C12)/C46)</f>
        <v>0</v>
      </c>
      <c r="D47" s="214">
        <f>IF(D46=0,0,(D8+D11+D12)/D46)</f>
        <v>0</v>
      </c>
      <c r="E47" s="214">
        <f>IF(E46=0,0,(E8+E11+E12)/E46)</f>
        <v>0</v>
      </c>
      <c r="F47" s="214">
        <f>IF(F46=0,0,(F8+F11+F12)/F46)</f>
        <v>0</v>
      </c>
      <c r="G47" s="215">
        <f>IF(G46=0,0,(G8+G11+G12)/G46)</f>
        <v>0</v>
      </c>
      <c r="I47" s="60" t="s">
        <v>139</v>
      </c>
      <c r="J47" s="213">
        <f>C47-'A-3_base'!C47</f>
        <v>0</v>
      </c>
      <c r="K47" s="214">
        <f>D47-'A-3_base'!D47</f>
        <v>0</v>
      </c>
      <c r="L47" s="214">
        <f>E47-'A-3_base'!E47</f>
        <v>0</v>
      </c>
      <c r="M47" s="214">
        <f>F47-'A-3_base'!F47</f>
        <v>0</v>
      </c>
      <c r="N47" s="215">
        <f>G47-'A-3_base'!G47</f>
        <v>0</v>
      </c>
      <c r="P47" s="13" t="s">
        <v>285</v>
      </c>
    </row>
    <row r="48" spans="2:16" ht="21.75" customHeight="1" thickBot="1" x14ac:dyDescent="0.3">
      <c r="B48" s="61" t="s">
        <v>140</v>
      </c>
      <c r="C48" s="216">
        <f>IF(C46=0,0,(C9+0.7*C11+0.7*C12)/C46)</f>
        <v>0</v>
      </c>
      <c r="D48" s="217">
        <f>IF(D46=0,0,(D9+0.7*D11+0.7*D12)/D46)</f>
        <v>0</v>
      </c>
      <c r="E48" s="217">
        <f>IF(E46=0,0,(E9+0.7*E11+0.7*E12)/E46)</f>
        <v>0</v>
      </c>
      <c r="F48" s="217">
        <f>IF(F46=0,0,(F9+0.7*F11+0.7*F12)/F46)</f>
        <v>0</v>
      </c>
      <c r="G48" s="218">
        <f>IF(G46=0,0,(G9+0.7*G11+0.7*G12)/G46)</f>
        <v>0</v>
      </c>
      <c r="I48" s="61" t="s">
        <v>140</v>
      </c>
      <c r="J48" s="216">
        <f>C48-'A-3_base'!C48</f>
        <v>0</v>
      </c>
      <c r="K48" s="217">
        <f>D48-'A-3_base'!D48</f>
        <v>0</v>
      </c>
      <c r="L48" s="217">
        <f>E48-'A-3_base'!E48</f>
        <v>0</v>
      </c>
      <c r="M48" s="217">
        <f>F48-'A-3_base'!F48</f>
        <v>0</v>
      </c>
      <c r="N48" s="218">
        <f>G48-'A-3_base'!G48</f>
        <v>0</v>
      </c>
      <c r="P48" s="13" t="s">
        <v>286</v>
      </c>
    </row>
    <row r="49" spans="2:16" ht="29.25" customHeight="1" x14ac:dyDescent="0.25">
      <c r="B49" s="45" t="s">
        <v>250</v>
      </c>
      <c r="C49" s="46"/>
      <c r="D49" s="47"/>
      <c r="E49" s="47"/>
      <c r="F49" s="47"/>
      <c r="G49" s="48"/>
      <c r="I49" s="45" t="s">
        <v>250</v>
      </c>
      <c r="J49" s="46"/>
      <c r="K49" s="47"/>
      <c r="L49" s="47"/>
      <c r="M49" s="47"/>
      <c r="N49" s="48"/>
    </row>
    <row r="50" spans="2:16" x14ac:dyDescent="0.25">
      <c r="B50" s="49" t="s">
        <v>141</v>
      </c>
      <c r="C50" s="186"/>
      <c r="D50" s="187"/>
      <c r="E50" s="187"/>
      <c r="F50" s="187"/>
      <c r="G50" s="188"/>
      <c r="I50" s="49" t="s">
        <v>141</v>
      </c>
      <c r="J50" s="186">
        <f>C50-'A-3_base'!C50</f>
        <v>0</v>
      </c>
      <c r="K50" s="187">
        <f>D50-'A-3_base'!D50</f>
        <v>0</v>
      </c>
      <c r="L50" s="187">
        <f>E50-'A-3_base'!E50</f>
        <v>0</v>
      </c>
      <c r="M50" s="187">
        <f>F50-'A-3_base'!F50</f>
        <v>0</v>
      </c>
      <c r="N50" s="188">
        <f>G50-'A-3_base'!G50</f>
        <v>0</v>
      </c>
      <c r="P50" s="13" t="s">
        <v>287</v>
      </c>
    </row>
    <row r="51" spans="2:16" x14ac:dyDescent="0.25">
      <c r="B51" s="49" t="s">
        <v>142</v>
      </c>
      <c r="C51" s="186"/>
      <c r="D51" s="187"/>
      <c r="E51" s="187"/>
      <c r="F51" s="187"/>
      <c r="G51" s="188"/>
      <c r="I51" s="49" t="s">
        <v>142</v>
      </c>
      <c r="J51" s="186">
        <f>C51-'A-3_base'!C51</f>
        <v>0</v>
      </c>
      <c r="K51" s="187">
        <f>D51-'A-3_base'!D51</f>
        <v>0</v>
      </c>
      <c r="L51" s="187">
        <f>E51-'A-3_base'!E51</f>
        <v>0</v>
      </c>
      <c r="M51" s="187">
        <f>F51-'A-3_base'!F51</f>
        <v>0</v>
      </c>
      <c r="N51" s="188">
        <f>G51-'A-3_base'!G51</f>
        <v>0</v>
      </c>
      <c r="P51" s="13" t="s">
        <v>260</v>
      </c>
    </row>
    <row r="52" spans="2:16" ht="24.75" x14ac:dyDescent="0.25">
      <c r="B52" s="62" t="s">
        <v>251</v>
      </c>
      <c r="C52" s="186"/>
      <c r="D52" s="187"/>
      <c r="E52" s="187"/>
      <c r="F52" s="187"/>
      <c r="G52" s="188"/>
      <c r="I52" s="62" t="s">
        <v>251</v>
      </c>
      <c r="J52" s="186">
        <f>C52-'A-3_base'!C52</f>
        <v>0</v>
      </c>
      <c r="K52" s="187">
        <f>D52-'A-3_base'!D52</f>
        <v>0</v>
      </c>
      <c r="L52" s="187">
        <f>E52-'A-3_base'!E52</f>
        <v>0</v>
      </c>
      <c r="M52" s="187">
        <f>F52-'A-3_base'!F52</f>
        <v>0</v>
      </c>
      <c r="N52" s="188">
        <f>G52-'A-3_base'!G52</f>
        <v>0</v>
      </c>
      <c r="P52" s="13" t="s">
        <v>288</v>
      </c>
    </row>
    <row r="53" spans="2:16" ht="25.5" thickBot="1" x14ac:dyDescent="0.3">
      <c r="B53" s="63" t="s">
        <v>252</v>
      </c>
      <c r="C53" s="219"/>
      <c r="D53" s="220"/>
      <c r="E53" s="220"/>
      <c r="F53" s="220"/>
      <c r="G53" s="221"/>
      <c r="I53" s="63" t="s">
        <v>252</v>
      </c>
      <c r="J53" s="219">
        <f>C53-'A-3_base'!C53</f>
        <v>0</v>
      </c>
      <c r="K53" s="220">
        <f>D53-'A-3_base'!D53</f>
        <v>0</v>
      </c>
      <c r="L53" s="220">
        <f>E53-'A-3_base'!E53</f>
        <v>0</v>
      </c>
      <c r="M53" s="220">
        <f>F53-'A-3_base'!F53</f>
        <v>0</v>
      </c>
      <c r="N53" s="221">
        <f>G53-'A-3_base'!G53</f>
        <v>0</v>
      </c>
      <c r="P53" s="13" t="s">
        <v>261</v>
      </c>
    </row>
    <row r="54" spans="2:16" x14ac:dyDescent="0.25">
      <c r="B54" s="64"/>
      <c r="I54" s="64"/>
    </row>
    <row r="55" spans="2:16" x14ac:dyDescent="0.25">
      <c r="B55" s="64"/>
      <c r="I55" s="64"/>
    </row>
    <row r="56" spans="2:16" x14ac:dyDescent="0.25">
      <c r="B56" s="64"/>
      <c r="I56" s="64"/>
    </row>
    <row r="57" spans="2:16" x14ac:dyDescent="0.25">
      <c r="B57" s="64"/>
      <c r="I57" s="64"/>
    </row>
    <row r="58" spans="2:16" x14ac:dyDescent="0.25">
      <c r="B58" s="64"/>
      <c r="I58" s="64"/>
    </row>
    <row r="59" spans="2:16" x14ac:dyDescent="0.25">
      <c r="B59" s="64"/>
      <c r="I59" s="64"/>
    </row>
    <row r="60" spans="2:16" x14ac:dyDescent="0.25">
      <c r="B60" s="64"/>
      <c r="I60" s="64"/>
    </row>
  </sheetData>
  <sheetProtection sheet="1" objects="1" scenarios="1"/>
  <mergeCells count="7">
    <mergeCell ref="B5:B6"/>
    <mergeCell ref="I5:I6"/>
    <mergeCell ref="P2:P3"/>
    <mergeCell ref="C5:G5"/>
    <mergeCell ref="J5:N5"/>
    <mergeCell ref="D2:G3"/>
    <mergeCell ref="K2:N3"/>
  </mergeCells>
  <printOptions horizontalCentered="1"/>
  <pageMargins left="0.15748031496063" right="0.27559055118110198" top="0.74803149606299202" bottom="0.39370078740157499" header="0.31496062992126" footer="0.15748031496063"/>
  <pageSetup scale="87" orientation="portrait" r:id="rId1"/>
  <headerFooter>
    <oddFooter>&amp;LAutorité des marchés financiers&amp;CAnnexe A-3&amp;RScénario de base, page &amp;P</oddFooter>
  </headerFooter>
  <rowBreaks count="1" manualBreakCount="1">
    <brk id="48" max="14" man="1"/>
  </rowBreaks>
  <colBreaks count="1" manualBreakCount="1">
    <brk id="8" max="5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B1:P60"/>
  <sheetViews>
    <sheetView zoomScaleNormal="100" zoomScaleSheetLayoutView="100" workbookViewId="0"/>
  </sheetViews>
  <sheetFormatPr baseColWidth="10" defaultColWidth="11.42578125" defaultRowHeight="15" x14ac:dyDescent="0.25"/>
  <cols>
    <col min="1" max="1" width="2.140625" style="4" customWidth="1"/>
    <col min="2" max="2" width="55.7109375" style="4" customWidth="1"/>
    <col min="3" max="7" width="11.42578125" style="4"/>
    <col min="8" max="8" width="2.28515625" style="4" customWidth="1"/>
    <col min="9" max="9" width="55.7109375" style="4" customWidth="1"/>
    <col min="10" max="14" width="11.42578125" style="4"/>
    <col min="15" max="15" width="2.7109375" style="4" customWidth="1"/>
    <col min="16" max="16" width="4" style="4" customWidth="1"/>
    <col min="17" max="16384" width="11.42578125" style="4"/>
  </cols>
  <sheetData>
    <row r="1" spans="2:16" ht="15.75" thickBot="1" x14ac:dyDescent="0.3">
      <c r="B1" s="2" t="str">
        <f>IF(+LEFT(Instructions!$B$1,3)="***","",Instructions!$B$1)</f>
        <v/>
      </c>
      <c r="C1" s="3"/>
      <c r="D1" s="28" t="s">
        <v>153</v>
      </c>
      <c r="E1" s="29" t="s">
        <v>55</v>
      </c>
      <c r="I1" s="2" t="str">
        <f>IF(+LEFT(Instructions!$B$1,3)="***","",Instructions!$B$1)</f>
        <v/>
      </c>
      <c r="J1" s="3"/>
      <c r="K1" s="28" t="s">
        <v>227</v>
      </c>
      <c r="L1" s="29" t="s">
        <v>55</v>
      </c>
      <c r="P1" s="12" t="s">
        <v>151</v>
      </c>
    </row>
    <row r="2" spans="2:16" ht="15" customHeight="1" x14ac:dyDescent="0.25">
      <c r="B2" s="5" t="s">
        <v>68</v>
      </c>
      <c r="D2" s="292" t="str">
        <f>IF(+'A-1_ scen3'!D1:G3="","",+'A-1_ scen3'!D1:G3)</f>
        <v/>
      </c>
      <c r="E2" s="293"/>
      <c r="F2" s="293"/>
      <c r="G2" s="294"/>
      <c r="I2" s="5" t="s">
        <v>68</v>
      </c>
      <c r="K2" s="292" t="s">
        <v>60</v>
      </c>
      <c r="L2" s="293"/>
      <c r="M2" s="293"/>
      <c r="N2" s="294"/>
      <c r="P2" s="298" t="s">
        <v>152</v>
      </c>
    </row>
    <row r="3" spans="2:16" ht="15.75" thickBot="1" x14ac:dyDescent="0.3">
      <c r="D3" s="295"/>
      <c r="E3" s="296"/>
      <c r="F3" s="296"/>
      <c r="G3" s="297"/>
      <c r="K3" s="295"/>
      <c r="L3" s="296"/>
      <c r="M3" s="296"/>
      <c r="N3" s="297"/>
      <c r="P3" s="299"/>
    </row>
    <row r="4" spans="2:16" s="6" customFormat="1" ht="15.75" thickBot="1" x14ac:dyDescent="0.3">
      <c r="D4" s="30"/>
      <c r="E4" s="31"/>
      <c r="F4" s="31"/>
      <c r="G4" s="31"/>
      <c r="K4" s="30"/>
      <c r="L4" s="31"/>
      <c r="M4" s="31"/>
      <c r="N4" s="31"/>
      <c r="P4" s="7"/>
    </row>
    <row r="5" spans="2:16" ht="15.75" customHeight="1" x14ac:dyDescent="0.25">
      <c r="B5" s="276" t="s">
        <v>114</v>
      </c>
      <c r="C5" s="279" t="s">
        <v>79</v>
      </c>
      <c r="D5" s="268"/>
      <c r="E5" s="268"/>
      <c r="F5" s="268"/>
      <c r="G5" s="269"/>
      <c r="I5" s="276" t="s">
        <v>114</v>
      </c>
      <c r="J5" s="279" t="s">
        <v>79</v>
      </c>
      <c r="K5" s="300"/>
      <c r="L5" s="300"/>
      <c r="M5" s="300"/>
      <c r="N5" s="301"/>
      <c r="P5" s="32"/>
    </row>
    <row r="6" spans="2:16" x14ac:dyDescent="0.25">
      <c r="B6" s="278"/>
      <c r="C6" s="146">
        <f>+'A-1_base'!C6</f>
        <v>2019</v>
      </c>
      <c r="D6" s="33">
        <f>C6+1</f>
        <v>2020</v>
      </c>
      <c r="E6" s="34">
        <f>D6+1</f>
        <v>2021</v>
      </c>
      <c r="F6" s="34">
        <f>E6+1</f>
        <v>2022</v>
      </c>
      <c r="G6" s="35">
        <f>F6+1</f>
        <v>2023</v>
      </c>
      <c r="I6" s="278"/>
      <c r="J6" s="147">
        <f>C6</f>
        <v>2019</v>
      </c>
      <c r="K6" s="148">
        <f>D6</f>
        <v>2020</v>
      </c>
      <c r="L6" s="148">
        <f>E6</f>
        <v>2021</v>
      </c>
      <c r="M6" s="148">
        <f>F6</f>
        <v>2022</v>
      </c>
      <c r="N6" s="149">
        <f>G6</f>
        <v>2023</v>
      </c>
      <c r="P6" s="32"/>
    </row>
    <row r="7" spans="2:16" ht="9" customHeight="1" thickBot="1" x14ac:dyDescent="0.3">
      <c r="B7" s="36"/>
      <c r="C7" s="37" t="s">
        <v>155</v>
      </c>
      <c r="D7" s="38" t="s">
        <v>156</v>
      </c>
      <c r="E7" s="38" t="s">
        <v>157</v>
      </c>
      <c r="F7" s="38" t="s">
        <v>158</v>
      </c>
      <c r="G7" s="39" t="s">
        <v>159</v>
      </c>
      <c r="I7" s="36"/>
      <c r="J7" s="37" t="s">
        <v>229</v>
      </c>
      <c r="K7" s="38" t="s">
        <v>230</v>
      </c>
      <c r="L7" s="38" t="s">
        <v>231</v>
      </c>
      <c r="M7" s="38" t="s">
        <v>232</v>
      </c>
      <c r="N7" s="39" t="s">
        <v>233</v>
      </c>
      <c r="P7" s="32"/>
    </row>
    <row r="8" spans="2:16" x14ac:dyDescent="0.25">
      <c r="B8" s="40" t="s">
        <v>115</v>
      </c>
      <c r="C8" s="195">
        <f>SUM(C9:C10)</f>
        <v>0</v>
      </c>
      <c r="D8" s="196">
        <f>SUM(D9:D10)</f>
        <v>0</v>
      </c>
      <c r="E8" s="196">
        <f>SUM(E9:E10)</f>
        <v>0</v>
      </c>
      <c r="F8" s="196">
        <f>SUM(F9:F10)</f>
        <v>0</v>
      </c>
      <c r="G8" s="197">
        <f>SUM(G9:G10)</f>
        <v>0</v>
      </c>
      <c r="I8" s="40" t="s">
        <v>115</v>
      </c>
      <c r="J8" s="195">
        <f>C8-'A-3_base'!C8</f>
        <v>0</v>
      </c>
      <c r="K8" s="196">
        <f>D8-'A-3_base'!D8</f>
        <v>0</v>
      </c>
      <c r="L8" s="196">
        <f>E8-'A-3_base'!E8</f>
        <v>0</v>
      </c>
      <c r="M8" s="196">
        <f>F8-'A-3_base'!F8</f>
        <v>0</v>
      </c>
      <c r="N8" s="197">
        <f>G8-'A-3_base'!G8</f>
        <v>0</v>
      </c>
      <c r="P8" s="13" t="s">
        <v>167</v>
      </c>
    </row>
    <row r="9" spans="2:16" x14ac:dyDescent="0.25">
      <c r="B9" s="41" t="s">
        <v>120</v>
      </c>
      <c r="C9" s="186"/>
      <c r="D9" s="187"/>
      <c r="E9" s="187"/>
      <c r="F9" s="187"/>
      <c r="G9" s="188"/>
      <c r="I9" s="41" t="s">
        <v>120</v>
      </c>
      <c r="J9" s="186">
        <f>C9-'A-3_base'!C9</f>
        <v>0</v>
      </c>
      <c r="K9" s="187">
        <f>D9-'A-3_base'!D9</f>
        <v>0</v>
      </c>
      <c r="L9" s="187">
        <f>E9-'A-3_base'!E9</f>
        <v>0</v>
      </c>
      <c r="M9" s="187">
        <f>F9-'A-3_base'!F9</f>
        <v>0</v>
      </c>
      <c r="N9" s="188">
        <f>G9-'A-3_base'!G9</f>
        <v>0</v>
      </c>
      <c r="P9" s="13" t="s">
        <v>168</v>
      </c>
    </row>
    <row r="10" spans="2:16" x14ac:dyDescent="0.25">
      <c r="B10" s="42" t="s">
        <v>121</v>
      </c>
      <c r="C10" s="186"/>
      <c r="D10" s="187"/>
      <c r="E10" s="187"/>
      <c r="F10" s="187"/>
      <c r="G10" s="188"/>
      <c r="I10" s="42" t="s">
        <v>121</v>
      </c>
      <c r="J10" s="186">
        <f>C10-'A-3_base'!C10</f>
        <v>0</v>
      </c>
      <c r="K10" s="187">
        <f>D10-'A-3_base'!D10</f>
        <v>0</v>
      </c>
      <c r="L10" s="187">
        <f>E10-'A-3_base'!E10</f>
        <v>0</v>
      </c>
      <c r="M10" s="187">
        <f>F10-'A-3_base'!F10</f>
        <v>0</v>
      </c>
      <c r="N10" s="188">
        <f>G10-'A-3_base'!G10</f>
        <v>0</v>
      </c>
      <c r="P10" s="13" t="s">
        <v>169</v>
      </c>
    </row>
    <row r="11" spans="2:16" x14ac:dyDescent="0.25">
      <c r="B11" s="43" t="s">
        <v>116</v>
      </c>
      <c r="C11" s="171"/>
      <c r="D11" s="172"/>
      <c r="E11" s="172"/>
      <c r="F11" s="172"/>
      <c r="G11" s="173"/>
      <c r="I11" s="43" t="s">
        <v>116</v>
      </c>
      <c r="J11" s="171">
        <f>C11-'A-3_base'!C11</f>
        <v>0</v>
      </c>
      <c r="K11" s="172">
        <f>D11-'A-3_base'!D11</f>
        <v>0</v>
      </c>
      <c r="L11" s="172">
        <f>E11-'A-3_base'!E11</f>
        <v>0</v>
      </c>
      <c r="M11" s="172">
        <f>F11-'A-3_base'!F11</f>
        <v>0</v>
      </c>
      <c r="N11" s="173">
        <f>G11-'A-3_base'!G11</f>
        <v>0</v>
      </c>
      <c r="P11" s="13" t="s">
        <v>172</v>
      </c>
    </row>
    <row r="12" spans="2:16" ht="15.75" thickBot="1" x14ac:dyDescent="0.3">
      <c r="B12" s="44" t="s">
        <v>117</v>
      </c>
      <c r="C12" s="198"/>
      <c r="D12" s="199"/>
      <c r="E12" s="199"/>
      <c r="F12" s="199"/>
      <c r="G12" s="200"/>
      <c r="I12" s="44" t="s">
        <v>117</v>
      </c>
      <c r="J12" s="198">
        <f>C12-'A-3_base'!C12</f>
        <v>0</v>
      </c>
      <c r="K12" s="199">
        <f>D12-'A-3_base'!D12</f>
        <v>0</v>
      </c>
      <c r="L12" s="199">
        <f>E12-'A-3_base'!E12</f>
        <v>0</v>
      </c>
      <c r="M12" s="199">
        <f>F12-'A-3_base'!F12</f>
        <v>0</v>
      </c>
      <c r="N12" s="200">
        <f>G12-'A-3_base'!G12</f>
        <v>0</v>
      </c>
      <c r="P12" s="13" t="s">
        <v>265</v>
      </c>
    </row>
    <row r="13" spans="2:16" ht="25.5" customHeight="1" x14ac:dyDescent="0.25">
      <c r="B13" s="45" t="s">
        <v>118</v>
      </c>
      <c r="C13" s="46"/>
      <c r="D13" s="47"/>
      <c r="E13" s="47"/>
      <c r="F13" s="47"/>
      <c r="G13" s="48"/>
      <c r="I13" s="45" t="s">
        <v>118</v>
      </c>
      <c r="J13" s="46"/>
      <c r="K13" s="47"/>
      <c r="L13" s="47"/>
      <c r="M13" s="47"/>
      <c r="N13" s="48"/>
    </row>
    <row r="14" spans="2:16" x14ac:dyDescent="0.25">
      <c r="B14" s="49" t="s">
        <v>119</v>
      </c>
      <c r="C14" s="222">
        <f>SUM(C15:C22)</f>
        <v>0</v>
      </c>
      <c r="D14" s="223">
        <f>SUM(D15:D22)</f>
        <v>0</v>
      </c>
      <c r="E14" s="223">
        <f>SUM(E15:E22)</f>
        <v>0</v>
      </c>
      <c r="F14" s="223">
        <f>SUM(F15:F22)</f>
        <v>0</v>
      </c>
      <c r="G14" s="224">
        <f>SUM(G15:G22)</f>
        <v>0</v>
      </c>
      <c r="I14" s="49" t="s">
        <v>119</v>
      </c>
      <c r="J14" s="222">
        <f>C14-'A-3_base'!C14</f>
        <v>0</v>
      </c>
      <c r="K14" s="223">
        <f>D14-'A-3_base'!D14</f>
        <v>0</v>
      </c>
      <c r="L14" s="223">
        <f>E14-'A-3_base'!E14</f>
        <v>0</v>
      </c>
      <c r="M14" s="223">
        <f>F14-'A-3_base'!F14</f>
        <v>0</v>
      </c>
      <c r="N14" s="224">
        <f>G14-'A-3_base'!G14</f>
        <v>0</v>
      </c>
      <c r="P14" s="13" t="s">
        <v>184</v>
      </c>
    </row>
    <row r="15" spans="2:16" x14ac:dyDescent="0.25">
      <c r="B15" s="41" t="s">
        <v>237</v>
      </c>
      <c r="C15" s="204"/>
      <c r="D15" s="205"/>
      <c r="E15" s="205"/>
      <c r="F15" s="205"/>
      <c r="G15" s="206"/>
      <c r="I15" s="41" t="s">
        <v>237</v>
      </c>
      <c r="J15" s="204">
        <f>C15-'A-3_base'!C15</f>
        <v>0</v>
      </c>
      <c r="K15" s="205">
        <f>D15-'A-3_base'!D15</f>
        <v>0</v>
      </c>
      <c r="L15" s="205">
        <f>E15-'A-3_base'!E15</f>
        <v>0</v>
      </c>
      <c r="M15" s="205">
        <f>F15-'A-3_base'!F15</f>
        <v>0</v>
      </c>
      <c r="N15" s="206">
        <f>G15-'A-3_base'!G15</f>
        <v>0</v>
      </c>
      <c r="P15" s="13" t="s">
        <v>179</v>
      </c>
    </row>
    <row r="16" spans="2:16" x14ac:dyDescent="0.25">
      <c r="B16" s="41" t="s">
        <v>122</v>
      </c>
      <c r="C16" s="204"/>
      <c r="D16" s="205"/>
      <c r="E16" s="205"/>
      <c r="F16" s="205"/>
      <c r="G16" s="206"/>
      <c r="I16" s="41" t="s">
        <v>122</v>
      </c>
      <c r="J16" s="204">
        <f>C16-'A-3_base'!C16</f>
        <v>0</v>
      </c>
      <c r="K16" s="205">
        <f>D16-'A-3_base'!D16</f>
        <v>0</v>
      </c>
      <c r="L16" s="205">
        <f>E16-'A-3_base'!E16</f>
        <v>0</v>
      </c>
      <c r="M16" s="205">
        <f>F16-'A-3_base'!F16</f>
        <v>0</v>
      </c>
      <c r="N16" s="206">
        <f>G16-'A-3_base'!G16</f>
        <v>0</v>
      </c>
      <c r="P16" s="13" t="s">
        <v>180</v>
      </c>
    </row>
    <row r="17" spans="2:16" x14ac:dyDescent="0.25">
      <c r="B17" s="41" t="s">
        <v>123</v>
      </c>
      <c r="C17" s="204"/>
      <c r="D17" s="205"/>
      <c r="E17" s="205"/>
      <c r="F17" s="205"/>
      <c r="G17" s="206"/>
      <c r="I17" s="41" t="s">
        <v>123</v>
      </c>
      <c r="J17" s="204">
        <f>C17-'A-3_base'!C17</f>
        <v>0</v>
      </c>
      <c r="K17" s="205">
        <f>D17-'A-3_base'!D17</f>
        <v>0</v>
      </c>
      <c r="L17" s="205">
        <f>E17-'A-3_base'!E17</f>
        <v>0</v>
      </c>
      <c r="M17" s="205">
        <f>F17-'A-3_base'!F17</f>
        <v>0</v>
      </c>
      <c r="N17" s="206">
        <f>G17-'A-3_base'!G17</f>
        <v>0</v>
      </c>
      <c r="P17" s="13" t="s">
        <v>181</v>
      </c>
    </row>
    <row r="18" spans="2:16" x14ac:dyDescent="0.25">
      <c r="B18" s="41" t="s">
        <v>124</v>
      </c>
      <c r="C18" s="204"/>
      <c r="D18" s="205"/>
      <c r="E18" s="205"/>
      <c r="F18" s="205"/>
      <c r="G18" s="206"/>
      <c r="I18" s="41" t="s">
        <v>124</v>
      </c>
      <c r="J18" s="204">
        <f>C18-'A-3_base'!C18</f>
        <v>0</v>
      </c>
      <c r="K18" s="205">
        <f>D18-'A-3_base'!D18</f>
        <v>0</v>
      </c>
      <c r="L18" s="205">
        <f>E18-'A-3_base'!E18</f>
        <v>0</v>
      </c>
      <c r="M18" s="205">
        <f>F18-'A-3_base'!F18</f>
        <v>0</v>
      </c>
      <c r="N18" s="206">
        <f>G18-'A-3_base'!G18</f>
        <v>0</v>
      </c>
      <c r="P18" s="13" t="s">
        <v>182</v>
      </c>
    </row>
    <row r="19" spans="2:16" x14ac:dyDescent="0.25">
      <c r="B19" s="41" t="s">
        <v>125</v>
      </c>
      <c r="C19" s="204"/>
      <c r="D19" s="205"/>
      <c r="E19" s="205"/>
      <c r="F19" s="205"/>
      <c r="G19" s="206"/>
      <c r="I19" s="41" t="s">
        <v>125</v>
      </c>
      <c r="J19" s="204">
        <f>C19-'A-3_base'!C19</f>
        <v>0</v>
      </c>
      <c r="K19" s="205">
        <f>D19-'A-3_base'!D19</f>
        <v>0</v>
      </c>
      <c r="L19" s="205">
        <f>E19-'A-3_base'!E19</f>
        <v>0</v>
      </c>
      <c r="M19" s="205">
        <f>F19-'A-3_base'!F19</f>
        <v>0</v>
      </c>
      <c r="N19" s="206">
        <f>G19-'A-3_base'!G19</f>
        <v>0</v>
      </c>
      <c r="P19" s="13" t="s">
        <v>183</v>
      </c>
    </row>
    <row r="20" spans="2:16" x14ac:dyDescent="0.25">
      <c r="B20" s="41" t="s">
        <v>126</v>
      </c>
      <c r="C20" s="204"/>
      <c r="D20" s="205"/>
      <c r="E20" s="205"/>
      <c r="F20" s="205"/>
      <c r="G20" s="206"/>
      <c r="I20" s="41" t="s">
        <v>126</v>
      </c>
      <c r="J20" s="204">
        <f>C20-'A-3_base'!C20</f>
        <v>0</v>
      </c>
      <c r="K20" s="205">
        <f>D20-'A-3_base'!D20</f>
        <v>0</v>
      </c>
      <c r="L20" s="205">
        <f>E20-'A-3_base'!E20</f>
        <v>0</v>
      </c>
      <c r="M20" s="205">
        <f>F20-'A-3_base'!F20</f>
        <v>0</v>
      </c>
      <c r="N20" s="206">
        <f>G20-'A-3_base'!G20</f>
        <v>0</v>
      </c>
      <c r="P20" s="13" t="s">
        <v>257</v>
      </c>
    </row>
    <row r="21" spans="2:16" x14ac:dyDescent="0.25">
      <c r="B21" s="41" t="s">
        <v>238</v>
      </c>
      <c r="C21" s="204"/>
      <c r="D21" s="205"/>
      <c r="E21" s="205"/>
      <c r="F21" s="205"/>
      <c r="G21" s="206"/>
      <c r="I21" s="41" t="s">
        <v>238</v>
      </c>
      <c r="J21" s="204">
        <f>C21-'A-3_base'!C21</f>
        <v>0</v>
      </c>
      <c r="K21" s="205">
        <f>D21-'A-3_base'!D21</f>
        <v>0</v>
      </c>
      <c r="L21" s="205">
        <f>E21-'A-3_base'!E21</f>
        <v>0</v>
      </c>
      <c r="M21" s="205">
        <f>F21-'A-3_base'!F21</f>
        <v>0</v>
      </c>
      <c r="N21" s="206">
        <f>G21-'A-3_base'!G21</f>
        <v>0</v>
      </c>
      <c r="P21" s="13" t="s">
        <v>258</v>
      </c>
    </row>
    <row r="22" spans="2:16" ht="24.75" x14ac:dyDescent="0.25">
      <c r="B22" s="50" t="s">
        <v>239</v>
      </c>
      <c r="C22" s="204"/>
      <c r="D22" s="205"/>
      <c r="E22" s="205"/>
      <c r="F22" s="205"/>
      <c r="G22" s="206"/>
      <c r="I22" s="50" t="s">
        <v>239</v>
      </c>
      <c r="J22" s="204">
        <f>C22-'A-3_base'!C22</f>
        <v>0</v>
      </c>
      <c r="K22" s="205">
        <f>D22-'A-3_base'!D22</f>
        <v>0</v>
      </c>
      <c r="L22" s="205">
        <f>E22-'A-3_base'!E22</f>
        <v>0</v>
      </c>
      <c r="M22" s="205">
        <f>F22-'A-3_base'!F22</f>
        <v>0</v>
      </c>
      <c r="N22" s="206">
        <f>G22-'A-3_base'!G22</f>
        <v>0</v>
      </c>
      <c r="P22" s="13" t="s">
        <v>259</v>
      </c>
    </row>
    <row r="23" spans="2:16" x14ac:dyDescent="0.25">
      <c r="B23" s="51" t="s">
        <v>127</v>
      </c>
      <c r="C23" s="225">
        <f>SUM(C24:C30)</f>
        <v>0</v>
      </c>
      <c r="D23" s="226">
        <f>SUM(D24:D30)</f>
        <v>0</v>
      </c>
      <c r="E23" s="226">
        <f>SUM(E24:E30)</f>
        <v>0</v>
      </c>
      <c r="F23" s="226">
        <f>SUM(F24:F30)</f>
        <v>0</v>
      </c>
      <c r="G23" s="227">
        <f>SUM(G24:G30)</f>
        <v>0</v>
      </c>
      <c r="I23" s="51" t="s">
        <v>127</v>
      </c>
      <c r="J23" s="225">
        <f>C23-'A-3_base'!C23</f>
        <v>0</v>
      </c>
      <c r="K23" s="226">
        <f>D23-'A-3_base'!D23</f>
        <v>0</v>
      </c>
      <c r="L23" s="226">
        <f>E23-'A-3_base'!E23</f>
        <v>0</v>
      </c>
      <c r="M23" s="226">
        <f>F23-'A-3_base'!F23</f>
        <v>0</v>
      </c>
      <c r="N23" s="227">
        <f>G23-'A-3_base'!G23</f>
        <v>0</v>
      </c>
      <c r="P23" s="13" t="s">
        <v>185</v>
      </c>
    </row>
    <row r="24" spans="2:16" x14ac:dyDescent="0.25">
      <c r="B24" s="41" t="s">
        <v>128</v>
      </c>
      <c r="C24" s="204"/>
      <c r="D24" s="205"/>
      <c r="E24" s="205"/>
      <c r="F24" s="205"/>
      <c r="G24" s="206"/>
      <c r="I24" s="41" t="s">
        <v>128</v>
      </c>
      <c r="J24" s="204">
        <f>C24-'A-3_base'!C24</f>
        <v>0</v>
      </c>
      <c r="K24" s="205">
        <f>D24-'A-3_base'!D24</f>
        <v>0</v>
      </c>
      <c r="L24" s="205">
        <f>E24-'A-3_base'!E24</f>
        <v>0</v>
      </c>
      <c r="M24" s="205">
        <f>F24-'A-3_base'!F24</f>
        <v>0</v>
      </c>
      <c r="N24" s="206">
        <f>G24-'A-3_base'!G24</f>
        <v>0</v>
      </c>
      <c r="P24" s="13" t="s">
        <v>266</v>
      </c>
    </row>
    <row r="25" spans="2:16" x14ac:dyDescent="0.25">
      <c r="B25" s="41" t="s">
        <v>129</v>
      </c>
      <c r="C25" s="204"/>
      <c r="D25" s="205"/>
      <c r="E25" s="205"/>
      <c r="F25" s="205"/>
      <c r="G25" s="206"/>
      <c r="I25" s="41" t="s">
        <v>129</v>
      </c>
      <c r="J25" s="204">
        <f>C25-'A-3_base'!C25</f>
        <v>0</v>
      </c>
      <c r="K25" s="205">
        <f>D25-'A-3_base'!D25</f>
        <v>0</v>
      </c>
      <c r="L25" s="205">
        <f>E25-'A-3_base'!E25</f>
        <v>0</v>
      </c>
      <c r="M25" s="205">
        <f>F25-'A-3_base'!F25</f>
        <v>0</v>
      </c>
      <c r="N25" s="206">
        <f>G25-'A-3_base'!G25</f>
        <v>0</v>
      </c>
      <c r="P25" s="13" t="s">
        <v>267</v>
      </c>
    </row>
    <row r="26" spans="2:16" x14ac:dyDescent="0.25">
      <c r="B26" s="41" t="s">
        <v>236</v>
      </c>
      <c r="C26" s="204"/>
      <c r="D26" s="205"/>
      <c r="E26" s="205"/>
      <c r="F26" s="205"/>
      <c r="G26" s="206"/>
      <c r="I26" s="41" t="s">
        <v>236</v>
      </c>
      <c r="J26" s="204">
        <f>C26-'A-3_base'!C26</f>
        <v>0</v>
      </c>
      <c r="K26" s="205">
        <f>D26-'A-3_base'!D26</f>
        <v>0</v>
      </c>
      <c r="L26" s="205">
        <f>E26-'A-3_base'!E26</f>
        <v>0</v>
      </c>
      <c r="M26" s="205">
        <f>F26-'A-3_base'!F26</f>
        <v>0</v>
      </c>
      <c r="N26" s="206">
        <f>G26-'A-3_base'!G26</f>
        <v>0</v>
      </c>
      <c r="P26" s="13" t="s">
        <v>268</v>
      </c>
    </row>
    <row r="27" spans="2:16" x14ac:dyDescent="0.25">
      <c r="B27" s="41" t="s">
        <v>240</v>
      </c>
      <c r="C27" s="204"/>
      <c r="D27" s="205"/>
      <c r="E27" s="205"/>
      <c r="F27" s="205"/>
      <c r="G27" s="206"/>
      <c r="I27" s="41" t="s">
        <v>240</v>
      </c>
      <c r="J27" s="204">
        <f>C27-'A-3_base'!C27</f>
        <v>0</v>
      </c>
      <c r="K27" s="205">
        <f>D27-'A-3_base'!D27</f>
        <v>0</v>
      </c>
      <c r="L27" s="205">
        <f>E27-'A-3_base'!E27</f>
        <v>0</v>
      </c>
      <c r="M27" s="205">
        <f>F27-'A-3_base'!F27</f>
        <v>0</v>
      </c>
      <c r="N27" s="206">
        <f>G27-'A-3_base'!G27</f>
        <v>0</v>
      </c>
      <c r="P27" s="13" t="s">
        <v>269</v>
      </c>
    </row>
    <row r="28" spans="2:16" x14ac:dyDescent="0.25">
      <c r="B28" s="41" t="s">
        <v>130</v>
      </c>
      <c r="C28" s="204"/>
      <c r="D28" s="205"/>
      <c r="E28" s="205"/>
      <c r="F28" s="205"/>
      <c r="G28" s="206"/>
      <c r="I28" s="41" t="s">
        <v>130</v>
      </c>
      <c r="J28" s="204">
        <f>C28-'A-3_base'!C28</f>
        <v>0</v>
      </c>
      <c r="K28" s="205">
        <f>D28-'A-3_base'!D28</f>
        <v>0</v>
      </c>
      <c r="L28" s="205">
        <f>E28-'A-3_base'!E28</f>
        <v>0</v>
      </c>
      <c r="M28" s="205">
        <f>F28-'A-3_base'!F28</f>
        <v>0</v>
      </c>
      <c r="N28" s="206">
        <f>G28-'A-3_base'!G28</f>
        <v>0</v>
      </c>
      <c r="P28" s="13" t="s">
        <v>270</v>
      </c>
    </row>
    <row r="29" spans="2:16" x14ac:dyDescent="0.25">
      <c r="B29" s="41" t="s">
        <v>131</v>
      </c>
      <c r="C29" s="204"/>
      <c r="D29" s="205"/>
      <c r="E29" s="205"/>
      <c r="F29" s="205"/>
      <c r="G29" s="206"/>
      <c r="I29" s="41" t="s">
        <v>131</v>
      </c>
      <c r="J29" s="204">
        <f>C29-'A-3_base'!C29</f>
        <v>0</v>
      </c>
      <c r="K29" s="205">
        <f>D29-'A-3_base'!D29</f>
        <v>0</v>
      </c>
      <c r="L29" s="205">
        <f>E29-'A-3_base'!E29</f>
        <v>0</v>
      </c>
      <c r="M29" s="205">
        <f>F29-'A-3_base'!F29</f>
        <v>0</v>
      </c>
      <c r="N29" s="206">
        <f>G29-'A-3_base'!G29</f>
        <v>0</v>
      </c>
      <c r="P29" s="13" t="s">
        <v>271</v>
      </c>
    </row>
    <row r="30" spans="2:16" ht="24.75" x14ac:dyDescent="0.25">
      <c r="B30" s="50" t="s">
        <v>239</v>
      </c>
      <c r="C30" s="204"/>
      <c r="D30" s="205"/>
      <c r="E30" s="205"/>
      <c r="F30" s="205"/>
      <c r="G30" s="206"/>
      <c r="I30" s="50" t="s">
        <v>239</v>
      </c>
      <c r="J30" s="204">
        <f>C30-'A-3_base'!C30</f>
        <v>0</v>
      </c>
      <c r="K30" s="205">
        <f>D30-'A-3_base'!D30</f>
        <v>0</v>
      </c>
      <c r="L30" s="205">
        <f>E30-'A-3_base'!E30</f>
        <v>0</v>
      </c>
      <c r="M30" s="205">
        <f>F30-'A-3_base'!F30</f>
        <v>0</v>
      </c>
      <c r="N30" s="206">
        <f>G30-'A-3_base'!G30</f>
        <v>0</v>
      </c>
      <c r="P30" s="13" t="s">
        <v>272</v>
      </c>
    </row>
    <row r="31" spans="2:16" x14ac:dyDescent="0.25">
      <c r="B31" s="51" t="s">
        <v>132</v>
      </c>
      <c r="C31" s="225">
        <f>SUM(C32:C36)</f>
        <v>0</v>
      </c>
      <c r="D31" s="226">
        <f>SUM(D32:D36)</f>
        <v>0</v>
      </c>
      <c r="E31" s="226">
        <f>SUM(E32:E36)</f>
        <v>0</v>
      </c>
      <c r="F31" s="226">
        <f>SUM(F32:F36)</f>
        <v>0</v>
      </c>
      <c r="G31" s="227">
        <f>SUM(G32:G36)</f>
        <v>0</v>
      </c>
      <c r="I31" s="51" t="s">
        <v>132</v>
      </c>
      <c r="J31" s="225">
        <f>C31-'A-3_base'!C31</f>
        <v>0</v>
      </c>
      <c r="K31" s="226">
        <f>D31-'A-3_base'!D31</f>
        <v>0</v>
      </c>
      <c r="L31" s="226">
        <f>E31-'A-3_base'!E31</f>
        <v>0</v>
      </c>
      <c r="M31" s="226">
        <f>F31-'A-3_base'!F31</f>
        <v>0</v>
      </c>
      <c r="N31" s="227">
        <f>G31-'A-3_base'!G31</f>
        <v>0</v>
      </c>
      <c r="P31" s="13" t="s">
        <v>207</v>
      </c>
    </row>
    <row r="32" spans="2:16" x14ac:dyDescent="0.25">
      <c r="B32" s="41" t="s">
        <v>133</v>
      </c>
      <c r="C32" s="204"/>
      <c r="D32" s="205"/>
      <c r="E32" s="205"/>
      <c r="F32" s="205"/>
      <c r="G32" s="206"/>
      <c r="I32" s="41" t="s">
        <v>133</v>
      </c>
      <c r="J32" s="204">
        <f>C32-'A-3_base'!C32</f>
        <v>0</v>
      </c>
      <c r="K32" s="205">
        <f>D32-'A-3_base'!D32</f>
        <v>0</v>
      </c>
      <c r="L32" s="205">
        <f>E32-'A-3_base'!E32</f>
        <v>0</v>
      </c>
      <c r="M32" s="205">
        <f>F32-'A-3_base'!F32</f>
        <v>0</v>
      </c>
      <c r="N32" s="206">
        <f>G32-'A-3_base'!G32</f>
        <v>0</v>
      </c>
      <c r="P32" s="13" t="s">
        <v>206</v>
      </c>
    </row>
    <row r="33" spans="2:16" x14ac:dyDescent="0.25">
      <c r="B33" s="41" t="s">
        <v>134</v>
      </c>
      <c r="C33" s="204"/>
      <c r="D33" s="205"/>
      <c r="E33" s="205"/>
      <c r="F33" s="205"/>
      <c r="G33" s="206"/>
      <c r="I33" s="41" t="s">
        <v>134</v>
      </c>
      <c r="J33" s="204">
        <f>C33-'A-3_base'!C33</f>
        <v>0</v>
      </c>
      <c r="K33" s="205">
        <f>D33-'A-3_base'!D33</f>
        <v>0</v>
      </c>
      <c r="L33" s="205">
        <f>E33-'A-3_base'!E33</f>
        <v>0</v>
      </c>
      <c r="M33" s="205">
        <f>F33-'A-3_base'!F33</f>
        <v>0</v>
      </c>
      <c r="N33" s="206">
        <f>G33-'A-3_base'!G33</f>
        <v>0</v>
      </c>
      <c r="P33" s="13" t="s">
        <v>273</v>
      </c>
    </row>
    <row r="34" spans="2:16" x14ac:dyDescent="0.25">
      <c r="B34" s="41" t="s">
        <v>135</v>
      </c>
      <c r="C34" s="204"/>
      <c r="D34" s="205"/>
      <c r="E34" s="205"/>
      <c r="F34" s="205"/>
      <c r="G34" s="206"/>
      <c r="I34" s="41" t="s">
        <v>135</v>
      </c>
      <c r="J34" s="204">
        <f>C34-'A-3_base'!C34</f>
        <v>0</v>
      </c>
      <c r="K34" s="205">
        <f>D34-'A-3_base'!D34</f>
        <v>0</v>
      </c>
      <c r="L34" s="205">
        <f>E34-'A-3_base'!E34</f>
        <v>0</v>
      </c>
      <c r="M34" s="205">
        <f>F34-'A-3_base'!F34</f>
        <v>0</v>
      </c>
      <c r="N34" s="206">
        <f>G34-'A-3_base'!G34</f>
        <v>0</v>
      </c>
      <c r="P34" s="13" t="s">
        <v>274</v>
      </c>
    </row>
    <row r="35" spans="2:16" x14ac:dyDescent="0.25">
      <c r="B35" s="41" t="s">
        <v>136</v>
      </c>
      <c r="C35" s="204"/>
      <c r="D35" s="205"/>
      <c r="E35" s="205"/>
      <c r="F35" s="205"/>
      <c r="G35" s="206"/>
      <c r="I35" s="41" t="s">
        <v>136</v>
      </c>
      <c r="J35" s="204">
        <f>C35-'A-3_base'!C35</f>
        <v>0</v>
      </c>
      <c r="K35" s="205">
        <f>D35-'A-3_base'!D35</f>
        <v>0</v>
      </c>
      <c r="L35" s="205">
        <f>E35-'A-3_base'!E35</f>
        <v>0</v>
      </c>
      <c r="M35" s="205">
        <f>F35-'A-3_base'!F35</f>
        <v>0</v>
      </c>
      <c r="N35" s="206">
        <f>G35-'A-3_base'!G35</f>
        <v>0</v>
      </c>
      <c r="P35" s="13" t="s">
        <v>275</v>
      </c>
    </row>
    <row r="36" spans="2:16" x14ac:dyDescent="0.25">
      <c r="B36" s="42" t="s">
        <v>137</v>
      </c>
      <c r="C36" s="204"/>
      <c r="D36" s="205"/>
      <c r="E36" s="205"/>
      <c r="F36" s="205"/>
      <c r="G36" s="206"/>
      <c r="I36" s="42" t="s">
        <v>137</v>
      </c>
      <c r="J36" s="204">
        <f>C36-'A-3_base'!C36</f>
        <v>0</v>
      </c>
      <c r="K36" s="205">
        <f>D36-'A-3_base'!D36</f>
        <v>0</v>
      </c>
      <c r="L36" s="205">
        <f>E36-'A-3_base'!E36</f>
        <v>0</v>
      </c>
      <c r="M36" s="205">
        <f>F36-'A-3_base'!F36</f>
        <v>0</v>
      </c>
      <c r="N36" s="206">
        <f>G36-'A-3_base'!G36</f>
        <v>0</v>
      </c>
      <c r="P36" s="13" t="s">
        <v>276</v>
      </c>
    </row>
    <row r="37" spans="2:16" ht="15.75" thickBot="1" x14ac:dyDescent="0.3">
      <c r="B37" s="52" t="s">
        <v>241</v>
      </c>
      <c r="C37" s="225">
        <f>C14+C23+C31</f>
        <v>0</v>
      </c>
      <c r="D37" s="226">
        <f>D14+D23+D31</f>
        <v>0</v>
      </c>
      <c r="E37" s="226">
        <f>E14+E23+E31</f>
        <v>0</v>
      </c>
      <c r="F37" s="226">
        <f>F14+F23+F31</f>
        <v>0</v>
      </c>
      <c r="G37" s="227">
        <f>G14+G23+G31</f>
        <v>0</v>
      </c>
      <c r="I37" s="52" t="s">
        <v>241</v>
      </c>
      <c r="J37" s="225">
        <f>C37-'A-3_base'!C37</f>
        <v>0</v>
      </c>
      <c r="K37" s="226">
        <f>D37-'A-3_base'!D37</f>
        <v>0</v>
      </c>
      <c r="L37" s="226">
        <f>E37-'A-3_base'!E37</f>
        <v>0</v>
      </c>
      <c r="M37" s="226">
        <f>F37-'A-3_base'!F37</f>
        <v>0</v>
      </c>
      <c r="N37" s="227">
        <f>G37-'A-3_base'!G37</f>
        <v>0</v>
      </c>
      <c r="P37" s="13" t="s">
        <v>277</v>
      </c>
    </row>
    <row r="38" spans="2:16" x14ac:dyDescent="0.25">
      <c r="B38" s="53" t="s">
        <v>242</v>
      </c>
      <c r="C38" s="210"/>
      <c r="D38" s="211"/>
      <c r="E38" s="211"/>
      <c r="F38" s="211"/>
      <c r="G38" s="212"/>
      <c r="I38" s="53" t="s">
        <v>242</v>
      </c>
      <c r="J38" s="210">
        <f>C38-'A-3_base'!C38</f>
        <v>0</v>
      </c>
      <c r="K38" s="211">
        <f>D38-'A-3_base'!D38</f>
        <v>0</v>
      </c>
      <c r="L38" s="211">
        <f>E38-'A-3_base'!E38</f>
        <v>0</v>
      </c>
      <c r="M38" s="211">
        <f>F38-'A-3_base'!F38</f>
        <v>0</v>
      </c>
      <c r="N38" s="212">
        <f>G38-'A-3_base'!G38</f>
        <v>0</v>
      </c>
      <c r="P38" s="13" t="s">
        <v>278</v>
      </c>
    </row>
    <row r="39" spans="2:16" x14ac:dyDescent="0.25">
      <c r="B39" s="54" t="s">
        <v>243</v>
      </c>
      <c r="C39" s="204"/>
      <c r="D39" s="205"/>
      <c r="E39" s="205"/>
      <c r="F39" s="205"/>
      <c r="G39" s="206"/>
      <c r="I39" s="54" t="s">
        <v>243</v>
      </c>
      <c r="J39" s="204">
        <f>C39-'A-3_base'!C39</f>
        <v>0</v>
      </c>
      <c r="K39" s="205">
        <f>D39-'A-3_base'!D39</f>
        <v>0</v>
      </c>
      <c r="L39" s="205">
        <f>E39-'A-3_base'!E39</f>
        <v>0</v>
      </c>
      <c r="M39" s="205">
        <f>F39-'A-3_base'!F39</f>
        <v>0</v>
      </c>
      <c r="N39" s="206">
        <f>G39-'A-3_base'!G39</f>
        <v>0</v>
      </c>
      <c r="P39" s="13" t="s">
        <v>208</v>
      </c>
    </row>
    <row r="40" spans="2:16" ht="15" customHeight="1" x14ac:dyDescent="0.25">
      <c r="B40" s="54" t="s">
        <v>244</v>
      </c>
      <c r="C40" s="204"/>
      <c r="D40" s="205"/>
      <c r="E40" s="205"/>
      <c r="F40" s="205"/>
      <c r="G40" s="206"/>
      <c r="I40" s="54" t="s">
        <v>244</v>
      </c>
      <c r="J40" s="204">
        <f>C40-'A-3_base'!C40</f>
        <v>0</v>
      </c>
      <c r="K40" s="205">
        <f>D40-'A-3_base'!D40</f>
        <v>0</v>
      </c>
      <c r="L40" s="205">
        <f>E40-'A-3_base'!E40</f>
        <v>0</v>
      </c>
      <c r="M40" s="205">
        <f>F40-'A-3_base'!F40</f>
        <v>0</v>
      </c>
      <c r="N40" s="206">
        <f>G40-'A-3_base'!G40</f>
        <v>0</v>
      </c>
      <c r="P40" s="13" t="s">
        <v>279</v>
      </c>
    </row>
    <row r="41" spans="2:16" ht="24.75" x14ac:dyDescent="0.25">
      <c r="B41" s="55" t="s">
        <v>245</v>
      </c>
      <c r="C41" s="204"/>
      <c r="D41" s="205"/>
      <c r="E41" s="205"/>
      <c r="F41" s="205"/>
      <c r="G41" s="206"/>
      <c r="I41" s="55" t="s">
        <v>245</v>
      </c>
      <c r="J41" s="204">
        <f>C41-'A-3_base'!C41</f>
        <v>0</v>
      </c>
      <c r="K41" s="205">
        <f>D41-'A-3_base'!D41</f>
        <v>0</v>
      </c>
      <c r="L41" s="205">
        <f>E41-'A-3_base'!E41</f>
        <v>0</v>
      </c>
      <c r="M41" s="205">
        <f>F41-'A-3_base'!F41</f>
        <v>0</v>
      </c>
      <c r="N41" s="206">
        <f>G41-'A-3_base'!G41</f>
        <v>0</v>
      </c>
      <c r="P41" s="13" t="s">
        <v>209</v>
      </c>
    </row>
    <row r="42" spans="2:16" ht="15.75" thickBot="1" x14ac:dyDescent="0.3">
      <c r="B42" s="56" t="s">
        <v>246</v>
      </c>
      <c r="C42" s="225">
        <f>SUM(C38:C41)</f>
        <v>0</v>
      </c>
      <c r="D42" s="226">
        <f>SUM(D38:D41)</f>
        <v>0</v>
      </c>
      <c r="E42" s="226">
        <f>SUM(E38:E41)</f>
        <v>0</v>
      </c>
      <c r="F42" s="226">
        <f>SUM(F38:F41)</f>
        <v>0</v>
      </c>
      <c r="G42" s="227">
        <f>SUM(G38:G41)</f>
        <v>0</v>
      </c>
      <c r="I42" s="56" t="s">
        <v>246</v>
      </c>
      <c r="J42" s="225">
        <f>C42-'A-3_base'!C42</f>
        <v>0</v>
      </c>
      <c r="K42" s="226">
        <f>D42-'A-3_base'!D42</f>
        <v>0</v>
      </c>
      <c r="L42" s="226">
        <f>E42-'A-3_base'!E42</f>
        <v>0</v>
      </c>
      <c r="M42" s="226">
        <f>F42-'A-3_base'!F42</f>
        <v>0</v>
      </c>
      <c r="N42" s="227">
        <f>G42-'A-3_base'!G42</f>
        <v>0</v>
      </c>
      <c r="P42" s="13" t="s">
        <v>280</v>
      </c>
    </row>
    <row r="43" spans="2:16" x14ac:dyDescent="0.25">
      <c r="B43" s="53" t="s">
        <v>247</v>
      </c>
      <c r="C43" s="210"/>
      <c r="D43" s="211"/>
      <c r="E43" s="211"/>
      <c r="F43" s="211"/>
      <c r="G43" s="212"/>
      <c r="I43" s="53" t="s">
        <v>247</v>
      </c>
      <c r="J43" s="210">
        <f>C43-'A-3_base'!C43</f>
        <v>0</v>
      </c>
      <c r="K43" s="211">
        <f>D43-'A-3_base'!D43</f>
        <v>0</v>
      </c>
      <c r="L43" s="211">
        <f>E43-'A-3_base'!E43</f>
        <v>0</v>
      </c>
      <c r="M43" s="211">
        <f>F43-'A-3_base'!F43</f>
        <v>0</v>
      </c>
      <c r="N43" s="212">
        <f>G43-'A-3_base'!G43</f>
        <v>0</v>
      </c>
      <c r="P43" s="13" t="s">
        <v>281</v>
      </c>
    </row>
    <row r="44" spans="2:16" x14ac:dyDescent="0.25">
      <c r="B44" s="57" t="s">
        <v>248</v>
      </c>
      <c r="C44" s="204"/>
      <c r="D44" s="205"/>
      <c r="E44" s="205"/>
      <c r="F44" s="205"/>
      <c r="G44" s="206"/>
      <c r="I44" s="57" t="s">
        <v>248</v>
      </c>
      <c r="J44" s="204">
        <f>C44-'A-3_base'!C44</f>
        <v>0</v>
      </c>
      <c r="K44" s="205">
        <f>D44-'A-3_base'!D44</f>
        <v>0</v>
      </c>
      <c r="L44" s="205">
        <f>E44-'A-3_base'!E44</f>
        <v>0</v>
      </c>
      <c r="M44" s="205">
        <f>F44-'A-3_base'!F44</f>
        <v>0</v>
      </c>
      <c r="N44" s="206">
        <f>G44-'A-3_base'!G44</f>
        <v>0</v>
      </c>
      <c r="P44" s="13" t="s">
        <v>282</v>
      </c>
    </row>
    <row r="45" spans="2:16" ht="15.75" thickBot="1" x14ac:dyDescent="0.3">
      <c r="B45" s="58" t="s">
        <v>249</v>
      </c>
      <c r="C45" s="225">
        <f>SUM(C43:C44)</f>
        <v>0</v>
      </c>
      <c r="D45" s="226">
        <f>SUM(D43:D44)</f>
        <v>0</v>
      </c>
      <c r="E45" s="226">
        <f>SUM(E43:E44)</f>
        <v>0</v>
      </c>
      <c r="F45" s="226">
        <f>SUM(F43:F44)</f>
        <v>0</v>
      </c>
      <c r="G45" s="227">
        <f>SUM(G43:G44)</f>
        <v>0</v>
      </c>
      <c r="I45" s="58" t="s">
        <v>249</v>
      </c>
      <c r="J45" s="225">
        <f>C45-'A-3_base'!C45</f>
        <v>0</v>
      </c>
      <c r="K45" s="226">
        <f>D45-'A-3_base'!D45</f>
        <v>0</v>
      </c>
      <c r="L45" s="226">
        <f>E45-'A-3_base'!E45</f>
        <v>0</v>
      </c>
      <c r="M45" s="226">
        <f>F45-'A-3_base'!F45</f>
        <v>0</v>
      </c>
      <c r="N45" s="227">
        <f>G45-'A-3_base'!G45</f>
        <v>0</v>
      </c>
      <c r="P45" s="13" t="s">
        <v>283</v>
      </c>
    </row>
    <row r="46" spans="2:16" ht="21.75" customHeight="1" thickBot="1" x14ac:dyDescent="0.3">
      <c r="B46" s="59" t="s">
        <v>138</v>
      </c>
      <c r="C46" s="228">
        <f>(C37-C42+C45)*1.05</f>
        <v>0</v>
      </c>
      <c r="D46" s="229">
        <f>(D37-D42+D45)*1.05</f>
        <v>0</v>
      </c>
      <c r="E46" s="229">
        <f>(E37-E42+E45)*1.05</f>
        <v>0</v>
      </c>
      <c r="F46" s="229">
        <f>(F37-F42+F45)*1.05</f>
        <v>0</v>
      </c>
      <c r="G46" s="230">
        <f>(G37-G42+G45)*1.05</f>
        <v>0</v>
      </c>
      <c r="I46" s="59" t="s">
        <v>138</v>
      </c>
      <c r="J46" s="228">
        <f>C46-'A-3_base'!C46</f>
        <v>0</v>
      </c>
      <c r="K46" s="229">
        <f>D46-'A-3_base'!D46</f>
        <v>0</v>
      </c>
      <c r="L46" s="229">
        <f>E46-'A-3_base'!E46</f>
        <v>0</v>
      </c>
      <c r="M46" s="229">
        <f>F46-'A-3_base'!F46</f>
        <v>0</v>
      </c>
      <c r="N46" s="230">
        <f>G46-'A-3_base'!G46</f>
        <v>0</v>
      </c>
      <c r="P46" s="13" t="s">
        <v>284</v>
      </c>
    </row>
    <row r="47" spans="2:16" ht="21.75" customHeight="1" x14ac:dyDescent="0.25">
      <c r="B47" s="60" t="s">
        <v>139</v>
      </c>
      <c r="C47" s="213">
        <f>IF(C46=0,0,(C8+C11+C12)/C46)</f>
        <v>0</v>
      </c>
      <c r="D47" s="214">
        <f>IF(D46=0,0,(D8+D11+D12)/D46)</f>
        <v>0</v>
      </c>
      <c r="E47" s="214">
        <f>IF(E46=0,0,(E8+E11+E12)/E46)</f>
        <v>0</v>
      </c>
      <c r="F47" s="214">
        <f>IF(F46=0,0,(F8+F11+F12)/F46)</f>
        <v>0</v>
      </c>
      <c r="G47" s="215">
        <f>IF(G46=0,0,(G8+G11+G12)/G46)</f>
        <v>0</v>
      </c>
      <c r="I47" s="60" t="s">
        <v>139</v>
      </c>
      <c r="J47" s="213">
        <f>C47-'A-3_base'!C51</f>
        <v>0</v>
      </c>
      <c r="K47" s="214">
        <f>D47-'A-3_base'!D51</f>
        <v>0</v>
      </c>
      <c r="L47" s="214">
        <f>E47-'A-3_base'!E51</f>
        <v>0</v>
      </c>
      <c r="M47" s="214">
        <f>F47-'A-3_base'!F51</f>
        <v>0</v>
      </c>
      <c r="N47" s="215">
        <f>G47-'A-3_base'!G51</f>
        <v>0</v>
      </c>
      <c r="P47" s="13" t="s">
        <v>285</v>
      </c>
    </row>
    <row r="48" spans="2:16" ht="21.75" customHeight="1" thickBot="1" x14ac:dyDescent="0.3">
      <c r="B48" s="61" t="s">
        <v>140</v>
      </c>
      <c r="C48" s="216">
        <f>IF(C46=0,0,(C9+0.7*C11+0.7*C12)/C46)</f>
        <v>0</v>
      </c>
      <c r="D48" s="217">
        <f>IF(D46=0,0,(D9+0.7*D11+0.7*D12)/D46)</f>
        <v>0</v>
      </c>
      <c r="E48" s="217">
        <f>IF(E46=0,0,(E9+0.7*E11+0.7*E12)/E46)</f>
        <v>0</v>
      </c>
      <c r="F48" s="217">
        <f>IF(F46=0,0,(F9+0.7*F11+0.7*F12)/F46)</f>
        <v>0</v>
      </c>
      <c r="G48" s="218">
        <f>IF(G46=0,0,(G9+0.7*G11+0.7*G12)/G46)</f>
        <v>0</v>
      </c>
      <c r="I48" s="61" t="s">
        <v>140</v>
      </c>
      <c r="J48" s="216">
        <f>C48-'A-3_base'!C52</f>
        <v>0</v>
      </c>
      <c r="K48" s="217">
        <f>D48-'A-3_base'!D52</f>
        <v>0</v>
      </c>
      <c r="L48" s="217">
        <f>E48-'A-3_base'!E52</f>
        <v>0</v>
      </c>
      <c r="M48" s="217">
        <f>F48-'A-3_base'!F52</f>
        <v>0</v>
      </c>
      <c r="N48" s="218">
        <f>G48-'A-3_base'!G52</f>
        <v>0</v>
      </c>
      <c r="P48" s="13" t="s">
        <v>286</v>
      </c>
    </row>
    <row r="49" spans="2:16" ht="29.25" customHeight="1" x14ac:dyDescent="0.25">
      <c r="B49" s="45" t="s">
        <v>250</v>
      </c>
      <c r="C49" s="46"/>
      <c r="D49" s="47"/>
      <c r="E49" s="47"/>
      <c r="F49" s="47"/>
      <c r="G49" s="48"/>
      <c r="I49" s="45" t="s">
        <v>250</v>
      </c>
      <c r="J49" s="46"/>
      <c r="K49" s="47"/>
      <c r="L49" s="47"/>
      <c r="M49" s="47"/>
      <c r="N49" s="48"/>
    </row>
    <row r="50" spans="2:16" x14ac:dyDescent="0.25">
      <c r="B50" s="49" t="s">
        <v>141</v>
      </c>
      <c r="C50" s="186"/>
      <c r="D50" s="187"/>
      <c r="E50" s="187"/>
      <c r="F50" s="187"/>
      <c r="G50" s="188"/>
      <c r="I50" s="49" t="s">
        <v>141</v>
      </c>
      <c r="J50" s="186">
        <f>C50-'A-3_base'!C50</f>
        <v>0</v>
      </c>
      <c r="K50" s="187">
        <f>D50-'A-3_base'!D50</f>
        <v>0</v>
      </c>
      <c r="L50" s="187">
        <f>E50-'A-3_base'!E50</f>
        <v>0</v>
      </c>
      <c r="M50" s="187">
        <f>F50-'A-3_base'!F50</f>
        <v>0</v>
      </c>
      <c r="N50" s="188">
        <f>G50-'A-3_base'!G50</f>
        <v>0</v>
      </c>
      <c r="P50" s="13" t="s">
        <v>287</v>
      </c>
    </row>
    <row r="51" spans="2:16" x14ac:dyDescent="0.25">
      <c r="B51" s="49" t="s">
        <v>142</v>
      </c>
      <c r="C51" s="186"/>
      <c r="D51" s="187"/>
      <c r="E51" s="187"/>
      <c r="F51" s="187"/>
      <c r="G51" s="188"/>
      <c r="I51" s="49" t="s">
        <v>142</v>
      </c>
      <c r="J51" s="186">
        <f>C51-'A-3_base'!C51</f>
        <v>0</v>
      </c>
      <c r="K51" s="187">
        <f>D51-'A-3_base'!D51</f>
        <v>0</v>
      </c>
      <c r="L51" s="187">
        <f>E51-'A-3_base'!E51</f>
        <v>0</v>
      </c>
      <c r="M51" s="187">
        <f>F51-'A-3_base'!F51</f>
        <v>0</v>
      </c>
      <c r="N51" s="188">
        <f>G51-'A-3_base'!G51</f>
        <v>0</v>
      </c>
      <c r="P51" s="13" t="s">
        <v>260</v>
      </c>
    </row>
    <row r="52" spans="2:16" ht="24.75" x14ac:dyDescent="0.25">
      <c r="B52" s="62" t="s">
        <v>251</v>
      </c>
      <c r="C52" s="186"/>
      <c r="D52" s="187"/>
      <c r="E52" s="187"/>
      <c r="F52" s="187"/>
      <c r="G52" s="188"/>
      <c r="I52" s="62" t="s">
        <v>251</v>
      </c>
      <c r="J52" s="186">
        <f>C52-'A-3_base'!C52</f>
        <v>0</v>
      </c>
      <c r="K52" s="187">
        <f>D52-'A-3_base'!D52</f>
        <v>0</v>
      </c>
      <c r="L52" s="187">
        <f>E52-'A-3_base'!E52</f>
        <v>0</v>
      </c>
      <c r="M52" s="187">
        <f>F52-'A-3_base'!F52</f>
        <v>0</v>
      </c>
      <c r="N52" s="188">
        <f>G52-'A-3_base'!G52</f>
        <v>0</v>
      </c>
      <c r="P52" s="13" t="s">
        <v>288</v>
      </c>
    </row>
    <row r="53" spans="2:16" ht="25.5" thickBot="1" x14ac:dyDescent="0.3">
      <c r="B53" s="63" t="s">
        <v>252</v>
      </c>
      <c r="C53" s="219"/>
      <c r="D53" s="220"/>
      <c r="E53" s="220"/>
      <c r="F53" s="220"/>
      <c r="G53" s="221"/>
      <c r="I53" s="63" t="s">
        <v>252</v>
      </c>
      <c r="J53" s="219">
        <f>C53-'A-3_base'!C53</f>
        <v>0</v>
      </c>
      <c r="K53" s="220">
        <f>D53-'A-3_base'!D53</f>
        <v>0</v>
      </c>
      <c r="L53" s="220">
        <f>E53-'A-3_base'!E53</f>
        <v>0</v>
      </c>
      <c r="M53" s="220">
        <f>F53-'A-3_base'!F53</f>
        <v>0</v>
      </c>
      <c r="N53" s="221">
        <f>G53-'A-3_base'!G53</f>
        <v>0</v>
      </c>
      <c r="P53" s="13" t="s">
        <v>261</v>
      </c>
    </row>
    <row r="54" spans="2:16" x14ac:dyDescent="0.25">
      <c r="B54" s="64"/>
      <c r="I54" s="64"/>
    </row>
    <row r="55" spans="2:16" x14ac:dyDescent="0.25">
      <c r="B55" s="64"/>
      <c r="I55" s="64"/>
    </row>
    <row r="56" spans="2:16" x14ac:dyDescent="0.25">
      <c r="B56" s="64"/>
      <c r="I56" s="64"/>
    </row>
    <row r="57" spans="2:16" x14ac:dyDescent="0.25">
      <c r="B57" s="64"/>
      <c r="I57" s="64"/>
    </row>
    <row r="58" spans="2:16" x14ac:dyDescent="0.25">
      <c r="B58" s="64"/>
      <c r="I58" s="64"/>
    </row>
    <row r="59" spans="2:16" x14ac:dyDescent="0.25">
      <c r="B59" s="64"/>
      <c r="I59" s="64"/>
    </row>
    <row r="60" spans="2:16" x14ac:dyDescent="0.25">
      <c r="B60" s="64"/>
      <c r="I60" s="64"/>
    </row>
  </sheetData>
  <sheetProtection sheet="1" objects="1" scenarios="1"/>
  <mergeCells count="7">
    <mergeCell ref="B5:B6"/>
    <mergeCell ref="I5:I6"/>
    <mergeCell ref="P2:P3"/>
    <mergeCell ref="C5:G5"/>
    <mergeCell ref="J5:N5"/>
    <mergeCell ref="D2:G3"/>
    <mergeCell ref="K2:N3"/>
  </mergeCells>
  <printOptions horizontalCentered="1"/>
  <pageMargins left="0.15748031496063" right="0.27559055118110198" top="0.74803149606299202" bottom="0.39370078740157499" header="0.31496062992126" footer="0.15748031496063"/>
  <pageSetup scale="87" orientation="portrait" r:id="rId1"/>
  <headerFooter>
    <oddFooter>&amp;LAutorité des marchés financiers&amp;CAnnexe A-3&amp;RScénario de base, page &amp;P</oddFooter>
  </headerFooter>
  <rowBreaks count="1" manualBreakCount="1">
    <brk id="48" max="14" man="1"/>
  </rowBreaks>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B1:H19"/>
  <sheetViews>
    <sheetView zoomScaleNormal="100" workbookViewId="0"/>
  </sheetViews>
  <sheetFormatPr baseColWidth="10" defaultColWidth="11.42578125" defaultRowHeight="15" x14ac:dyDescent="0.25"/>
  <cols>
    <col min="1" max="1" width="2.42578125" style="4" customWidth="1"/>
    <col min="2" max="2" width="29.140625" style="4" customWidth="1"/>
    <col min="3" max="3" width="25.5703125" style="4" customWidth="1"/>
    <col min="4" max="4" width="21.42578125" style="4" customWidth="1"/>
    <col min="5" max="5" width="13.42578125" style="4" customWidth="1"/>
    <col min="6" max="6" width="4" style="4" customWidth="1"/>
    <col min="7" max="7" width="3" style="4" customWidth="1"/>
    <col min="8" max="16384" width="11.42578125" style="4"/>
  </cols>
  <sheetData>
    <row r="1" spans="2:7" x14ac:dyDescent="0.25">
      <c r="B1" s="2" t="str">
        <f>IF(+LEFT(Instructions!$B$1,3)="***","",Instructions!$B$1)</f>
        <v/>
      </c>
      <c r="C1" s="3"/>
    </row>
    <row r="2" spans="2:7" x14ac:dyDescent="0.25">
      <c r="B2" s="5" t="s">
        <v>25</v>
      </c>
    </row>
    <row r="3" spans="2:7" ht="15.75" thickBot="1" x14ac:dyDescent="0.3"/>
    <row r="4" spans="2:7" ht="43.5" x14ac:dyDescent="0.25">
      <c r="B4" s="19" t="s">
        <v>323</v>
      </c>
      <c r="C4" s="20" t="s">
        <v>324</v>
      </c>
      <c r="D4" s="20" t="s">
        <v>234</v>
      </c>
      <c r="E4" s="21" t="s">
        <v>103</v>
      </c>
    </row>
    <row r="5" spans="2:7" ht="11.25" customHeight="1" thickBot="1" x14ac:dyDescent="0.3">
      <c r="B5" s="22"/>
      <c r="C5" s="11" t="s">
        <v>156</v>
      </c>
      <c r="D5" s="11" t="s">
        <v>159</v>
      </c>
      <c r="E5" s="11" t="s">
        <v>289</v>
      </c>
      <c r="G5" s="12" t="s">
        <v>151</v>
      </c>
    </row>
    <row r="6" spans="2:7" x14ac:dyDescent="0.25">
      <c r="B6" s="23" t="s">
        <v>95</v>
      </c>
      <c r="C6" s="231"/>
      <c r="D6" s="231"/>
      <c r="E6" s="232"/>
      <c r="G6" s="13" t="s">
        <v>167</v>
      </c>
    </row>
    <row r="7" spans="2:7" x14ac:dyDescent="0.25">
      <c r="B7" s="24" t="s">
        <v>5</v>
      </c>
      <c r="C7" s="233"/>
      <c r="D7" s="233"/>
      <c r="E7" s="234"/>
      <c r="G7" s="13" t="s">
        <v>174</v>
      </c>
    </row>
    <row r="8" spans="2:7" x14ac:dyDescent="0.25">
      <c r="B8" s="24" t="s">
        <v>0</v>
      </c>
      <c r="C8" s="233"/>
      <c r="D8" s="233"/>
      <c r="E8" s="234"/>
      <c r="G8" s="13" t="s">
        <v>179</v>
      </c>
    </row>
    <row r="9" spans="2:7" x14ac:dyDescent="0.25">
      <c r="B9" s="24" t="s">
        <v>303</v>
      </c>
      <c r="C9" s="235"/>
      <c r="D9" s="235"/>
      <c r="E9" s="234"/>
      <c r="G9" s="13" t="s">
        <v>266</v>
      </c>
    </row>
    <row r="10" spans="2:7" x14ac:dyDescent="0.25">
      <c r="B10" s="24" t="s">
        <v>304</v>
      </c>
      <c r="C10" s="235"/>
      <c r="D10" s="235"/>
      <c r="E10" s="234"/>
      <c r="G10" s="13" t="s">
        <v>302</v>
      </c>
    </row>
    <row r="11" spans="2:7" ht="15.75" thickBot="1" x14ac:dyDescent="0.3">
      <c r="B11" s="25" t="s">
        <v>6</v>
      </c>
      <c r="C11" s="236"/>
      <c r="D11" s="236"/>
      <c r="E11" s="237"/>
      <c r="G11" s="13" t="s">
        <v>206</v>
      </c>
    </row>
    <row r="12" spans="2:7" ht="17.25" x14ac:dyDescent="0.25">
      <c r="F12" s="26"/>
    </row>
    <row r="13" spans="2:7" x14ac:dyDescent="0.25">
      <c r="B13" s="18" t="s">
        <v>104</v>
      </c>
    </row>
    <row r="14" spans="2:7" x14ac:dyDescent="0.25">
      <c r="B14" s="15"/>
    </row>
    <row r="16" spans="2:7" x14ac:dyDescent="0.25">
      <c r="B16" s="27"/>
    </row>
    <row r="19" spans="8:8" ht="17.25" x14ac:dyDescent="0.25">
      <c r="H19" s="26"/>
    </row>
  </sheetData>
  <sheetProtection sheet="1" objects="1" scenarios="1"/>
  <printOptions horizontalCentered="1"/>
  <pageMargins left="0.15748031496063" right="0.35433070866141703" top="0.62992125984252001" bottom="0.39370078740157499" header="0.31496062992126" footer="0.15748031496063"/>
  <pageSetup orientation="portrait" r:id="rId1"/>
  <headerFooter>
    <oddFooter>&amp;LAutorité des marchés financiers&amp;CAnnexe B&amp;RScénario de base, 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B1:G45"/>
  <sheetViews>
    <sheetView zoomScaleNormal="100" workbookViewId="0"/>
  </sheetViews>
  <sheetFormatPr baseColWidth="10" defaultColWidth="11.42578125" defaultRowHeight="15" x14ac:dyDescent="0.25"/>
  <cols>
    <col min="1" max="1" width="2.28515625" style="4" customWidth="1"/>
    <col min="2" max="2" width="34" style="4" customWidth="1"/>
    <col min="3" max="3" width="66" style="4" customWidth="1"/>
    <col min="4" max="5" width="14.42578125" style="4" customWidth="1"/>
    <col min="6" max="6" width="2.7109375" style="4" customWidth="1"/>
    <col min="7" max="7" width="4" style="4" customWidth="1"/>
    <col min="8" max="16384" width="11.42578125" style="4"/>
  </cols>
  <sheetData>
    <row r="1" spans="2:7" x14ac:dyDescent="0.25">
      <c r="B1" s="2" t="str">
        <f>IF(+LEFT(Instructions!$B$1,3)="***","",Instructions!$B$1)</f>
        <v/>
      </c>
      <c r="C1" s="3"/>
    </row>
    <row r="2" spans="2:7" x14ac:dyDescent="0.25">
      <c r="B2" s="5" t="s">
        <v>105</v>
      </c>
    </row>
    <row r="3" spans="2:7" ht="15.75" thickBot="1" x14ac:dyDescent="0.3"/>
    <row r="4" spans="2:7" ht="45" x14ac:dyDescent="0.25">
      <c r="B4" s="16" t="s">
        <v>22</v>
      </c>
      <c r="C4" s="16" t="s">
        <v>106</v>
      </c>
      <c r="D4" s="142" t="s">
        <v>316</v>
      </c>
      <c r="E4" s="142" t="s">
        <v>317</v>
      </c>
      <c r="F4" s="6"/>
      <c r="G4" s="7"/>
    </row>
    <row r="5" spans="2:7" ht="15.75" thickBot="1" x14ac:dyDescent="0.3">
      <c r="B5" s="11" t="s">
        <v>155</v>
      </c>
      <c r="C5" s="11" t="s">
        <v>156</v>
      </c>
      <c r="D5" s="11" t="s">
        <v>159</v>
      </c>
      <c r="E5" s="11" t="s">
        <v>305</v>
      </c>
      <c r="G5" s="12" t="s">
        <v>151</v>
      </c>
    </row>
    <row r="6" spans="2:7" x14ac:dyDescent="0.25">
      <c r="B6" s="238" t="s">
        <v>7</v>
      </c>
      <c r="C6" s="239"/>
      <c r="D6" s="240"/>
      <c r="E6" s="241"/>
      <c r="G6" s="13" t="s">
        <v>167</v>
      </c>
    </row>
    <row r="7" spans="2:7" x14ac:dyDescent="0.25">
      <c r="B7" s="242" t="s">
        <v>8</v>
      </c>
      <c r="C7" s="243"/>
      <c r="D7" s="244"/>
      <c r="E7" s="245"/>
      <c r="G7" s="13" t="s">
        <v>168</v>
      </c>
    </row>
    <row r="8" spans="2:7" x14ac:dyDescent="0.25">
      <c r="B8" s="242" t="s">
        <v>9</v>
      </c>
      <c r="C8" s="243"/>
      <c r="D8" s="244"/>
      <c r="E8" s="245"/>
      <c r="G8" s="13" t="s">
        <v>169</v>
      </c>
    </row>
    <row r="9" spans="2:7" ht="26.25" x14ac:dyDescent="0.25">
      <c r="B9" s="246" t="s">
        <v>306</v>
      </c>
      <c r="C9" s="243"/>
      <c r="D9" s="244"/>
      <c r="E9" s="245"/>
      <c r="G9" s="13" t="s">
        <v>309</v>
      </c>
    </row>
    <row r="10" spans="2:7" x14ac:dyDescent="0.25">
      <c r="B10" s="242" t="s">
        <v>307</v>
      </c>
      <c r="C10" s="243"/>
      <c r="D10" s="244"/>
      <c r="E10" s="245"/>
      <c r="G10" s="13" t="s">
        <v>310</v>
      </c>
    </row>
    <row r="11" spans="2:7" x14ac:dyDescent="0.25">
      <c r="B11" s="242" t="s">
        <v>308</v>
      </c>
      <c r="C11" s="243"/>
      <c r="D11" s="244"/>
      <c r="E11" s="245"/>
      <c r="G11" s="13" t="s">
        <v>311</v>
      </c>
    </row>
    <row r="12" spans="2:7" x14ac:dyDescent="0.25">
      <c r="B12" s="242" t="s">
        <v>10</v>
      </c>
      <c r="C12" s="243"/>
      <c r="D12" s="244"/>
      <c r="E12" s="245"/>
      <c r="G12" s="13" t="s">
        <v>172</v>
      </c>
    </row>
    <row r="13" spans="2:7" x14ac:dyDescent="0.25">
      <c r="B13" s="242" t="s">
        <v>3</v>
      </c>
      <c r="C13" s="243"/>
      <c r="D13" s="244"/>
      <c r="E13" s="245"/>
      <c r="G13" s="13" t="s">
        <v>265</v>
      </c>
    </row>
    <row r="14" spans="2:7" x14ac:dyDescent="0.25">
      <c r="B14" s="242" t="s">
        <v>11</v>
      </c>
      <c r="C14" s="243"/>
      <c r="D14" s="244"/>
      <c r="E14" s="245"/>
      <c r="G14" s="13" t="s">
        <v>253</v>
      </c>
    </row>
    <row r="15" spans="2:7" x14ac:dyDescent="0.25">
      <c r="B15" s="242" t="s">
        <v>23</v>
      </c>
      <c r="C15" s="243"/>
      <c r="D15" s="244"/>
      <c r="E15" s="245"/>
      <c r="G15" s="13" t="s">
        <v>173</v>
      </c>
    </row>
    <row r="16" spans="2:7" x14ac:dyDescent="0.25">
      <c r="B16" s="242" t="s">
        <v>12</v>
      </c>
      <c r="C16" s="243"/>
      <c r="D16" s="244"/>
      <c r="E16" s="245"/>
      <c r="G16" s="13" t="s">
        <v>174</v>
      </c>
    </row>
    <row r="17" spans="2:7" x14ac:dyDescent="0.25">
      <c r="B17" s="242" t="s">
        <v>13</v>
      </c>
      <c r="C17" s="243"/>
      <c r="D17" s="244"/>
      <c r="E17" s="245"/>
      <c r="G17" s="13" t="s">
        <v>175</v>
      </c>
    </row>
    <row r="18" spans="2:7" x14ac:dyDescent="0.25">
      <c r="B18" s="247" t="s">
        <v>24</v>
      </c>
      <c r="C18" s="243"/>
      <c r="D18" s="244"/>
      <c r="E18" s="245"/>
      <c r="G18" s="13" t="s">
        <v>176</v>
      </c>
    </row>
    <row r="19" spans="2:7" x14ac:dyDescent="0.25">
      <c r="B19" s="247" t="s">
        <v>24</v>
      </c>
      <c r="C19" s="243"/>
      <c r="D19" s="244"/>
      <c r="E19" s="245"/>
      <c r="G19" s="13" t="s">
        <v>177</v>
      </c>
    </row>
    <row r="20" spans="2:7" x14ac:dyDescent="0.25">
      <c r="B20" s="247" t="s">
        <v>24</v>
      </c>
      <c r="C20" s="243"/>
      <c r="D20" s="244"/>
      <c r="E20" s="245"/>
      <c r="G20" s="13" t="s">
        <v>254</v>
      </c>
    </row>
    <row r="21" spans="2:7" x14ac:dyDescent="0.25">
      <c r="B21" s="247" t="s">
        <v>24</v>
      </c>
      <c r="C21" s="243"/>
      <c r="D21" s="244"/>
      <c r="E21" s="245"/>
      <c r="G21" s="13" t="s">
        <v>255</v>
      </c>
    </row>
    <row r="22" spans="2:7" x14ac:dyDescent="0.25">
      <c r="B22" s="247" t="s">
        <v>24</v>
      </c>
      <c r="C22" s="243"/>
      <c r="D22" s="244"/>
      <c r="E22" s="245"/>
      <c r="G22" s="13" t="s">
        <v>256</v>
      </c>
    </row>
    <row r="23" spans="2:7" x14ac:dyDescent="0.25">
      <c r="B23" s="247" t="s">
        <v>24</v>
      </c>
      <c r="C23" s="243"/>
      <c r="D23" s="244"/>
      <c r="E23" s="245"/>
      <c r="G23" s="13" t="s">
        <v>291</v>
      </c>
    </row>
    <row r="24" spans="2:7" x14ac:dyDescent="0.25">
      <c r="B24" s="247" t="s">
        <v>24</v>
      </c>
      <c r="C24" s="243"/>
      <c r="D24" s="244"/>
      <c r="E24" s="245"/>
      <c r="G24" s="13" t="s">
        <v>178</v>
      </c>
    </row>
    <row r="25" spans="2:7" x14ac:dyDescent="0.25">
      <c r="B25" s="247" t="s">
        <v>24</v>
      </c>
      <c r="C25" s="243"/>
      <c r="D25" s="244"/>
      <c r="E25" s="245"/>
      <c r="G25" s="13" t="s">
        <v>292</v>
      </c>
    </row>
    <row r="26" spans="2:7" x14ac:dyDescent="0.25">
      <c r="B26" s="247" t="s">
        <v>24</v>
      </c>
      <c r="C26" s="243"/>
      <c r="D26" s="244"/>
      <c r="E26" s="245"/>
      <c r="G26" s="13" t="s">
        <v>179</v>
      </c>
    </row>
    <row r="27" spans="2:7" x14ac:dyDescent="0.25">
      <c r="B27" s="247" t="s">
        <v>24</v>
      </c>
      <c r="C27" s="243"/>
      <c r="D27" s="244"/>
      <c r="E27" s="245"/>
      <c r="G27" s="13" t="s">
        <v>180</v>
      </c>
    </row>
    <row r="28" spans="2:7" x14ac:dyDescent="0.25">
      <c r="B28" s="247" t="s">
        <v>24</v>
      </c>
      <c r="C28" s="243"/>
      <c r="D28" s="244"/>
      <c r="E28" s="245"/>
      <c r="G28" s="13" t="s">
        <v>181</v>
      </c>
    </row>
    <row r="29" spans="2:7" x14ac:dyDescent="0.25">
      <c r="B29" s="247" t="s">
        <v>24</v>
      </c>
      <c r="C29" s="243"/>
      <c r="D29" s="244"/>
      <c r="E29" s="245"/>
      <c r="G29" s="13" t="s">
        <v>182</v>
      </c>
    </row>
    <row r="30" spans="2:7" x14ac:dyDescent="0.25">
      <c r="B30" s="247" t="s">
        <v>24</v>
      </c>
      <c r="C30" s="243"/>
      <c r="D30" s="244"/>
      <c r="E30" s="245"/>
      <c r="G30" s="13" t="s">
        <v>183</v>
      </c>
    </row>
    <row r="31" spans="2:7" x14ac:dyDescent="0.25">
      <c r="B31" s="247" t="s">
        <v>24</v>
      </c>
      <c r="C31" s="243"/>
      <c r="D31" s="244"/>
      <c r="E31" s="245"/>
      <c r="G31" s="13" t="s">
        <v>257</v>
      </c>
    </row>
    <row r="32" spans="2:7" x14ac:dyDescent="0.25">
      <c r="B32" s="247" t="s">
        <v>24</v>
      </c>
      <c r="C32" s="243"/>
      <c r="D32" s="244"/>
      <c r="E32" s="245"/>
      <c r="G32" s="13" t="s">
        <v>258</v>
      </c>
    </row>
    <row r="33" spans="2:7" x14ac:dyDescent="0.25">
      <c r="B33" s="247" t="s">
        <v>24</v>
      </c>
      <c r="C33" s="243"/>
      <c r="D33" s="244"/>
      <c r="E33" s="245"/>
      <c r="G33" s="13" t="s">
        <v>259</v>
      </c>
    </row>
    <row r="34" spans="2:7" x14ac:dyDescent="0.25">
      <c r="B34" s="247" t="s">
        <v>24</v>
      </c>
      <c r="C34" s="243"/>
      <c r="D34" s="244"/>
      <c r="E34" s="245"/>
      <c r="G34" s="13" t="s">
        <v>184</v>
      </c>
    </row>
    <row r="35" spans="2:7" x14ac:dyDescent="0.25">
      <c r="B35" s="247" t="s">
        <v>24</v>
      </c>
      <c r="C35" s="243"/>
      <c r="D35" s="244"/>
      <c r="E35" s="245"/>
      <c r="G35" s="13" t="s">
        <v>293</v>
      </c>
    </row>
    <row r="36" spans="2:7" x14ac:dyDescent="0.25">
      <c r="B36" s="247" t="s">
        <v>24</v>
      </c>
      <c r="C36" s="243"/>
      <c r="D36" s="244"/>
      <c r="E36" s="245"/>
      <c r="G36" s="13" t="s">
        <v>266</v>
      </c>
    </row>
    <row r="37" spans="2:7" x14ac:dyDescent="0.25">
      <c r="B37" s="247" t="s">
        <v>24</v>
      </c>
      <c r="C37" s="243"/>
      <c r="D37" s="244"/>
      <c r="E37" s="245"/>
      <c r="G37" s="13" t="s">
        <v>267</v>
      </c>
    </row>
    <row r="38" spans="2:7" x14ac:dyDescent="0.25">
      <c r="B38" s="247" t="s">
        <v>24</v>
      </c>
      <c r="C38" s="243"/>
      <c r="D38" s="244"/>
      <c r="E38" s="245"/>
      <c r="G38" s="13" t="s">
        <v>268</v>
      </c>
    </row>
    <row r="39" spans="2:7" x14ac:dyDescent="0.25">
      <c r="B39" s="247" t="s">
        <v>24</v>
      </c>
      <c r="C39" s="243"/>
      <c r="D39" s="244"/>
      <c r="E39" s="245"/>
      <c r="G39" s="13" t="s">
        <v>269</v>
      </c>
    </row>
    <row r="40" spans="2:7" x14ac:dyDescent="0.25">
      <c r="B40" s="247" t="s">
        <v>24</v>
      </c>
      <c r="C40" s="243"/>
      <c r="D40" s="244"/>
      <c r="E40" s="245"/>
      <c r="G40" s="13" t="s">
        <v>270</v>
      </c>
    </row>
    <row r="41" spans="2:7" ht="15.75" thickBot="1" x14ac:dyDescent="0.3">
      <c r="B41" s="248" t="s">
        <v>24</v>
      </c>
      <c r="C41" s="249"/>
      <c r="D41" s="250"/>
      <c r="E41" s="251"/>
      <c r="G41" s="13" t="s">
        <v>271</v>
      </c>
    </row>
    <row r="43" spans="2:7" ht="17.25" x14ac:dyDescent="0.25">
      <c r="B43" s="17" t="s">
        <v>107</v>
      </c>
    </row>
    <row r="44" spans="2:7" ht="17.25" x14ac:dyDescent="0.25">
      <c r="B44" s="17" t="s">
        <v>111</v>
      </c>
    </row>
    <row r="45" spans="2:7" x14ac:dyDescent="0.25">
      <c r="B45" s="18" t="s">
        <v>112</v>
      </c>
    </row>
  </sheetData>
  <sheetProtection sheet="1" objects="1" scenarios="1"/>
  <printOptions horizontalCentered="1"/>
  <pageMargins left="0.15748031496063" right="0.27559055118110198" top="0.47244094488188998" bottom="0.43307086614173201" header="0.31496062992126" footer="0.196850393700787"/>
  <pageSetup scale="76" orientation="portrait" r:id="rId1"/>
  <headerFooter>
    <oddFooter>&amp;LAutorité des marchés financiers&amp;CAnnexe C&amp;RTests de sensibilité, 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B1:H39"/>
  <sheetViews>
    <sheetView zoomScaleNormal="100" workbookViewId="0"/>
  </sheetViews>
  <sheetFormatPr baseColWidth="10" defaultColWidth="11.42578125" defaultRowHeight="15" x14ac:dyDescent="0.25"/>
  <cols>
    <col min="1" max="1" width="2.28515625" style="4" customWidth="1"/>
    <col min="2" max="2" width="36.28515625" style="4" bestFit="1" customWidth="1"/>
    <col min="3" max="3" width="20" style="4" customWidth="1"/>
    <col min="4" max="4" width="20.85546875" style="4" customWidth="1"/>
    <col min="5" max="5" width="20" style="4" customWidth="1"/>
    <col min="6" max="6" width="20.85546875" style="4" customWidth="1"/>
    <col min="7" max="7" width="2.7109375" style="4" customWidth="1"/>
    <col min="8" max="8" width="3.28515625" style="4" customWidth="1"/>
    <col min="9" max="16384" width="11.42578125" style="4"/>
  </cols>
  <sheetData>
    <row r="1" spans="2:8" x14ac:dyDescent="0.25">
      <c r="B1" s="2" t="str">
        <f>IF(+LEFT(Instructions!$B$1,3)="***","",Instructions!$B$1)</f>
        <v/>
      </c>
      <c r="C1" s="3"/>
      <c r="E1" s="3"/>
    </row>
    <row r="3" spans="2:8" x14ac:dyDescent="0.25">
      <c r="B3" s="5" t="s">
        <v>80</v>
      </c>
    </row>
    <row r="4" spans="2:8" ht="15.75" thickBot="1" x14ac:dyDescent="0.3">
      <c r="G4" s="6"/>
      <c r="H4" s="7"/>
    </row>
    <row r="5" spans="2:8" ht="53.25" customHeight="1" thickBot="1" x14ac:dyDescent="0.3">
      <c r="C5" s="302" t="s">
        <v>312</v>
      </c>
      <c r="D5" s="303"/>
      <c r="E5" s="302" t="s">
        <v>313</v>
      </c>
      <c r="F5" s="303"/>
    </row>
    <row r="6" spans="2:8" ht="30" x14ac:dyDescent="0.25">
      <c r="B6" s="8" t="s">
        <v>14</v>
      </c>
      <c r="C6" s="9" t="s">
        <v>325</v>
      </c>
      <c r="D6" s="10" t="s">
        <v>235</v>
      </c>
      <c r="E6" s="9" t="s">
        <v>325</v>
      </c>
      <c r="F6" s="10" t="s">
        <v>235</v>
      </c>
    </row>
    <row r="7" spans="2:8" ht="15.75" thickBot="1" x14ac:dyDescent="0.3">
      <c r="B7" s="11" t="s">
        <v>155</v>
      </c>
      <c r="C7" s="11" t="s">
        <v>156</v>
      </c>
      <c r="D7" s="11" t="s">
        <v>159</v>
      </c>
      <c r="E7" s="11" t="s">
        <v>314</v>
      </c>
      <c r="F7" s="11" t="s">
        <v>315</v>
      </c>
      <c r="H7" s="12" t="s">
        <v>151</v>
      </c>
    </row>
    <row r="8" spans="2:8" x14ac:dyDescent="0.25">
      <c r="B8" s="252" t="s">
        <v>30</v>
      </c>
      <c r="C8" s="253"/>
      <c r="D8" s="253"/>
      <c r="E8" s="253"/>
      <c r="F8" s="254"/>
      <c r="H8" s="13" t="s">
        <v>167</v>
      </c>
    </row>
    <row r="9" spans="2:8" x14ac:dyDescent="0.25">
      <c r="B9" s="255" t="s">
        <v>31</v>
      </c>
      <c r="C9" s="235"/>
      <c r="D9" s="235"/>
      <c r="E9" s="235"/>
      <c r="F9" s="256"/>
      <c r="H9" s="13" t="s">
        <v>168</v>
      </c>
    </row>
    <row r="10" spans="2:8" x14ac:dyDescent="0.25">
      <c r="B10" s="255" t="s">
        <v>32</v>
      </c>
      <c r="C10" s="235"/>
      <c r="D10" s="235"/>
      <c r="E10" s="235"/>
      <c r="F10" s="256"/>
      <c r="H10" s="13" t="s">
        <v>169</v>
      </c>
    </row>
    <row r="11" spans="2:8" x14ac:dyDescent="0.25">
      <c r="B11" s="255" t="s">
        <v>33</v>
      </c>
      <c r="C11" s="235"/>
      <c r="D11" s="235"/>
      <c r="E11" s="235"/>
      <c r="F11" s="256"/>
      <c r="H11" s="13" t="s">
        <v>170</v>
      </c>
    </row>
    <row r="12" spans="2:8" x14ac:dyDescent="0.25">
      <c r="B12" s="255" t="s">
        <v>34</v>
      </c>
      <c r="C12" s="235"/>
      <c r="D12" s="235"/>
      <c r="E12" s="235"/>
      <c r="F12" s="256"/>
      <c r="H12" s="13" t="s">
        <v>171</v>
      </c>
    </row>
    <row r="13" spans="2:8" x14ac:dyDescent="0.25">
      <c r="B13" s="255" t="s">
        <v>35</v>
      </c>
      <c r="C13" s="235"/>
      <c r="D13" s="235"/>
      <c r="E13" s="235"/>
      <c r="F13" s="256"/>
      <c r="H13" s="13" t="s">
        <v>172</v>
      </c>
    </row>
    <row r="14" spans="2:8" x14ac:dyDescent="0.25">
      <c r="B14" s="255" t="s">
        <v>36</v>
      </c>
      <c r="C14" s="235"/>
      <c r="D14" s="235"/>
      <c r="E14" s="235"/>
      <c r="F14" s="256"/>
      <c r="H14" s="13" t="s">
        <v>265</v>
      </c>
    </row>
    <row r="15" spans="2:8" x14ac:dyDescent="0.25">
      <c r="B15" s="255" t="s">
        <v>37</v>
      </c>
      <c r="C15" s="235"/>
      <c r="D15" s="235"/>
      <c r="E15" s="235"/>
      <c r="F15" s="256"/>
      <c r="H15" s="13" t="s">
        <v>253</v>
      </c>
    </row>
    <row r="16" spans="2:8" x14ac:dyDescent="0.25">
      <c r="B16" s="255" t="s">
        <v>38</v>
      </c>
      <c r="C16" s="235"/>
      <c r="D16" s="235"/>
      <c r="E16" s="235"/>
      <c r="F16" s="256"/>
      <c r="H16" s="13" t="s">
        <v>173</v>
      </c>
    </row>
    <row r="17" spans="2:8" x14ac:dyDescent="0.25">
      <c r="B17" s="255" t="s">
        <v>39</v>
      </c>
      <c r="C17" s="235"/>
      <c r="D17" s="235"/>
      <c r="E17" s="235"/>
      <c r="F17" s="256"/>
      <c r="H17" s="13" t="s">
        <v>290</v>
      </c>
    </row>
    <row r="18" spans="2:8" x14ac:dyDescent="0.25">
      <c r="B18" s="255" t="s">
        <v>40</v>
      </c>
      <c r="C18" s="235"/>
      <c r="D18" s="235"/>
      <c r="E18" s="235"/>
      <c r="F18" s="256"/>
      <c r="H18" s="13" t="s">
        <v>174</v>
      </c>
    </row>
    <row r="19" spans="2:8" x14ac:dyDescent="0.25">
      <c r="B19" s="255" t="s">
        <v>41</v>
      </c>
      <c r="C19" s="235"/>
      <c r="D19" s="235"/>
      <c r="E19" s="235"/>
      <c r="F19" s="256"/>
      <c r="H19" s="13" t="s">
        <v>175</v>
      </c>
    </row>
    <row r="20" spans="2:8" x14ac:dyDescent="0.25">
      <c r="B20" s="255" t="s">
        <v>42</v>
      </c>
      <c r="C20" s="235"/>
      <c r="D20" s="235"/>
      <c r="E20" s="235"/>
      <c r="F20" s="256"/>
      <c r="H20" s="13" t="s">
        <v>176</v>
      </c>
    </row>
    <row r="21" spans="2:8" x14ac:dyDescent="0.25">
      <c r="B21" s="255" t="s">
        <v>43</v>
      </c>
      <c r="C21" s="235"/>
      <c r="D21" s="235"/>
      <c r="E21" s="235"/>
      <c r="F21" s="256"/>
      <c r="H21" s="13" t="s">
        <v>177</v>
      </c>
    </row>
    <row r="22" spans="2:8" x14ac:dyDescent="0.25">
      <c r="B22" s="255" t="s">
        <v>44</v>
      </c>
      <c r="C22" s="235"/>
      <c r="D22" s="235"/>
      <c r="E22" s="235"/>
      <c r="F22" s="256"/>
      <c r="H22" s="13" t="s">
        <v>254</v>
      </c>
    </row>
    <row r="23" spans="2:8" x14ac:dyDescent="0.25">
      <c r="B23" s="255" t="s">
        <v>45</v>
      </c>
      <c r="C23" s="235"/>
      <c r="D23" s="235"/>
      <c r="E23" s="235"/>
      <c r="F23" s="256"/>
      <c r="H23" s="13" t="s">
        <v>255</v>
      </c>
    </row>
    <row r="24" spans="2:8" x14ac:dyDescent="0.25">
      <c r="B24" s="255" t="s">
        <v>46</v>
      </c>
      <c r="C24" s="235"/>
      <c r="D24" s="235"/>
      <c r="E24" s="235"/>
      <c r="F24" s="256"/>
      <c r="H24" s="13" t="s">
        <v>256</v>
      </c>
    </row>
    <row r="25" spans="2:8" x14ac:dyDescent="0.25">
      <c r="B25" s="255" t="s">
        <v>47</v>
      </c>
      <c r="C25" s="235"/>
      <c r="D25" s="235"/>
      <c r="E25" s="235"/>
      <c r="F25" s="256"/>
      <c r="H25" s="13" t="s">
        <v>291</v>
      </c>
    </row>
    <row r="26" spans="2:8" x14ac:dyDescent="0.25">
      <c r="B26" s="255" t="s">
        <v>48</v>
      </c>
      <c r="C26" s="235"/>
      <c r="D26" s="235"/>
      <c r="E26" s="235"/>
      <c r="F26" s="256"/>
      <c r="H26" s="13" t="s">
        <v>178</v>
      </c>
    </row>
    <row r="27" spans="2:8" x14ac:dyDescent="0.25">
      <c r="B27" s="255" t="s">
        <v>49</v>
      </c>
      <c r="C27" s="235"/>
      <c r="D27" s="235"/>
      <c r="E27" s="235"/>
      <c r="F27" s="256"/>
      <c r="H27" s="13" t="s">
        <v>292</v>
      </c>
    </row>
    <row r="28" spans="2:8" x14ac:dyDescent="0.25">
      <c r="B28" s="255" t="s">
        <v>50</v>
      </c>
      <c r="C28" s="235"/>
      <c r="D28" s="235"/>
      <c r="E28" s="235"/>
      <c r="F28" s="256"/>
      <c r="H28" s="13" t="s">
        <v>179</v>
      </c>
    </row>
    <row r="29" spans="2:8" x14ac:dyDescent="0.25">
      <c r="B29" s="255" t="s">
        <v>51</v>
      </c>
      <c r="C29" s="235"/>
      <c r="D29" s="235"/>
      <c r="E29" s="235"/>
      <c r="F29" s="256"/>
      <c r="H29" s="13" t="s">
        <v>180</v>
      </c>
    </row>
    <row r="30" spans="2:8" x14ac:dyDescent="0.25">
      <c r="B30" s="255" t="s">
        <v>52</v>
      </c>
      <c r="C30" s="235"/>
      <c r="D30" s="235"/>
      <c r="E30" s="235"/>
      <c r="F30" s="256"/>
      <c r="H30" s="13" t="s">
        <v>181</v>
      </c>
    </row>
    <row r="31" spans="2:8" x14ac:dyDescent="0.25">
      <c r="B31" s="255" t="s">
        <v>53</v>
      </c>
      <c r="C31" s="235"/>
      <c r="D31" s="235"/>
      <c r="E31" s="235"/>
      <c r="F31" s="256"/>
      <c r="H31" s="13" t="s">
        <v>182</v>
      </c>
    </row>
    <row r="32" spans="2:8" ht="15.75" thickBot="1" x14ac:dyDescent="0.3">
      <c r="B32" s="257" t="s">
        <v>54</v>
      </c>
      <c r="C32" s="236"/>
      <c r="D32" s="236"/>
      <c r="E32" s="236"/>
      <c r="F32" s="258"/>
      <c r="H32" s="13" t="s">
        <v>183</v>
      </c>
    </row>
    <row r="34" spans="2:2" ht="15.75" x14ac:dyDescent="0.25">
      <c r="B34" s="14" t="s">
        <v>89</v>
      </c>
    </row>
    <row r="35" spans="2:2" x14ac:dyDescent="0.25">
      <c r="B35" s="15" t="s">
        <v>108</v>
      </c>
    </row>
    <row r="36" spans="2:2" x14ac:dyDescent="0.25">
      <c r="B36" s="15" t="s">
        <v>90</v>
      </c>
    </row>
    <row r="37" spans="2:2" x14ac:dyDescent="0.25">
      <c r="B37" s="15" t="s">
        <v>113</v>
      </c>
    </row>
    <row r="38" spans="2:2" x14ac:dyDescent="0.25">
      <c r="B38" s="14" t="s">
        <v>318</v>
      </c>
    </row>
    <row r="39" spans="2:2" x14ac:dyDescent="0.25">
      <c r="B39" s="15" t="s">
        <v>91</v>
      </c>
    </row>
  </sheetData>
  <sheetProtection sheet="1" objects="1" scenarios="1"/>
  <mergeCells count="2">
    <mergeCell ref="C5:D5"/>
    <mergeCell ref="E5:F5"/>
  </mergeCells>
  <printOptions horizontalCentered="1"/>
  <pageMargins left="0.15748031496063" right="0.15748031496063" top="0.35433070866141703" bottom="0.39370078740157499" header="0.31496062992126" footer="0.196850393700787"/>
  <pageSetup scale="84" orientation="portrait" r:id="rId1"/>
  <headerFooter>
    <oddFooter>&amp;LAutorité des marchés financiers&amp;CAnnexe D&amp;RImpact des scénarios défavorables, 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MFTypeDonnee"/>
  <dimension ref="A1:B4"/>
  <sheetViews>
    <sheetView workbookViewId="0"/>
  </sheetViews>
  <sheetFormatPr baseColWidth="10" defaultColWidth="8.85546875" defaultRowHeight="15" x14ac:dyDescent="0.25"/>
  <cols>
    <col min="1" max="2" width="12.42578125" customWidth="1"/>
  </cols>
  <sheetData>
    <row r="1" spans="1:2" x14ac:dyDescent="0.25">
      <c r="A1" t="s">
        <v>319</v>
      </c>
      <c r="B1" t="s">
        <v>319</v>
      </c>
    </row>
    <row r="2" spans="1:2" x14ac:dyDescent="0.25">
      <c r="A2" t="s">
        <v>320</v>
      </c>
      <c r="B2" t="s">
        <v>320</v>
      </c>
    </row>
    <row r="3" spans="1:2" x14ac:dyDescent="0.25">
      <c r="A3" t="s">
        <v>321</v>
      </c>
    </row>
    <row r="4" spans="1:2" x14ac:dyDescent="0.25">
      <c r="A4" t="s">
        <v>322</v>
      </c>
    </row>
  </sheetData>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I79"/>
  <sheetViews>
    <sheetView zoomScaleNormal="100" workbookViewId="0"/>
  </sheetViews>
  <sheetFormatPr baseColWidth="10" defaultColWidth="11.42578125" defaultRowHeight="14.25" x14ac:dyDescent="0.2"/>
  <cols>
    <col min="1" max="1" width="2.7109375" style="3" customWidth="1"/>
    <col min="2" max="2" width="48.85546875" style="3" customWidth="1"/>
    <col min="3" max="7" width="11.42578125" style="3"/>
    <col min="8" max="8" width="2.140625" style="3" customWidth="1"/>
    <col min="9" max="9" width="3.7109375" style="32" customWidth="1"/>
    <col min="10" max="16384" width="11.42578125" style="3"/>
  </cols>
  <sheetData>
    <row r="1" spans="2:9" ht="15" thickBot="1" x14ac:dyDescent="0.25">
      <c r="B1" s="2" t="str">
        <f>IF(+LEFT(Instructions!$B$1,3)="***","",Instructions!$B$1)</f>
        <v/>
      </c>
      <c r="D1" s="28" t="s">
        <v>153</v>
      </c>
      <c r="E1" s="29" t="s">
        <v>55</v>
      </c>
      <c r="I1" s="12" t="s">
        <v>151</v>
      </c>
    </row>
    <row r="2" spans="2:9" ht="15" customHeight="1" x14ac:dyDescent="0.25">
      <c r="B2" s="5" t="s">
        <v>67</v>
      </c>
      <c r="D2" s="270" t="s">
        <v>63</v>
      </c>
      <c r="E2" s="271"/>
      <c r="F2" s="271"/>
      <c r="G2" s="272"/>
      <c r="I2" s="265" t="s">
        <v>152</v>
      </c>
    </row>
    <row r="3" spans="2:9" ht="15.75" thickBot="1" x14ac:dyDescent="0.3">
      <c r="B3" s="4"/>
      <c r="D3" s="273"/>
      <c r="E3" s="274"/>
      <c r="F3" s="274"/>
      <c r="G3" s="275"/>
      <c r="I3" s="266"/>
    </row>
    <row r="4" spans="2:9" s="7" customFormat="1" ht="15.75" thickBot="1" x14ac:dyDescent="0.3">
      <c r="D4" s="89"/>
      <c r="E4" s="90"/>
      <c r="F4" s="90"/>
      <c r="G4" s="90"/>
      <c r="H4" s="3"/>
    </row>
    <row r="5" spans="2:9" ht="16.5" customHeight="1" x14ac:dyDescent="0.2">
      <c r="B5" s="276" t="s">
        <v>221</v>
      </c>
      <c r="C5" s="267" t="s">
        <v>79</v>
      </c>
      <c r="D5" s="268"/>
      <c r="E5" s="268"/>
      <c r="F5" s="268"/>
      <c r="G5" s="269"/>
    </row>
    <row r="6" spans="2:9" x14ac:dyDescent="0.2">
      <c r="B6" s="277"/>
      <c r="C6" s="125">
        <v>2019</v>
      </c>
      <c r="D6" s="34">
        <f>C6+1</f>
        <v>2020</v>
      </c>
      <c r="E6" s="34">
        <f>D6+1</f>
        <v>2021</v>
      </c>
      <c r="F6" s="34">
        <f>E6+1</f>
        <v>2022</v>
      </c>
      <c r="G6" s="35">
        <f>F6+1</f>
        <v>2023</v>
      </c>
    </row>
    <row r="7" spans="2:9" ht="9" customHeight="1" thickBot="1" x14ac:dyDescent="0.25">
      <c r="B7" s="36" t="s">
        <v>154</v>
      </c>
      <c r="C7" s="66" t="s">
        <v>155</v>
      </c>
      <c r="D7" s="67" t="s">
        <v>156</v>
      </c>
      <c r="E7" s="67" t="s">
        <v>157</v>
      </c>
      <c r="F7" s="67" t="s">
        <v>158</v>
      </c>
      <c r="G7" s="68" t="s">
        <v>159</v>
      </c>
    </row>
    <row r="8" spans="2:9" x14ac:dyDescent="0.2">
      <c r="B8" s="91" t="s">
        <v>69</v>
      </c>
      <c r="C8" s="92"/>
      <c r="D8" s="93"/>
      <c r="E8" s="93"/>
      <c r="F8" s="93"/>
      <c r="G8" s="94"/>
    </row>
    <row r="9" spans="2:9" x14ac:dyDescent="0.2">
      <c r="B9" s="150" t="s">
        <v>70</v>
      </c>
      <c r="C9" s="151"/>
      <c r="D9" s="152"/>
      <c r="E9" s="152"/>
      <c r="F9" s="152"/>
      <c r="G9" s="153"/>
      <c r="I9" s="13" t="s">
        <v>187</v>
      </c>
    </row>
    <row r="10" spans="2:9" x14ac:dyDescent="0.2">
      <c r="B10" s="154"/>
      <c r="C10" s="155"/>
      <c r="D10" s="156"/>
      <c r="E10" s="156"/>
      <c r="F10" s="156"/>
      <c r="G10" s="157"/>
      <c r="I10" s="13" t="s">
        <v>186</v>
      </c>
    </row>
    <row r="11" spans="2:9" x14ac:dyDescent="0.2">
      <c r="B11" s="154"/>
      <c r="C11" s="155"/>
      <c r="D11" s="156"/>
      <c r="E11" s="156"/>
      <c r="F11" s="156"/>
      <c r="G11" s="157"/>
      <c r="I11" s="13" t="s">
        <v>160</v>
      </c>
    </row>
    <row r="12" spans="2:9" x14ac:dyDescent="0.2">
      <c r="B12" s="154"/>
      <c r="C12" s="155"/>
      <c r="D12" s="156"/>
      <c r="E12" s="156"/>
      <c r="F12" s="156"/>
      <c r="G12" s="157"/>
      <c r="I12" s="13" t="s">
        <v>188</v>
      </c>
    </row>
    <row r="13" spans="2:9" x14ac:dyDescent="0.2">
      <c r="B13" s="154"/>
      <c r="C13" s="155"/>
      <c r="D13" s="156"/>
      <c r="E13" s="156"/>
      <c r="F13" s="156"/>
      <c r="G13" s="157"/>
      <c r="I13" s="13" t="s">
        <v>161</v>
      </c>
    </row>
    <row r="14" spans="2:9" x14ac:dyDescent="0.2">
      <c r="B14" s="154"/>
      <c r="C14" s="155"/>
      <c r="D14" s="156"/>
      <c r="E14" s="156"/>
      <c r="F14" s="156"/>
      <c r="G14" s="157"/>
      <c r="I14" s="13" t="s">
        <v>191</v>
      </c>
    </row>
    <row r="15" spans="2:9" x14ac:dyDescent="0.2">
      <c r="B15" s="154"/>
      <c r="C15" s="155"/>
      <c r="D15" s="156"/>
      <c r="E15" s="156"/>
      <c r="F15" s="156"/>
      <c r="G15" s="157"/>
      <c r="I15" s="13" t="s">
        <v>162</v>
      </c>
    </row>
    <row r="16" spans="2:9" x14ac:dyDescent="0.2">
      <c r="B16" s="154"/>
      <c r="C16" s="155"/>
      <c r="D16" s="156"/>
      <c r="E16" s="156"/>
      <c r="F16" s="156"/>
      <c r="G16" s="157"/>
      <c r="I16" s="13" t="s">
        <v>189</v>
      </c>
    </row>
    <row r="17" spans="2:9" x14ac:dyDescent="0.2">
      <c r="B17" s="154"/>
      <c r="C17" s="155"/>
      <c r="D17" s="156"/>
      <c r="E17" s="156"/>
      <c r="F17" s="156"/>
      <c r="G17" s="157"/>
      <c r="I17" s="13" t="s">
        <v>163</v>
      </c>
    </row>
    <row r="18" spans="2:9" x14ac:dyDescent="0.2">
      <c r="B18" s="154"/>
      <c r="C18" s="155"/>
      <c r="D18" s="156"/>
      <c r="E18" s="156"/>
      <c r="F18" s="156"/>
      <c r="G18" s="157"/>
      <c r="I18" s="13" t="s">
        <v>190</v>
      </c>
    </row>
    <row r="19" spans="2:9" x14ac:dyDescent="0.2">
      <c r="B19" s="154"/>
      <c r="C19" s="155"/>
      <c r="D19" s="156"/>
      <c r="E19" s="156"/>
      <c r="F19" s="156"/>
      <c r="G19" s="157"/>
      <c r="I19" s="13" t="s">
        <v>164</v>
      </c>
    </row>
    <row r="20" spans="2:9" x14ac:dyDescent="0.2">
      <c r="B20" s="154"/>
      <c r="C20" s="155"/>
      <c r="D20" s="156"/>
      <c r="E20" s="156"/>
      <c r="F20" s="156"/>
      <c r="G20" s="157"/>
      <c r="I20" s="13" t="s">
        <v>192</v>
      </c>
    </row>
    <row r="21" spans="2:9" x14ac:dyDescent="0.2">
      <c r="B21" s="154"/>
      <c r="C21" s="155"/>
      <c r="D21" s="156"/>
      <c r="E21" s="156"/>
      <c r="F21" s="156"/>
      <c r="G21" s="157"/>
      <c r="I21" s="13" t="s">
        <v>165</v>
      </c>
    </row>
    <row r="22" spans="2:9" x14ac:dyDescent="0.2">
      <c r="B22" s="154"/>
      <c r="C22" s="155"/>
      <c r="D22" s="156"/>
      <c r="E22" s="156"/>
      <c r="F22" s="156"/>
      <c r="G22" s="157"/>
      <c r="I22" s="13" t="s">
        <v>193</v>
      </c>
    </row>
    <row r="23" spans="2:9" x14ac:dyDescent="0.2">
      <c r="B23" s="154"/>
      <c r="C23" s="155"/>
      <c r="D23" s="156"/>
      <c r="E23" s="156"/>
      <c r="F23" s="156"/>
      <c r="G23" s="157"/>
      <c r="I23" s="13" t="s">
        <v>194</v>
      </c>
    </row>
    <row r="24" spans="2:9" x14ac:dyDescent="0.2">
      <c r="B24" s="154"/>
      <c r="C24" s="155"/>
      <c r="D24" s="156"/>
      <c r="E24" s="156"/>
      <c r="F24" s="156"/>
      <c r="G24" s="157"/>
      <c r="I24" s="13" t="s">
        <v>195</v>
      </c>
    </row>
    <row r="25" spans="2:9" x14ac:dyDescent="0.2">
      <c r="B25" s="154"/>
      <c r="C25" s="155"/>
      <c r="D25" s="156"/>
      <c r="E25" s="156"/>
      <c r="F25" s="156"/>
      <c r="G25" s="157"/>
      <c r="I25" s="13" t="s">
        <v>196</v>
      </c>
    </row>
    <row r="26" spans="2:9" x14ac:dyDescent="0.2">
      <c r="B26" s="154"/>
      <c r="C26" s="155"/>
      <c r="D26" s="156"/>
      <c r="E26" s="156"/>
      <c r="F26" s="156"/>
      <c r="G26" s="157"/>
      <c r="I26" s="13" t="s">
        <v>197</v>
      </c>
    </row>
    <row r="27" spans="2:9" x14ac:dyDescent="0.2">
      <c r="B27" s="154"/>
      <c r="C27" s="155"/>
      <c r="D27" s="156"/>
      <c r="E27" s="156"/>
      <c r="F27" s="156"/>
      <c r="G27" s="157"/>
      <c r="I27" s="13" t="s">
        <v>166</v>
      </c>
    </row>
    <row r="28" spans="2:9" x14ac:dyDescent="0.2">
      <c r="B28" s="158"/>
      <c r="C28" s="155"/>
      <c r="D28" s="156"/>
      <c r="E28" s="156"/>
      <c r="F28" s="156"/>
      <c r="G28" s="157"/>
      <c r="I28" s="13" t="s">
        <v>299</v>
      </c>
    </row>
    <row r="29" spans="2:9" ht="15" thickBot="1" x14ac:dyDescent="0.25">
      <c r="B29" s="58" t="s">
        <v>71</v>
      </c>
      <c r="C29" s="159">
        <f>SUM(C9:C28)</f>
        <v>0</v>
      </c>
      <c r="D29" s="160">
        <f>SUM(D9:D28)</f>
        <v>0</v>
      </c>
      <c r="E29" s="160">
        <f>SUM(E9:E28)</f>
        <v>0</v>
      </c>
      <c r="F29" s="160">
        <f>SUM(F9:F28)</f>
        <v>0</v>
      </c>
      <c r="G29" s="161">
        <f>SUM(G9:G28)</f>
        <v>0</v>
      </c>
      <c r="I29" s="13" t="s">
        <v>300</v>
      </c>
    </row>
    <row r="30" spans="2:9" x14ac:dyDescent="0.2">
      <c r="B30" s="91" t="s">
        <v>72</v>
      </c>
      <c r="C30" s="95"/>
      <c r="D30" s="96"/>
      <c r="E30" s="96"/>
      <c r="F30" s="96"/>
      <c r="G30" s="97"/>
      <c r="I30" s="3"/>
    </row>
    <row r="31" spans="2:9" x14ac:dyDescent="0.2">
      <c r="B31" s="150" t="s">
        <v>222</v>
      </c>
      <c r="C31" s="151"/>
      <c r="D31" s="152"/>
      <c r="E31" s="152"/>
      <c r="F31" s="152"/>
      <c r="G31" s="153"/>
      <c r="I31" s="13" t="s">
        <v>198</v>
      </c>
    </row>
    <row r="32" spans="2:9" x14ac:dyDescent="0.2">
      <c r="B32" s="154" t="s">
        <v>73</v>
      </c>
      <c r="C32" s="155"/>
      <c r="D32" s="156"/>
      <c r="E32" s="156"/>
      <c r="F32" s="156"/>
      <c r="G32" s="157"/>
      <c r="I32" s="13" t="s">
        <v>199</v>
      </c>
    </row>
    <row r="33" spans="2:9" x14ac:dyDescent="0.2">
      <c r="B33" s="154"/>
      <c r="C33" s="155"/>
      <c r="D33" s="156"/>
      <c r="E33" s="156"/>
      <c r="F33" s="156"/>
      <c r="G33" s="157"/>
      <c r="I33" s="13" t="s">
        <v>167</v>
      </c>
    </row>
    <row r="34" spans="2:9" x14ac:dyDescent="0.2">
      <c r="B34" s="154"/>
      <c r="C34" s="155"/>
      <c r="D34" s="156"/>
      <c r="E34" s="156"/>
      <c r="F34" s="156"/>
      <c r="G34" s="157"/>
      <c r="I34" s="13" t="s">
        <v>200</v>
      </c>
    </row>
    <row r="35" spans="2:9" x14ac:dyDescent="0.2">
      <c r="B35" s="154"/>
      <c r="C35" s="155"/>
      <c r="D35" s="156"/>
      <c r="E35" s="156"/>
      <c r="F35" s="156"/>
      <c r="G35" s="157"/>
      <c r="I35" s="13" t="s">
        <v>168</v>
      </c>
    </row>
    <row r="36" spans="2:9" x14ac:dyDescent="0.2">
      <c r="B36" s="154"/>
      <c r="C36" s="155"/>
      <c r="D36" s="156"/>
      <c r="E36" s="156"/>
      <c r="F36" s="156"/>
      <c r="G36" s="157"/>
      <c r="I36" s="13" t="s">
        <v>201</v>
      </c>
    </row>
    <row r="37" spans="2:9" x14ac:dyDescent="0.2">
      <c r="B37" s="154"/>
      <c r="C37" s="155"/>
      <c r="D37" s="156"/>
      <c r="E37" s="156"/>
      <c r="F37" s="156"/>
      <c r="G37" s="157"/>
      <c r="I37" s="13" t="s">
        <v>169</v>
      </c>
    </row>
    <row r="38" spans="2:9" x14ac:dyDescent="0.2">
      <c r="B38" s="154"/>
      <c r="C38" s="155"/>
      <c r="D38" s="156"/>
      <c r="E38" s="156"/>
      <c r="F38" s="156"/>
      <c r="G38" s="157"/>
      <c r="I38" s="13" t="s">
        <v>202</v>
      </c>
    </row>
    <row r="39" spans="2:9" x14ac:dyDescent="0.2">
      <c r="B39" s="154"/>
      <c r="C39" s="155"/>
      <c r="D39" s="156"/>
      <c r="E39" s="156"/>
      <c r="F39" s="156"/>
      <c r="G39" s="157"/>
      <c r="I39" s="13" t="s">
        <v>170</v>
      </c>
    </row>
    <row r="40" spans="2:9" x14ac:dyDescent="0.2">
      <c r="B40" s="154"/>
      <c r="C40" s="155"/>
      <c r="D40" s="156"/>
      <c r="E40" s="156"/>
      <c r="F40" s="156"/>
      <c r="G40" s="157"/>
      <c r="I40" s="13" t="s">
        <v>203</v>
      </c>
    </row>
    <row r="41" spans="2:9" x14ac:dyDescent="0.2">
      <c r="B41" s="154"/>
      <c r="C41" s="155"/>
      <c r="D41" s="156"/>
      <c r="E41" s="156"/>
      <c r="F41" s="156"/>
      <c r="G41" s="157"/>
      <c r="I41" s="13" t="s">
        <v>171</v>
      </c>
    </row>
    <row r="42" spans="2:9" x14ac:dyDescent="0.2">
      <c r="B42" s="154"/>
      <c r="C42" s="155"/>
      <c r="D42" s="156"/>
      <c r="E42" s="156"/>
      <c r="F42" s="156"/>
      <c r="G42" s="157"/>
      <c r="I42" s="13" t="s">
        <v>204</v>
      </c>
    </row>
    <row r="43" spans="2:9" x14ac:dyDescent="0.2">
      <c r="B43" s="154"/>
      <c r="C43" s="155"/>
      <c r="D43" s="156"/>
      <c r="E43" s="156"/>
      <c r="F43" s="156"/>
      <c r="G43" s="157"/>
      <c r="I43" s="13" t="s">
        <v>172</v>
      </c>
    </row>
    <row r="44" spans="2:9" x14ac:dyDescent="0.2">
      <c r="B44" s="154"/>
      <c r="C44" s="155"/>
      <c r="D44" s="156"/>
      <c r="E44" s="156"/>
      <c r="F44" s="156"/>
      <c r="G44" s="157"/>
      <c r="I44" s="13" t="s">
        <v>205</v>
      </c>
    </row>
    <row r="45" spans="2:9" x14ac:dyDescent="0.2">
      <c r="B45" s="158"/>
      <c r="C45" s="155"/>
      <c r="D45" s="156"/>
      <c r="E45" s="156"/>
      <c r="F45" s="156"/>
      <c r="G45" s="157"/>
      <c r="I45" s="13" t="s">
        <v>265</v>
      </c>
    </row>
    <row r="46" spans="2:9" ht="15" thickBot="1" x14ac:dyDescent="0.25">
      <c r="B46" s="98" t="s">
        <v>74</v>
      </c>
      <c r="C46" s="159">
        <f>SUM(C31:C45)</f>
        <v>0</v>
      </c>
      <c r="D46" s="160">
        <f>SUM(D31:D45)</f>
        <v>0</v>
      </c>
      <c r="E46" s="160">
        <f>SUM(E31:E45)</f>
        <v>0</v>
      </c>
      <c r="F46" s="160">
        <f>SUM(F31:F45)</f>
        <v>0</v>
      </c>
      <c r="G46" s="161">
        <f>SUM(G31:G45)</f>
        <v>0</v>
      </c>
      <c r="I46" s="13" t="s">
        <v>301</v>
      </c>
    </row>
    <row r="47" spans="2:9" x14ac:dyDescent="0.2">
      <c r="B47" s="99" t="s">
        <v>0</v>
      </c>
      <c r="C47" s="100"/>
      <c r="D47" s="101"/>
      <c r="E47" s="101"/>
      <c r="F47" s="101"/>
      <c r="G47" s="102"/>
      <c r="I47" s="3"/>
    </row>
    <row r="48" spans="2:9" x14ac:dyDescent="0.2">
      <c r="B48" s="103" t="s">
        <v>28</v>
      </c>
      <c r="C48" s="104"/>
      <c r="D48" s="105"/>
      <c r="E48" s="105"/>
      <c r="F48" s="105"/>
      <c r="G48" s="106"/>
      <c r="I48" s="3"/>
    </row>
    <row r="49" spans="2:9" x14ac:dyDescent="0.2">
      <c r="B49" s="107" t="s">
        <v>211</v>
      </c>
      <c r="C49" s="155"/>
      <c r="D49" s="156"/>
      <c r="E49" s="156"/>
      <c r="F49" s="156"/>
      <c r="G49" s="157"/>
      <c r="I49" s="13" t="s">
        <v>174</v>
      </c>
    </row>
    <row r="50" spans="2:9" x14ac:dyDescent="0.2">
      <c r="B50" s="107" t="s">
        <v>212</v>
      </c>
      <c r="C50" s="155"/>
      <c r="D50" s="156"/>
      <c r="E50" s="156"/>
      <c r="F50" s="156"/>
      <c r="G50" s="157"/>
      <c r="I50" s="13" t="s">
        <v>175</v>
      </c>
    </row>
    <row r="51" spans="2:9" x14ac:dyDescent="0.2">
      <c r="B51" s="107" t="s">
        <v>213</v>
      </c>
      <c r="C51" s="155"/>
      <c r="D51" s="156"/>
      <c r="E51" s="156"/>
      <c r="F51" s="156"/>
      <c r="G51" s="157"/>
      <c r="I51" s="13" t="s">
        <v>176</v>
      </c>
    </row>
    <row r="52" spans="2:9" x14ac:dyDescent="0.2">
      <c r="B52" s="107" t="s">
        <v>223</v>
      </c>
      <c r="C52" s="155"/>
      <c r="D52" s="156"/>
      <c r="E52" s="156"/>
      <c r="F52" s="156"/>
      <c r="G52" s="157"/>
      <c r="I52" s="13" t="s">
        <v>177</v>
      </c>
    </row>
    <row r="53" spans="2:9" x14ac:dyDescent="0.2">
      <c r="B53" s="126" t="s">
        <v>295</v>
      </c>
      <c r="C53" s="162">
        <f>SUM(C49:C52)</f>
        <v>0</v>
      </c>
      <c r="D53" s="163">
        <f>SUM(D49:D52)</f>
        <v>0</v>
      </c>
      <c r="E53" s="163">
        <f>SUM(E49:E52)</f>
        <v>0</v>
      </c>
      <c r="F53" s="163">
        <f>SUM(F49:F52)</f>
        <v>0</v>
      </c>
      <c r="G53" s="164">
        <f>SUM(G49:G52)</f>
        <v>0</v>
      </c>
      <c r="I53" s="13" t="s">
        <v>178</v>
      </c>
    </row>
    <row r="54" spans="2:9" x14ac:dyDescent="0.2">
      <c r="B54" s="99" t="s">
        <v>29</v>
      </c>
      <c r="C54" s="95"/>
      <c r="D54" s="96"/>
      <c r="E54" s="96"/>
      <c r="F54" s="96"/>
      <c r="G54" s="97"/>
      <c r="I54" s="3"/>
    </row>
    <row r="55" spans="2:9" x14ac:dyDescent="0.2">
      <c r="B55" s="107" t="s">
        <v>214</v>
      </c>
      <c r="C55" s="155"/>
      <c r="D55" s="156"/>
      <c r="E55" s="156"/>
      <c r="F55" s="156"/>
      <c r="G55" s="157"/>
      <c r="I55" s="13" t="s">
        <v>179</v>
      </c>
    </row>
    <row r="56" spans="2:9" x14ac:dyDescent="0.2">
      <c r="B56" s="107" t="s">
        <v>215</v>
      </c>
      <c r="C56" s="155"/>
      <c r="D56" s="156"/>
      <c r="E56" s="156"/>
      <c r="F56" s="156"/>
      <c r="G56" s="157"/>
      <c r="I56" s="13" t="s">
        <v>180</v>
      </c>
    </row>
    <row r="57" spans="2:9" x14ac:dyDescent="0.2">
      <c r="B57" s="107" t="s">
        <v>216</v>
      </c>
      <c r="C57" s="155"/>
      <c r="D57" s="156"/>
      <c r="E57" s="156"/>
      <c r="F57" s="156"/>
      <c r="G57" s="157"/>
      <c r="I57" s="13" t="s">
        <v>181</v>
      </c>
    </row>
    <row r="58" spans="2:9" x14ac:dyDescent="0.2">
      <c r="B58" s="107" t="s">
        <v>217</v>
      </c>
      <c r="C58" s="155"/>
      <c r="D58" s="156"/>
      <c r="E58" s="156"/>
      <c r="F58" s="156"/>
      <c r="G58" s="157"/>
      <c r="I58" s="13" t="s">
        <v>182</v>
      </c>
    </row>
    <row r="59" spans="2:9" x14ac:dyDescent="0.2">
      <c r="B59" s="107" t="s">
        <v>218</v>
      </c>
      <c r="C59" s="155"/>
      <c r="D59" s="156"/>
      <c r="E59" s="156"/>
      <c r="F59" s="156"/>
      <c r="G59" s="157"/>
      <c r="I59" s="13" t="s">
        <v>183</v>
      </c>
    </row>
    <row r="60" spans="2:9" x14ac:dyDescent="0.2">
      <c r="B60" s="126" t="s">
        <v>294</v>
      </c>
      <c r="C60" s="165">
        <f>SUM(C55:C59)</f>
        <v>0</v>
      </c>
      <c r="D60" s="166">
        <f>SUM(D55:D59)</f>
        <v>0</v>
      </c>
      <c r="E60" s="166">
        <f>SUM(E55:E59)</f>
        <v>0</v>
      </c>
      <c r="F60" s="166">
        <f>SUM(F55:F59)</f>
        <v>0</v>
      </c>
      <c r="G60" s="167">
        <f>SUM(G55:G59)</f>
        <v>0</v>
      </c>
      <c r="I60" s="13" t="s">
        <v>184</v>
      </c>
    </row>
    <row r="61" spans="2:9" x14ac:dyDescent="0.2">
      <c r="B61" s="109" t="s">
        <v>57</v>
      </c>
      <c r="C61" s="168">
        <f>C60+C53</f>
        <v>0</v>
      </c>
      <c r="D61" s="169">
        <f>D60+D53</f>
        <v>0</v>
      </c>
      <c r="E61" s="169">
        <f>E60+E53</f>
        <v>0</v>
      </c>
      <c r="F61" s="169">
        <f>F60+F53</f>
        <v>0</v>
      </c>
      <c r="G61" s="170">
        <f>G60+G53</f>
        <v>0</v>
      </c>
      <c r="I61" s="13" t="s">
        <v>185</v>
      </c>
    </row>
    <row r="62" spans="2:9" ht="15" thickBot="1" x14ac:dyDescent="0.25">
      <c r="B62" s="110" t="s">
        <v>26</v>
      </c>
      <c r="C62" s="171"/>
      <c r="D62" s="172"/>
      <c r="E62" s="172"/>
      <c r="F62" s="172"/>
      <c r="G62" s="173"/>
      <c r="I62" s="13" t="s">
        <v>206</v>
      </c>
    </row>
    <row r="63" spans="2:9" ht="15" thickBot="1" x14ac:dyDescent="0.25">
      <c r="B63" s="111" t="s">
        <v>27</v>
      </c>
      <c r="C63" s="174">
        <f>C62+C61+C46</f>
        <v>0</v>
      </c>
      <c r="D63" s="175">
        <f>D62+D61+D46</f>
        <v>0</v>
      </c>
      <c r="E63" s="175">
        <f>E62+E61+E46</f>
        <v>0</v>
      </c>
      <c r="F63" s="175">
        <f>F62+F61+F46</f>
        <v>0</v>
      </c>
      <c r="G63" s="176">
        <f>G62+G61+G46</f>
        <v>0</v>
      </c>
      <c r="I63" s="13" t="s">
        <v>207</v>
      </c>
    </row>
    <row r="64" spans="2:9" x14ac:dyDescent="0.2">
      <c r="B64" s="112"/>
      <c r="C64" s="113"/>
      <c r="D64" s="113"/>
      <c r="E64" s="113"/>
      <c r="F64" s="113"/>
      <c r="G64" s="113"/>
    </row>
    <row r="65" spans="2:9" x14ac:dyDescent="0.2">
      <c r="B65" s="112" t="s">
        <v>102</v>
      </c>
      <c r="C65" s="113"/>
      <c r="D65" s="113"/>
      <c r="E65" s="113"/>
      <c r="F65" s="113"/>
      <c r="G65" s="113"/>
    </row>
    <row r="66" spans="2:9" x14ac:dyDescent="0.2">
      <c r="B66" s="112" t="s">
        <v>96</v>
      </c>
      <c r="C66" s="113"/>
      <c r="D66" s="113"/>
      <c r="E66" s="113"/>
      <c r="F66" s="113"/>
      <c r="G66" s="113"/>
    </row>
    <row r="67" spans="2:9" x14ac:dyDescent="0.2">
      <c r="B67" s="114" t="s">
        <v>224</v>
      </c>
      <c r="C67" s="113"/>
      <c r="D67" s="113"/>
      <c r="E67" s="113"/>
      <c r="F67" s="113"/>
      <c r="G67" s="113"/>
    </row>
    <row r="68" spans="2:9" x14ac:dyDescent="0.2">
      <c r="B68" s="114" t="s">
        <v>109</v>
      </c>
      <c r="C68" s="113"/>
      <c r="D68" s="113"/>
      <c r="E68" s="113"/>
      <c r="F68" s="113"/>
      <c r="G68" s="113"/>
    </row>
    <row r="69" spans="2:9" ht="15" thickBot="1" x14ac:dyDescent="0.25">
      <c r="B69" s="112"/>
      <c r="C69" s="124"/>
      <c r="D69" s="124"/>
      <c r="E69" s="124"/>
      <c r="F69" s="124"/>
      <c r="G69" s="124"/>
    </row>
    <row r="70" spans="2:9" x14ac:dyDescent="0.2">
      <c r="B70" s="115" t="s">
        <v>225</v>
      </c>
      <c r="C70" s="143">
        <f>+C6</f>
        <v>2019</v>
      </c>
      <c r="D70" s="144">
        <f>+D6</f>
        <v>2020</v>
      </c>
      <c r="E70" s="144">
        <f>+E6</f>
        <v>2021</v>
      </c>
      <c r="F70" s="144">
        <f>+F6</f>
        <v>2022</v>
      </c>
      <c r="G70" s="145">
        <f>+G6</f>
        <v>2023</v>
      </c>
    </row>
    <row r="71" spans="2:9" ht="9" customHeight="1" thickBot="1" x14ac:dyDescent="0.25">
      <c r="B71" s="36"/>
      <c r="C71" s="37" t="s">
        <v>155</v>
      </c>
      <c r="D71" s="38" t="s">
        <v>156</v>
      </c>
      <c r="E71" s="38" t="s">
        <v>157</v>
      </c>
      <c r="F71" s="38" t="s">
        <v>158</v>
      </c>
      <c r="G71" s="39" t="s">
        <v>159</v>
      </c>
    </row>
    <row r="72" spans="2:9" x14ac:dyDescent="0.2">
      <c r="B72" s="116" t="s">
        <v>92</v>
      </c>
      <c r="C72" s="177"/>
      <c r="D72" s="178"/>
      <c r="E72" s="178"/>
      <c r="F72" s="178"/>
      <c r="G72" s="179"/>
      <c r="I72" s="13" t="s">
        <v>208</v>
      </c>
    </row>
    <row r="73" spans="2:9" x14ac:dyDescent="0.2">
      <c r="B73" s="117" t="s">
        <v>93</v>
      </c>
      <c r="C73" s="155"/>
      <c r="D73" s="156"/>
      <c r="E73" s="156"/>
      <c r="F73" s="156"/>
      <c r="G73" s="157"/>
      <c r="I73" s="13" t="s">
        <v>209</v>
      </c>
    </row>
    <row r="74" spans="2:9" ht="15" thickBot="1" x14ac:dyDescent="0.25">
      <c r="B74" s="118" t="s">
        <v>94</v>
      </c>
      <c r="C74" s="180"/>
      <c r="D74" s="181"/>
      <c r="E74" s="181"/>
      <c r="F74" s="181"/>
      <c r="G74" s="182"/>
      <c r="I74" s="13" t="s">
        <v>210</v>
      </c>
    </row>
    <row r="75" spans="2:9" x14ac:dyDescent="0.2">
      <c r="B75" s="112"/>
      <c r="C75" s="113"/>
      <c r="D75" s="113"/>
      <c r="E75" s="113"/>
      <c r="F75" s="113"/>
      <c r="G75" s="113"/>
    </row>
    <row r="76" spans="2:9" x14ac:dyDescent="0.2">
      <c r="B76" s="114" t="s">
        <v>226</v>
      </c>
      <c r="C76" s="113"/>
      <c r="D76" s="113"/>
      <c r="E76" s="113"/>
      <c r="F76" s="113"/>
      <c r="G76" s="113"/>
    </row>
    <row r="77" spans="2:9" x14ac:dyDescent="0.2">
      <c r="B77" s="114" t="s">
        <v>101</v>
      </c>
      <c r="C77" s="113"/>
      <c r="D77" s="113"/>
      <c r="E77" s="113"/>
      <c r="F77" s="113"/>
      <c r="G77" s="113"/>
    </row>
    <row r="78" spans="2:9" x14ac:dyDescent="0.2">
      <c r="B78" s="112"/>
    </row>
    <row r="79" spans="2:9" ht="15" thickBot="1" x14ac:dyDescent="0.25">
      <c r="B79" s="112"/>
    </row>
  </sheetData>
  <sheetProtection sheet="1"/>
  <mergeCells count="4">
    <mergeCell ref="I2:I3"/>
    <mergeCell ref="C5:G5"/>
    <mergeCell ref="D2:G3"/>
    <mergeCell ref="B5:B6"/>
  </mergeCells>
  <printOptions horizontalCentered="1"/>
  <pageMargins left="0.23622047244094499" right="0.15748031496063" top="0.27559055118110198" bottom="0.39370078740157499" header="0.15748031496063" footer="0.15748031496063"/>
  <pageSetup scale="94" orientation="portrait" r:id="rId1"/>
  <headerFooter>
    <oddFooter>&amp;LAutorité des marchés financiers&amp;CAnnexe A-1&amp;RScénario de base, page &amp;P</oddFooter>
  </headerFooter>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P79"/>
  <sheetViews>
    <sheetView zoomScaleNormal="100" zoomScaleSheetLayoutView="100" workbookViewId="0"/>
  </sheetViews>
  <sheetFormatPr baseColWidth="10" defaultColWidth="11.42578125" defaultRowHeight="15" x14ac:dyDescent="0.25"/>
  <cols>
    <col min="1" max="1" width="2.7109375" style="4" customWidth="1"/>
    <col min="2" max="2" width="49.28515625" style="4" customWidth="1"/>
    <col min="3" max="7" width="11.42578125" style="4"/>
    <col min="8" max="8" width="5.28515625" style="4" customWidth="1"/>
    <col min="9" max="9" width="49.28515625" style="4" customWidth="1"/>
    <col min="10" max="14" width="11.42578125" style="4"/>
    <col min="15" max="15" width="2.140625" style="3" customWidth="1"/>
    <col min="16" max="16" width="3.7109375" style="32" customWidth="1"/>
    <col min="17" max="16384" width="11.42578125" style="4"/>
  </cols>
  <sheetData>
    <row r="1" spans="2:16" ht="15.75" thickBot="1" x14ac:dyDescent="0.3">
      <c r="B1" s="2" t="str">
        <f>IF(+LEFT(Instructions!$B$1,3)="***","",Instructions!$B$1)</f>
        <v/>
      </c>
      <c r="C1" s="3"/>
      <c r="D1" s="28" t="s">
        <v>153</v>
      </c>
      <c r="E1" s="29" t="s">
        <v>64</v>
      </c>
      <c r="I1" s="2" t="str">
        <f>IF(+LEFT(Instructions!$B$1,3)="***","",Instructions!$B$1)</f>
        <v/>
      </c>
      <c r="J1" s="3"/>
      <c r="K1" s="28" t="s">
        <v>227</v>
      </c>
      <c r="L1" s="5"/>
      <c r="P1" s="12" t="s">
        <v>151</v>
      </c>
    </row>
    <row r="2" spans="2:16" ht="15" customHeight="1" x14ac:dyDescent="0.25">
      <c r="B2" s="5" t="s">
        <v>67</v>
      </c>
      <c r="D2" s="280"/>
      <c r="E2" s="281"/>
      <c r="F2" s="281"/>
      <c r="G2" s="282"/>
      <c r="I2" s="5" t="s">
        <v>67</v>
      </c>
      <c r="K2" s="286" t="s">
        <v>61</v>
      </c>
      <c r="L2" s="287"/>
      <c r="M2" s="287"/>
      <c r="N2" s="288"/>
      <c r="P2" s="265" t="s">
        <v>152</v>
      </c>
    </row>
    <row r="3" spans="2:16" ht="15.75" thickBot="1" x14ac:dyDescent="0.3">
      <c r="D3" s="283"/>
      <c r="E3" s="284"/>
      <c r="F3" s="284"/>
      <c r="G3" s="285"/>
      <c r="K3" s="289"/>
      <c r="L3" s="290"/>
      <c r="M3" s="290"/>
      <c r="N3" s="291"/>
      <c r="P3" s="266"/>
    </row>
    <row r="4" spans="2:16" s="6" customFormat="1" ht="15.75" thickBot="1" x14ac:dyDescent="0.3">
      <c r="B4" s="7"/>
      <c r="C4" s="7"/>
      <c r="D4" s="89"/>
      <c r="E4" s="90"/>
      <c r="F4" s="90"/>
      <c r="G4" s="90"/>
      <c r="I4" s="7"/>
      <c r="J4" s="7"/>
      <c r="K4" s="89"/>
      <c r="L4" s="90"/>
      <c r="M4" s="90"/>
      <c r="N4" s="90"/>
      <c r="O4" s="3"/>
      <c r="P4" s="7"/>
    </row>
    <row r="5" spans="2:16" ht="15.75" customHeight="1" x14ac:dyDescent="0.25">
      <c r="B5" s="276" t="s">
        <v>221</v>
      </c>
      <c r="C5" s="279" t="s">
        <v>79</v>
      </c>
      <c r="D5" s="268"/>
      <c r="E5" s="268"/>
      <c r="F5" s="268"/>
      <c r="G5" s="269"/>
      <c r="I5" s="276" t="s">
        <v>221</v>
      </c>
      <c r="J5" s="279" t="s">
        <v>79</v>
      </c>
      <c r="K5" s="268"/>
      <c r="L5" s="268"/>
      <c r="M5" s="268"/>
      <c r="N5" s="269"/>
    </row>
    <row r="6" spans="2:16" x14ac:dyDescent="0.25">
      <c r="B6" s="278"/>
      <c r="C6" s="146">
        <f>+'A-1_base'!C6</f>
        <v>2019</v>
      </c>
      <c r="D6" s="33">
        <f>C6+1</f>
        <v>2020</v>
      </c>
      <c r="E6" s="34">
        <f>D6+1</f>
        <v>2021</v>
      </c>
      <c r="F6" s="34">
        <f>E6+1</f>
        <v>2022</v>
      </c>
      <c r="G6" s="35">
        <f>F6+1</f>
        <v>2023</v>
      </c>
      <c r="I6" s="278"/>
      <c r="J6" s="146">
        <f>+C6</f>
        <v>2019</v>
      </c>
      <c r="K6" s="33">
        <f>J6+1</f>
        <v>2020</v>
      </c>
      <c r="L6" s="34">
        <f>K6+1</f>
        <v>2021</v>
      </c>
      <c r="M6" s="34">
        <f>L6+1</f>
        <v>2022</v>
      </c>
      <c r="N6" s="35">
        <f>M6+1</f>
        <v>2023</v>
      </c>
    </row>
    <row r="7" spans="2:16" ht="9" customHeight="1" thickBot="1" x14ac:dyDescent="0.3">
      <c r="B7" s="36" t="s">
        <v>154</v>
      </c>
      <c r="C7" s="66" t="s">
        <v>155</v>
      </c>
      <c r="D7" s="67" t="s">
        <v>156</v>
      </c>
      <c r="E7" s="67" t="s">
        <v>157</v>
      </c>
      <c r="F7" s="67" t="s">
        <v>158</v>
      </c>
      <c r="G7" s="68" t="s">
        <v>159</v>
      </c>
      <c r="I7" s="36" t="s">
        <v>228</v>
      </c>
      <c r="J7" s="66" t="s">
        <v>229</v>
      </c>
      <c r="K7" s="67" t="s">
        <v>230</v>
      </c>
      <c r="L7" s="67" t="s">
        <v>231</v>
      </c>
      <c r="M7" s="67" t="s">
        <v>232</v>
      </c>
      <c r="N7" s="68" t="s">
        <v>233</v>
      </c>
    </row>
    <row r="8" spans="2:16" x14ac:dyDescent="0.25">
      <c r="B8" s="91" t="s">
        <v>69</v>
      </c>
      <c r="C8" s="92"/>
      <c r="D8" s="93"/>
      <c r="E8" s="93"/>
      <c r="F8" s="93"/>
      <c r="G8" s="94"/>
      <c r="I8" s="91" t="s">
        <v>69</v>
      </c>
      <c r="J8" s="92"/>
      <c r="K8" s="93"/>
      <c r="L8" s="93"/>
      <c r="M8" s="93"/>
      <c r="N8" s="94"/>
    </row>
    <row r="9" spans="2:16" x14ac:dyDescent="0.25">
      <c r="B9" s="154" t="str">
        <f>+IF('A-1_base'!B9="","",'A-1_base'!B9)</f>
        <v xml:space="preserve"> - Actifs de réassurance *</v>
      </c>
      <c r="C9" s="151"/>
      <c r="D9" s="152"/>
      <c r="E9" s="152"/>
      <c r="F9" s="152"/>
      <c r="G9" s="153"/>
      <c r="I9" s="154" t="str">
        <f>+IF('A-1_base'!B9="","",'A-1_base'!B9)</f>
        <v xml:space="preserve"> - Actifs de réassurance *</v>
      </c>
      <c r="J9" s="151">
        <f>+C9-'A-1_base'!C9</f>
        <v>0</v>
      </c>
      <c r="K9" s="152">
        <f>+D9-'A-1_base'!D9</f>
        <v>0</v>
      </c>
      <c r="L9" s="152">
        <f>+E9-'A-1_base'!E9</f>
        <v>0</v>
      </c>
      <c r="M9" s="152">
        <f>+F9-'A-1_base'!F9</f>
        <v>0</v>
      </c>
      <c r="N9" s="153">
        <f>+G9-'A-1_base'!G9</f>
        <v>0</v>
      </c>
      <c r="P9" s="13" t="s">
        <v>187</v>
      </c>
    </row>
    <row r="10" spans="2:16" x14ac:dyDescent="0.25">
      <c r="B10" s="154" t="str">
        <f>+IF('A-1_base'!B10="","",'A-1_base'!B10)</f>
        <v/>
      </c>
      <c r="C10" s="155"/>
      <c r="D10" s="156"/>
      <c r="E10" s="156"/>
      <c r="F10" s="156"/>
      <c r="G10" s="157"/>
      <c r="I10" s="154" t="str">
        <f>+IF('A-1_base'!B10="","",'A-1_base'!B10)</f>
        <v/>
      </c>
      <c r="J10" s="155">
        <f>+C10-'A-1_base'!C10</f>
        <v>0</v>
      </c>
      <c r="K10" s="156">
        <f>+D10-'A-1_base'!D10</f>
        <v>0</v>
      </c>
      <c r="L10" s="156">
        <f>+E10-'A-1_base'!E10</f>
        <v>0</v>
      </c>
      <c r="M10" s="156">
        <f>+F10-'A-1_base'!F10</f>
        <v>0</v>
      </c>
      <c r="N10" s="157">
        <f>+G10-'A-1_base'!G10</f>
        <v>0</v>
      </c>
      <c r="P10" s="13" t="s">
        <v>186</v>
      </c>
    </row>
    <row r="11" spans="2:16" x14ac:dyDescent="0.25">
      <c r="B11" s="154" t="str">
        <f>+IF('A-1_base'!B11="","",'A-1_base'!B11)</f>
        <v/>
      </c>
      <c r="C11" s="155"/>
      <c r="D11" s="156"/>
      <c r="E11" s="156"/>
      <c r="F11" s="156"/>
      <c r="G11" s="157"/>
      <c r="I11" s="154" t="str">
        <f>+IF('A-1_base'!B11="","",'A-1_base'!B11)</f>
        <v/>
      </c>
      <c r="J11" s="155">
        <f>+C11-'A-1_base'!C11</f>
        <v>0</v>
      </c>
      <c r="K11" s="156">
        <f>+D11-'A-1_base'!D11</f>
        <v>0</v>
      </c>
      <c r="L11" s="156">
        <f>+E11-'A-1_base'!E11</f>
        <v>0</v>
      </c>
      <c r="M11" s="156">
        <f>+F11-'A-1_base'!F11</f>
        <v>0</v>
      </c>
      <c r="N11" s="157">
        <f>+G11-'A-1_base'!G11</f>
        <v>0</v>
      </c>
      <c r="P11" s="13" t="s">
        <v>160</v>
      </c>
    </row>
    <row r="12" spans="2:16" x14ac:dyDescent="0.25">
      <c r="B12" s="154" t="str">
        <f>+IF('A-1_base'!B12="","",'A-1_base'!B12)</f>
        <v/>
      </c>
      <c r="C12" s="155"/>
      <c r="D12" s="156"/>
      <c r="E12" s="156"/>
      <c r="F12" s="156"/>
      <c r="G12" s="157"/>
      <c r="I12" s="154" t="str">
        <f>+IF('A-1_base'!B12="","",'A-1_base'!B12)</f>
        <v/>
      </c>
      <c r="J12" s="155">
        <f>+C12-'A-1_base'!C12</f>
        <v>0</v>
      </c>
      <c r="K12" s="156">
        <f>+D12-'A-1_base'!D12</f>
        <v>0</v>
      </c>
      <c r="L12" s="156">
        <f>+E12-'A-1_base'!E12</f>
        <v>0</v>
      </c>
      <c r="M12" s="156">
        <f>+F12-'A-1_base'!F12</f>
        <v>0</v>
      </c>
      <c r="N12" s="157">
        <f>+G12-'A-1_base'!G12</f>
        <v>0</v>
      </c>
      <c r="P12" s="13" t="s">
        <v>188</v>
      </c>
    </row>
    <row r="13" spans="2:16" x14ac:dyDescent="0.25">
      <c r="B13" s="154" t="str">
        <f>+IF('A-1_base'!B13="","",'A-1_base'!B13)</f>
        <v/>
      </c>
      <c r="C13" s="155"/>
      <c r="D13" s="156"/>
      <c r="E13" s="156"/>
      <c r="F13" s="156"/>
      <c r="G13" s="157"/>
      <c r="I13" s="154" t="str">
        <f>+IF('A-1_base'!B13="","",'A-1_base'!B13)</f>
        <v/>
      </c>
      <c r="J13" s="155">
        <f>+C13-'A-1_base'!C13</f>
        <v>0</v>
      </c>
      <c r="K13" s="156">
        <f>+D13-'A-1_base'!D13</f>
        <v>0</v>
      </c>
      <c r="L13" s="156">
        <f>+E13-'A-1_base'!E13</f>
        <v>0</v>
      </c>
      <c r="M13" s="156">
        <f>+F13-'A-1_base'!F13</f>
        <v>0</v>
      </c>
      <c r="N13" s="157">
        <f>+G13-'A-1_base'!G13</f>
        <v>0</v>
      </c>
      <c r="P13" s="13" t="s">
        <v>161</v>
      </c>
    </row>
    <row r="14" spans="2:16" x14ac:dyDescent="0.25">
      <c r="B14" s="154" t="str">
        <f>+IF('A-1_base'!B14="","",'A-1_base'!B14)</f>
        <v/>
      </c>
      <c r="C14" s="155"/>
      <c r="D14" s="156"/>
      <c r="E14" s="156"/>
      <c r="F14" s="156"/>
      <c r="G14" s="157"/>
      <c r="I14" s="154" t="str">
        <f>+IF('A-1_base'!B14="","",'A-1_base'!B14)</f>
        <v/>
      </c>
      <c r="J14" s="155">
        <f>+C14-'A-1_base'!C14</f>
        <v>0</v>
      </c>
      <c r="K14" s="156">
        <f>+D14-'A-1_base'!D14</f>
        <v>0</v>
      </c>
      <c r="L14" s="156">
        <f>+E14-'A-1_base'!E14</f>
        <v>0</v>
      </c>
      <c r="M14" s="156">
        <f>+F14-'A-1_base'!F14</f>
        <v>0</v>
      </c>
      <c r="N14" s="157">
        <f>+G14-'A-1_base'!G14</f>
        <v>0</v>
      </c>
      <c r="P14" s="13" t="s">
        <v>191</v>
      </c>
    </row>
    <row r="15" spans="2:16" x14ac:dyDescent="0.25">
      <c r="B15" s="154" t="str">
        <f>+IF('A-1_base'!B15="","",'A-1_base'!B15)</f>
        <v/>
      </c>
      <c r="C15" s="155"/>
      <c r="D15" s="156"/>
      <c r="E15" s="156"/>
      <c r="F15" s="156"/>
      <c r="G15" s="157"/>
      <c r="I15" s="154" t="str">
        <f>+IF('A-1_base'!B15="","",'A-1_base'!B15)</f>
        <v/>
      </c>
      <c r="J15" s="155">
        <f>+C15-'A-1_base'!C15</f>
        <v>0</v>
      </c>
      <c r="K15" s="156">
        <f>+D15-'A-1_base'!D15</f>
        <v>0</v>
      </c>
      <c r="L15" s="156">
        <f>+E15-'A-1_base'!E15</f>
        <v>0</v>
      </c>
      <c r="M15" s="156">
        <f>+F15-'A-1_base'!F15</f>
        <v>0</v>
      </c>
      <c r="N15" s="157">
        <f>+G15-'A-1_base'!G15</f>
        <v>0</v>
      </c>
      <c r="P15" s="13" t="s">
        <v>162</v>
      </c>
    </row>
    <row r="16" spans="2:16" x14ac:dyDescent="0.25">
      <c r="B16" s="154" t="str">
        <f>+IF('A-1_base'!B16="","",'A-1_base'!B16)</f>
        <v/>
      </c>
      <c r="C16" s="155"/>
      <c r="D16" s="156"/>
      <c r="E16" s="156"/>
      <c r="F16" s="156"/>
      <c r="G16" s="157"/>
      <c r="I16" s="154" t="str">
        <f>+IF('A-1_base'!B16="","",'A-1_base'!B16)</f>
        <v/>
      </c>
      <c r="J16" s="155">
        <f>+C16-'A-1_base'!C16</f>
        <v>0</v>
      </c>
      <c r="K16" s="156">
        <f>+D16-'A-1_base'!D16</f>
        <v>0</v>
      </c>
      <c r="L16" s="156">
        <f>+E16-'A-1_base'!E16</f>
        <v>0</v>
      </c>
      <c r="M16" s="156">
        <f>+F16-'A-1_base'!F16</f>
        <v>0</v>
      </c>
      <c r="N16" s="157">
        <f>+G16-'A-1_base'!G16</f>
        <v>0</v>
      </c>
      <c r="P16" s="13" t="s">
        <v>189</v>
      </c>
    </row>
    <row r="17" spans="2:16" x14ac:dyDescent="0.25">
      <c r="B17" s="154" t="str">
        <f>+IF('A-1_base'!B17="","",'A-1_base'!B17)</f>
        <v/>
      </c>
      <c r="C17" s="155"/>
      <c r="D17" s="156"/>
      <c r="E17" s="156"/>
      <c r="F17" s="156"/>
      <c r="G17" s="157"/>
      <c r="I17" s="154" t="str">
        <f>+IF('A-1_base'!B17="","",'A-1_base'!B17)</f>
        <v/>
      </c>
      <c r="J17" s="155">
        <f>+C17-'A-1_base'!C17</f>
        <v>0</v>
      </c>
      <c r="K17" s="156">
        <f>+D17-'A-1_base'!D17</f>
        <v>0</v>
      </c>
      <c r="L17" s="156">
        <f>+E17-'A-1_base'!E17</f>
        <v>0</v>
      </c>
      <c r="M17" s="156">
        <f>+F17-'A-1_base'!F17</f>
        <v>0</v>
      </c>
      <c r="N17" s="157">
        <f>+G17-'A-1_base'!G17</f>
        <v>0</v>
      </c>
      <c r="P17" s="13" t="s">
        <v>163</v>
      </c>
    </row>
    <row r="18" spans="2:16" x14ac:dyDescent="0.25">
      <c r="B18" s="154" t="str">
        <f>+IF('A-1_base'!B18="","",'A-1_base'!B18)</f>
        <v/>
      </c>
      <c r="C18" s="155"/>
      <c r="D18" s="156"/>
      <c r="E18" s="156"/>
      <c r="F18" s="156"/>
      <c r="G18" s="157"/>
      <c r="I18" s="154" t="str">
        <f>+IF('A-1_base'!B18="","",'A-1_base'!B18)</f>
        <v/>
      </c>
      <c r="J18" s="155">
        <f>+C18-'A-1_base'!C18</f>
        <v>0</v>
      </c>
      <c r="K18" s="156">
        <f>+D18-'A-1_base'!D18</f>
        <v>0</v>
      </c>
      <c r="L18" s="156">
        <f>+E18-'A-1_base'!E18</f>
        <v>0</v>
      </c>
      <c r="M18" s="156">
        <f>+F18-'A-1_base'!F18</f>
        <v>0</v>
      </c>
      <c r="N18" s="157">
        <f>+G18-'A-1_base'!G18</f>
        <v>0</v>
      </c>
      <c r="P18" s="13" t="s">
        <v>190</v>
      </c>
    </row>
    <row r="19" spans="2:16" x14ac:dyDescent="0.25">
      <c r="B19" s="154" t="str">
        <f>+IF('A-1_base'!B19="","",'A-1_base'!B19)</f>
        <v/>
      </c>
      <c r="C19" s="155"/>
      <c r="D19" s="156"/>
      <c r="E19" s="156"/>
      <c r="F19" s="156"/>
      <c r="G19" s="157"/>
      <c r="I19" s="154" t="str">
        <f>+IF('A-1_base'!B19="","",'A-1_base'!B19)</f>
        <v/>
      </c>
      <c r="J19" s="155">
        <f>+C19-'A-1_base'!C19</f>
        <v>0</v>
      </c>
      <c r="K19" s="156">
        <f>+D19-'A-1_base'!D19</f>
        <v>0</v>
      </c>
      <c r="L19" s="156">
        <f>+E19-'A-1_base'!E19</f>
        <v>0</v>
      </c>
      <c r="M19" s="156">
        <f>+F19-'A-1_base'!F19</f>
        <v>0</v>
      </c>
      <c r="N19" s="157">
        <f>+G19-'A-1_base'!G19</f>
        <v>0</v>
      </c>
      <c r="P19" s="13" t="s">
        <v>164</v>
      </c>
    </row>
    <row r="20" spans="2:16" x14ac:dyDescent="0.25">
      <c r="B20" s="154" t="str">
        <f>+IF('A-1_base'!B20="","",'A-1_base'!B20)</f>
        <v/>
      </c>
      <c r="C20" s="155"/>
      <c r="D20" s="156"/>
      <c r="E20" s="156"/>
      <c r="F20" s="156"/>
      <c r="G20" s="157"/>
      <c r="I20" s="154" t="str">
        <f>+IF('A-1_base'!B20="","",'A-1_base'!B20)</f>
        <v/>
      </c>
      <c r="J20" s="155">
        <f>+C20-'A-1_base'!C20</f>
        <v>0</v>
      </c>
      <c r="K20" s="156">
        <f>+D20-'A-1_base'!D20</f>
        <v>0</v>
      </c>
      <c r="L20" s="156">
        <f>+E20-'A-1_base'!E20</f>
        <v>0</v>
      </c>
      <c r="M20" s="156">
        <f>+F20-'A-1_base'!F20</f>
        <v>0</v>
      </c>
      <c r="N20" s="157">
        <f>+G20-'A-1_base'!G20</f>
        <v>0</v>
      </c>
      <c r="P20" s="13" t="s">
        <v>192</v>
      </c>
    </row>
    <row r="21" spans="2:16" x14ac:dyDescent="0.25">
      <c r="B21" s="154" t="str">
        <f>+IF('A-1_base'!B21="","",'A-1_base'!B21)</f>
        <v/>
      </c>
      <c r="C21" s="155"/>
      <c r="D21" s="156"/>
      <c r="E21" s="156"/>
      <c r="F21" s="156"/>
      <c r="G21" s="157"/>
      <c r="I21" s="154" t="str">
        <f>+IF('A-1_base'!B21="","",'A-1_base'!B21)</f>
        <v/>
      </c>
      <c r="J21" s="155">
        <f>+C21-'A-1_base'!C21</f>
        <v>0</v>
      </c>
      <c r="K21" s="156">
        <f>+D21-'A-1_base'!D21</f>
        <v>0</v>
      </c>
      <c r="L21" s="156">
        <f>+E21-'A-1_base'!E21</f>
        <v>0</v>
      </c>
      <c r="M21" s="156">
        <f>+F21-'A-1_base'!F21</f>
        <v>0</v>
      </c>
      <c r="N21" s="157">
        <f>+G21-'A-1_base'!G21</f>
        <v>0</v>
      </c>
      <c r="P21" s="13" t="s">
        <v>165</v>
      </c>
    </row>
    <row r="22" spans="2:16" x14ac:dyDescent="0.25">
      <c r="B22" s="154" t="str">
        <f>+IF('A-1_base'!B22="","",'A-1_base'!B22)</f>
        <v/>
      </c>
      <c r="C22" s="155"/>
      <c r="D22" s="156"/>
      <c r="E22" s="156"/>
      <c r="F22" s="156"/>
      <c r="G22" s="157"/>
      <c r="I22" s="154" t="str">
        <f>+IF('A-1_base'!B22="","",'A-1_base'!B22)</f>
        <v/>
      </c>
      <c r="J22" s="155">
        <f>+C22-'A-1_base'!C22</f>
        <v>0</v>
      </c>
      <c r="K22" s="156">
        <f>+D22-'A-1_base'!D22</f>
        <v>0</v>
      </c>
      <c r="L22" s="156">
        <f>+E22-'A-1_base'!E22</f>
        <v>0</v>
      </c>
      <c r="M22" s="156">
        <f>+F22-'A-1_base'!F22</f>
        <v>0</v>
      </c>
      <c r="N22" s="157">
        <f>+G22-'A-1_base'!G22</f>
        <v>0</v>
      </c>
      <c r="P22" s="13" t="s">
        <v>193</v>
      </c>
    </row>
    <row r="23" spans="2:16" x14ac:dyDescent="0.25">
      <c r="B23" s="154" t="str">
        <f>+IF('A-1_base'!B23="","",'A-1_base'!B23)</f>
        <v/>
      </c>
      <c r="C23" s="155"/>
      <c r="D23" s="156"/>
      <c r="E23" s="156"/>
      <c r="F23" s="156"/>
      <c r="G23" s="157"/>
      <c r="I23" s="154" t="str">
        <f>+IF('A-1_base'!B23="","",'A-1_base'!B23)</f>
        <v/>
      </c>
      <c r="J23" s="155">
        <f>+C23-'A-1_base'!C23</f>
        <v>0</v>
      </c>
      <c r="K23" s="156">
        <f>+D23-'A-1_base'!D23</f>
        <v>0</v>
      </c>
      <c r="L23" s="156">
        <f>+E23-'A-1_base'!E23</f>
        <v>0</v>
      </c>
      <c r="M23" s="156">
        <f>+F23-'A-1_base'!F23</f>
        <v>0</v>
      </c>
      <c r="N23" s="157">
        <f>+G23-'A-1_base'!G23</f>
        <v>0</v>
      </c>
      <c r="P23" s="13" t="s">
        <v>194</v>
      </c>
    </row>
    <row r="24" spans="2:16" x14ac:dyDescent="0.25">
      <c r="B24" s="154" t="str">
        <f>+IF('A-1_base'!B24="","",'A-1_base'!B24)</f>
        <v/>
      </c>
      <c r="C24" s="155"/>
      <c r="D24" s="156"/>
      <c r="E24" s="156"/>
      <c r="F24" s="156"/>
      <c r="G24" s="157"/>
      <c r="I24" s="154" t="str">
        <f>+IF('A-1_base'!B24="","",'A-1_base'!B24)</f>
        <v/>
      </c>
      <c r="J24" s="155">
        <f>+C24-'A-1_base'!C24</f>
        <v>0</v>
      </c>
      <c r="K24" s="156">
        <f>+D24-'A-1_base'!D24</f>
        <v>0</v>
      </c>
      <c r="L24" s="156">
        <f>+E24-'A-1_base'!E24</f>
        <v>0</v>
      </c>
      <c r="M24" s="156">
        <f>+F24-'A-1_base'!F24</f>
        <v>0</v>
      </c>
      <c r="N24" s="157">
        <f>+G24-'A-1_base'!G24</f>
        <v>0</v>
      </c>
      <c r="P24" s="13" t="s">
        <v>195</v>
      </c>
    </row>
    <row r="25" spans="2:16" x14ac:dyDescent="0.25">
      <c r="B25" s="154" t="str">
        <f>+IF('A-1_base'!B25="","",'A-1_base'!B25)</f>
        <v/>
      </c>
      <c r="C25" s="155"/>
      <c r="D25" s="156"/>
      <c r="E25" s="156"/>
      <c r="F25" s="156"/>
      <c r="G25" s="157"/>
      <c r="I25" s="154" t="str">
        <f>+IF('A-1_base'!B25="","",'A-1_base'!B25)</f>
        <v/>
      </c>
      <c r="J25" s="155">
        <f>+C25-'A-1_base'!C25</f>
        <v>0</v>
      </c>
      <c r="K25" s="156">
        <f>+D25-'A-1_base'!D25</f>
        <v>0</v>
      </c>
      <c r="L25" s="156">
        <f>+E25-'A-1_base'!E25</f>
        <v>0</v>
      </c>
      <c r="M25" s="156">
        <f>+F25-'A-1_base'!F25</f>
        <v>0</v>
      </c>
      <c r="N25" s="157">
        <f>+G25-'A-1_base'!G25</f>
        <v>0</v>
      </c>
      <c r="P25" s="13" t="s">
        <v>196</v>
      </c>
    </row>
    <row r="26" spans="2:16" x14ac:dyDescent="0.25">
      <c r="B26" s="154" t="str">
        <f>+IF('A-1_base'!B26="","",'A-1_base'!B26)</f>
        <v/>
      </c>
      <c r="C26" s="155"/>
      <c r="D26" s="156"/>
      <c r="E26" s="156"/>
      <c r="F26" s="156"/>
      <c r="G26" s="157"/>
      <c r="I26" s="154" t="str">
        <f>+IF('A-1_base'!B26="","",'A-1_base'!B26)</f>
        <v/>
      </c>
      <c r="J26" s="155">
        <f>+C26-'A-1_base'!C26</f>
        <v>0</v>
      </c>
      <c r="K26" s="156">
        <f>+D26-'A-1_base'!D26</f>
        <v>0</v>
      </c>
      <c r="L26" s="156">
        <f>+E26-'A-1_base'!E26</f>
        <v>0</v>
      </c>
      <c r="M26" s="156">
        <f>+F26-'A-1_base'!F26</f>
        <v>0</v>
      </c>
      <c r="N26" s="157">
        <f>+G26-'A-1_base'!G26</f>
        <v>0</v>
      </c>
      <c r="P26" s="13" t="s">
        <v>197</v>
      </c>
    </row>
    <row r="27" spans="2:16" x14ac:dyDescent="0.25">
      <c r="B27" s="154" t="str">
        <f>+IF('A-1_base'!B27="","",'A-1_base'!B27)</f>
        <v/>
      </c>
      <c r="C27" s="155"/>
      <c r="D27" s="156"/>
      <c r="E27" s="156"/>
      <c r="F27" s="156"/>
      <c r="G27" s="157"/>
      <c r="I27" s="154" t="str">
        <f>+IF('A-1_base'!B27="","",'A-1_base'!B27)</f>
        <v/>
      </c>
      <c r="J27" s="155">
        <f>+C27-'A-1_base'!C27</f>
        <v>0</v>
      </c>
      <c r="K27" s="156">
        <f>+D27-'A-1_base'!D27</f>
        <v>0</v>
      </c>
      <c r="L27" s="156">
        <f>+E27-'A-1_base'!E27</f>
        <v>0</v>
      </c>
      <c r="M27" s="156">
        <f>+F27-'A-1_base'!F27</f>
        <v>0</v>
      </c>
      <c r="N27" s="157">
        <f>+G27-'A-1_base'!G27</f>
        <v>0</v>
      </c>
      <c r="P27" s="13" t="s">
        <v>166</v>
      </c>
    </row>
    <row r="28" spans="2:16" x14ac:dyDescent="0.25">
      <c r="B28" s="158" t="str">
        <f>+IF('A-1_base'!B28="","",'A-1_base'!B28)</f>
        <v/>
      </c>
      <c r="C28" s="155"/>
      <c r="D28" s="156"/>
      <c r="E28" s="156"/>
      <c r="F28" s="156"/>
      <c r="G28" s="157"/>
      <c r="I28" s="158" t="str">
        <f>+IF('A-1_base'!B28="","",'A-1_base'!B28)</f>
        <v/>
      </c>
      <c r="J28" s="155">
        <f>+C28-'A-1_base'!C28</f>
        <v>0</v>
      </c>
      <c r="K28" s="156">
        <f>+D28-'A-1_base'!D28</f>
        <v>0</v>
      </c>
      <c r="L28" s="156">
        <f>+E28-'A-1_base'!E28</f>
        <v>0</v>
      </c>
      <c r="M28" s="156">
        <f>+F28-'A-1_base'!F28</f>
        <v>0</v>
      </c>
      <c r="N28" s="157">
        <f>+G28-'A-1_base'!G28</f>
        <v>0</v>
      </c>
      <c r="P28" s="13" t="s">
        <v>299</v>
      </c>
    </row>
    <row r="29" spans="2:16" ht="15.75" thickBot="1" x14ac:dyDescent="0.3">
      <c r="B29" s="58" t="s">
        <v>71</v>
      </c>
      <c r="C29" s="159">
        <f>SUM(C9:C28)</f>
        <v>0</v>
      </c>
      <c r="D29" s="160">
        <f>SUM(D9:D28)</f>
        <v>0</v>
      </c>
      <c r="E29" s="160">
        <f>SUM(E9:E28)</f>
        <v>0</v>
      </c>
      <c r="F29" s="160">
        <f>SUM(F9:F28)</f>
        <v>0</v>
      </c>
      <c r="G29" s="161">
        <f>SUM(G9:G28)</f>
        <v>0</v>
      </c>
      <c r="I29" s="58" t="s">
        <v>71</v>
      </c>
      <c r="J29" s="159">
        <f>SUM(J9:J28)</f>
        <v>0</v>
      </c>
      <c r="K29" s="160">
        <f>SUM(K9:K28)</f>
        <v>0</v>
      </c>
      <c r="L29" s="160">
        <f>SUM(L9:L28)</f>
        <v>0</v>
      </c>
      <c r="M29" s="160">
        <f>SUM(M9:M28)</f>
        <v>0</v>
      </c>
      <c r="N29" s="161">
        <f>SUM(N9:N28)</f>
        <v>0</v>
      </c>
      <c r="P29" s="13" t="s">
        <v>300</v>
      </c>
    </row>
    <row r="30" spans="2:16" x14ac:dyDescent="0.25">
      <c r="B30" s="91" t="s">
        <v>72</v>
      </c>
      <c r="C30" s="95"/>
      <c r="D30" s="96"/>
      <c r="E30" s="96"/>
      <c r="F30" s="96"/>
      <c r="G30" s="97"/>
      <c r="I30" s="91" t="s">
        <v>72</v>
      </c>
      <c r="J30" s="95"/>
      <c r="K30" s="96"/>
      <c r="L30" s="96"/>
      <c r="M30" s="96"/>
      <c r="N30" s="97"/>
      <c r="P30" s="3"/>
    </row>
    <row r="31" spans="2:16" x14ac:dyDescent="0.25">
      <c r="B31" s="154" t="str">
        <f>+IF('A-1_base'!B31="","",'A-1_base'!B31)</f>
        <v xml:space="preserve"> - Passif (brut) des contrats (1) *</v>
      </c>
      <c r="C31" s="151"/>
      <c r="D31" s="152"/>
      <c r="E31" s="152"/>
      <c r="F31" s="152"/>
      <c r="G31" s="153"/>
      <c r="I31" s="154" t="str">
        <f>+IF('A-1_base'!B31="","",'A-1_base'!B31)</f>
        <v xml:space="preserve"> - Passif (brut) des contrats (1) *</v>
      </c>
      <c r="J31" s="151">
        <f>+C31-'A-1_base'!C31</f>
        <v>0</v>
      </c>
      <c r="K31" s="152">
        <f>+D31-'A-1_base'!D31</f>
        <v>0</v>
      </c>
      <c r="L31" s="152">
        <f>+E31-'A-1_base'!E31</f>
        <v>0</v>
      </c>
      <c r="M31" s="152">
        <f>+F31-'A-1_base'!F31</f>
        <v>0</v>
      </c>
      <c r="N31" s="153">
        <f>+G31-'A-1_base'!G31</f>
        <v>0</v>
      </c>
      <c r="P31" s="13" t="s">
        <v>198</v>
      </c>
    </row>
    <row r="32" spans="2:16" x14ac:dyDescent="0.25">
      <c r="B32" s="154" t="str">
        <f>+IF('A-1_base'!B32="","",'A-1_base'!B32)</f>
        <v xml:space="preserve"> - Autres passifs en vertu de contrats *</v>
      </c>
      <c r="C32" s="155"/>
      <c r="D32" s="156"/>
      <c r="E32" s="156"/>
      <c r="F32" s="156"/>
      <c r="G32" s="157"/>
      <c r="I32" s="154" t="str">
        <f>+IF('A-1_base'!B32="","",'A-1_base'!B32)</f>
        <v xml:space="preserve"> - Autres passifs en vertu de contrats *</v>
      </c>
      <c r="J32" s="155">
        <f>+C32-'A-1_base'!C32</f>
        <v>0</v>
      </c>
      <c r="K32" s="156">
        <f>+D32-'A-1_base'!D32</f>
        <v>0</v>
      </c>
      <c r="L32" s="156">
        <f>+E32-'A-1_base'!E32</f>
        <v>0</v>
      </c>
      <c r="M32" s="156">
        <f>+F32-'A-1_base'!F32</f>
        <v>0</v>
      </c>
      <c r="N32" s="157">
        <f>+G32-'A-1_base'!G32</f>
        <v>0</v>
      </c>
      <c r="P32" s="13" t="s">
        <v>199</v>
      </c>
    </row>
    <row r="33" spans="2:16" x14ac:dyDescent="0.25">
      <c r="B33" s="154" t="str">
        <f>+IF('A-1_base'!B33="","",'A-1_base'!B33)</f>
        <v/>
      </c>
      <c r="C33" s="155"/>
      <c r="D33" s="156"/>
      <c r="E33" s="156"/>
      <c r="F33" s="156"/>
      <c r="G33" s="157"/>
      <c r="I33" s="154" t="str">
        <f>+IF('A-1_base'!B33="","",'A-1_base'!B33)</f>
        <v/>
      </c>
      <c r="J33" s="155">
        <f>+C33-'A-1_base'!C33</f>
        <v>0</v>
      </c>
      <c r="K33" s="156">
        <f>+D33-'A-1_base'!D33</f>
        <v>0</v>
      </c>
      <c r="L33" s="156">
        <f>+E33-'A-1_base'!E33</f>
        <v>0</v>
      </c>
      <c r="M33" s="156">
        <f>+F33-'A-1_base'!F33</f>
        <v>0</v>
      </c>
      <c r="N33" s="157">
        <f>+G33-'A-1_base'!G33</f>
        <v>0</v>
      </c>
      <c r="P33" s="13" t="s">
        <v>167</v>
      </c>
    </row>
    <row r="34" spans="2:16" x14ac:dyDescent="0.25">
      <c r="B34" s="154" t="str">
        <f>+IF('A-1_base'!B34="","",'A-1_base'!B34)</f>
        <v/>
      </c>
      <c r="C34" s="155"/>
      <c r="D34" s="156"/>
      <c r="E34" s="156"/>
      <c r="F34" s="156"/>
      <c r="G34" s="157"/>
      <c r="I34" s="154" t="str">
        <f>+IF('A-1_base'!B34="","",'A-1_base'!B34)</f>
        <v/>
      </c>
      <c r="J34" s="155">
        <f>+C34-'A-1_base'!C34</f>
        <v>0</v>
      </c>
      <c r="K34" s="156">
        <f>+D34-'A-1_base'!D34</f>
        <v>0</v>
      </c>
      <c r="L34" s="156">
        <f>+E34-'A-1_base'!E34</f>
        <v>0</v>
      </c>
      <c r="M34" s="156">
        <f>+F34-'A-1_base'!F34</f>
        <v>0</v>
      </c>
      <c r="N34" s="157">
        <f>+G34-'A-1_base'!G34</f>
        <v>0</v>
      </c>
      <c r="P34" s="13" t="s">
        <v>200</v>
      </c>
    </row>
    <row r="35" spans="2:16" x14ac:dyDescent="0.25">
      <c r="B35" s="154" t="str">
        <f>+IF('A-1_base'!B35="","",'A-1_base'!B35)</f>
        <v/>
      </c>
      <c r="C35" s="155"/>
      <c r="D35" s="156"/>
      <c r="E35" s="156"/>
      <c r="F35" s="156"/>
      <c r="G35" s="157"/>
      <c r="I35" s="154" t="str">
        <f>+IF('A-1_base'!B35="","",'A-1_base'!B35)</f>
        <v/>
      </c>
      <c r="J35" s="155">
        <f>+C35-'A-1_base'!C35</f>
        <v>0</v>
      </c>
      <c r="K35" s="156">
        <f>+D35-'A-1_base'!D35</f>
        <v>0</v>
      </c>
      <c r="L35" s="156">
        <f>+E35-'A-1_base'!E35</f>
        <v>0</v>
      </c>
      <c r="M35" s="156">
        <f>+F35-'A-1_base'!F35</f>
        <v>0</v>
      </c>
      <c r="N35" s="157">
        <f>+G35-'A-1_base'!G35</f>
        <v>0</v>
      </c>
      <c r="P35" s="13" t="s">
        <v>168</v>
      </c>
    </row>
    <row r="36" spans="2:16" x14ac:dyDescent="0.25">
      <c r="B36" s="154" t="str">
        <f>+IF('A-1_base'!B36="","",'A-1_base'!B36)</f>
        <v/>
      </c>
      <c r="C36" s="155"/>
      <c r="D36" s="156"/>
      <c r="E36" s="156"/>
      <c r="F36" s="156"/>
      <c r="G36" s="157"/>
      <c r="I36" s="154" t="str">
        <f>+IF('A-1_base'!B36="","",'A-1_base'!B36)</f>
        <v/>
      </c>
      <c r="J36" s="155">
        <f>+C36-'A-1_base'!C36</f>
        <v>0</v>
      </c>
      <c r="K36" s="156">
        <f>+D36-'A-1_base'!D36</f>
        <v>0</v>
      </c>
      <c r="L36" s="156">
        <f>+E36-'A-1_base'!E36</f>
        <v>0</v>
      </c>
      <c r="M36" s="156">
        <f>+F36-'A-1_base'!F36</f>
        <v>0</v>
      </c>
      <c r="N36" s="157">
        <f>+G36-'A-1_base'!G36</f>
        <v>0</v>
      </c>
      <c r="P36" s="13" t="s">
        <v>201</v>
      </c>
    </row>
    <row r="37" spans="2:16" x14ac:dyDescent="0.25">
      <c r="B37" s="154" t="str">
        <f>+IF('A-1_base'!B37="","",'A-1_base'!B37)</f>
        <v/>
      </c>
      <c r="C37" s="155"/>
      <c r="D37" s="156"/>
      <c r="E37" s="156"/>
      <c r="F37" s="156"/>
      <c r="G37" s="157"/>
      <c r="I37" s="154" t="str">
        <f>+IF('A-1_base'!B37="","",'A-1_base'!B37)</f>
        <v/>
      </c>
      <c r="J37" s="155">
        <f>+C37-'A-1_base'!C37</f>
        <v>0</v>
      </c>
      <c r="K37" s="156">
        <f>+D37-'A-1_base'!D37</f>
        <v>0</v>
      </c>
      <c r="L37" s="156">
        <f>+E37-'A-1_base'!E37</f>
        <v>0</v>
      </c>
      <c r="M37" s="156">
        <f>+F37-'A-1_base'!F37</f>
        <v>0</v>
      </c>
      <c r="N37" s="157">
        <f>+G37-'A-1_base'!G37</f>
        <v>0</v>
      </c>
      <c r="P37" s="13" t="s">
        <v>169</v>
      </c>
    </row>
    <row r="38" spans="2:16" x14ac:dyDescent="0.25">
      <c r="B38" s="154" t="str">
        <f>+IF('A-1_base'!B38="","",'A-1_base'!B38)</f>
        <v/>
      </c>
      <c r="C38" s="155"/>
      <c r="D38" s="156"/>
      <c r="E38" s="156"/>
      <c r="F38" s="156"/>
      <c r="G38" s="157"/>
      <c r="I38" s="154" t="str">
        <f>+IF('A-1_base'!B38="","",'A-1_base'!B38)</f>
        <v/>
      </c>
      <c r="J38" s="155">
        <f>+C38-'A-1_base'!C38</f>
        <v>0</v>
      </c>
      <c r="K38" s="156">
        <f>+D38-'A-1_base'!D38</f>
        <v>0</v>
      </c>
      <c r="L38" s="156">
        <f>+E38-'A-1_base'!E38</f>
        <v>0</v>
      </c>
      <c r="M38" s="156">
        <f>+F38-'A-1_base'!F38</f>
        <v>0</v>
      </c>
      <c r="N38" s="157">
        <f>+G38-'A-1_base'!G38</f>
        <v>0</v>
      </c>
      <c r="P38" s="13" t="s">
        <v>202</v>
      </c>
    </row>
    <row r="39" spans="2:16" x14ac:dyDescent="0.25">
      <c r="B39" s="154" t="str">
        <f>+IF('A-1_base'!B39="","",'A-1_base'!B39)</f>
        <v/>
      </c>
      <c r="C39" s="155"/>
      <c r="D39" s="156"/>
      <c r="E39" s="156"/>
      <c r="F39" s="156"/>
      <c r="G39" s="157"/>
      <c r="I39" s="154" t="str">
        <f>+IF('A-1_base'!B39="","",'A-1_base'!B39)</f>
        <v/>
      </c>
      <c r="J39" s="155">
        <f>+C39-'A-1_base'!C39</f>
        <v>0</v>
      </c>
      <c r="K39" s="156">
        <f>+D39-'A-1_base'!D39</f>
        <v>0</v>
      </c>
      <c r="L39" s="156">
        <f>+E39-'A-1_base'!E39</f>
        <v>0</v>
      </c>
      <c r="M39" s="156">
        <f>+F39-'A-1_base'!F39</f>
        <v>0</v>
      </c>
      <c r="N39" s="157">
        <f>+G39-'A-1_base'!G39</f>
        <v>0</v>
      </c>
      <c r="P39" s="13" t="s">
        <v>170</v>
      </c>
    </row>
    <row r="40" spans="2:16" x14ac:dyDescent="0.25">
      <c r="B40" s="154" t="str">
        <f>+IF('A-1_base'!B40="","",'A-1_base'!B40)</f>
        <v/>
      </c>
      <c r="C40" s="155"/>
      <c r="D40" s="156"/>
      <c r="E40" s="156"/>
      <c r="F40" s="156"/>
      <c r="G40" s="157"/>
      <c r="I40" s="154" t="str">
        <f>+IF('A-1_base'!B40="","",'A-1_base'!B40)</f>
        <v/>
      </c>
      <c r="J40" s="155">
        <f>+C40-'A-1_base'!C40</f>
        <v>0</v>
      </c>
      <c r="K40" s="156">
        <f>+D40-'A-1_base'!D40</f>
        <v>0</v>
      </c>
      <c r="L40" s="156">
        <f>+E40-'A-1_base'!E40</f>
        <v>0</v>
      </c>
      <c r="M40" s="156">
        <f>+F40-'A-1_base'!F40</f>
        <v>0</v>
      </c>
      <c r="N40" s="157">
        <f>+G40-'A-1_base'!G40</f>
        <v>0</v>
      </c>
      <c r="P40" s="13" t="s">
        <v>203</v>
      </c>
    </row>
    <row r="41" spans="2:16" x14ac:dyDescent="0.25">
      <c r="B41" s="154" t="str">
        <f>+IF('A-1_base'!B41="","",'A-1_base'!B41)</f>
        <v/>
      </c>
      <c r="C41" s="155"/>
      <c r="D41" s="156"/>
      <c r="E41" s="156"/>
      <c r="F41" s="156"/>
      <c r="G41" s="157"/>
      <c r="I41" s="154" t="str">
        <f>+IF('A-1_base'!B41="","",'A-1_base'!B41)</f>
        <v/>
      </c>
      <c r="J41" s="155">
        <f>+C41-'A-1_base'!C41</f>
        <v>0</v>
      </c>
      <c r="K41" s="156">
        <f>+D41-'A-1_base'!D41</f>
        <v>0</v>
      </c>
      <c r="L41" s="156">
        <f>+E41-'A-1_base'!E41</f>
        <v>0</v>
      </c>
      <c r="M41" s="156">
        <f>+F41-'A-1_base'!F41</f>
        <v>0</v>
      </c>
      <c r="N41" s="157">
        <f>+G41-'A-1_base'!G41</f>
        <v>0</v>
      </c>
      <c r="P41" s="13" t="s">
        <v>171</v>
      </c>
    </row>
    <row r="42" spans="2:16" x14ac:dyDescent="0.25">
      <c r="B42" s="154" t="str">
        <f>+IF('A-1_base'!B42="","",'A-1_base'!B42)</f>
        <v/>
      </c>
      <c r="C42" s="155"/>
      <c r="D42" s="156"/>
      <c r="E42" s="156"/>
      <c r="F42" s="156"/>
      <c r="G42" s="157"/>
      <c r="I42" s="154" t="str">
        <f>+IF('A-1_base'!B42="","",'A-1_base'!B42)</f>
        <v/>
      </c>
      <c r="J42" s="155">
        <f>+C42-'A-1_base'!C42</f>
        <v>0</v>
      </c>
      <c r="K42" s="156">
        <f>+D42-'A-1_base'!D42</f>
        <v>0</v>
      </c>
      <c r="L42" s="156">
        <f>+E42-'A-1_base'!E42</f>
        <v>0</v>
      </c>
      <c r="M42" s="156">
        <f>+F42-'A-1_base'!F42</f>
        <v>0</v>
      </c>
      <c r="N42" s="157">
        <f>+G42-'A-1_base'!G42</f>
        <v>0</v>
      </c>
      <c r="P42" s="13" t="s">
        <v>204</v>
      </c>
    </row>
    <row r="43" spans="2:16" x14ac:dyDescent="0.25">
      <c r="B43" s="154" t="str">
        <f>+IF('A-1_base'!B43="","",'A-1_base'!B43)</f>
        <v/>
      </c>
      <c r="C43" s="155"/>
      <c r="D43" s="156"/>
      <c r="E43" s="156"/>
      <c r="F43" s="156"/>
      <c r="G43" s="157"/>
      <c r="I43" s="154" t="str">
        <f>+IF('A-1_base'!B43="","",'A-1_base'!B43)</f>
        <v/>
      </c>
      <c r="J43" s="155">
        <f>+C43-'A-1_base'!C43</f>
        <v>0</v>
      </c>
      <c r="K43" s="156">
        <f>+D43-'A-1_base'!D43</f>
        <v>0</v>
      </c>
      <c r="L43" s="156">
        <f>+E43-'A-1_base'!E43</f>
        <v>0</v>
      </c>
      <c r="M43" s="156">
        <f>+F43-'A-1_base'!F43</f>
        <v>0</v>
      </c>
      <c r="N43" s="157">
        <f>+G43-'A-1_base'!G43</f>
        <v>0</v>
      </c>
      <c r="P43" s="13" t="s">
        <v>172</v>
      </c>
    </row>
    <row r="44" spans="2:16" x14ac:dyDescent="0.25">
      <c r="B44" s="154" t="str">
        <f>+IF('A-1_base'!B44="","",'A-1_base'!B44)</f>
        <v/>
      </c>
      <c r="C44" s="155"/>
      <c r="D44" s="156"/>
      <c r="E44" s="156"/>
      <c r="F44" s="156"/>
      <c r="G44" s="157"/>
      <c r="I44" s="154" t="str">
        <f>+IF('A-1_base'!B44="","",'A-1_base'!B44)</f>
        <v/>
      </c>
      <c r="J44" s="155">
        <f>+C44-'A-1_base'!C44</f>
        <v>0</v>
      </c>
      <c r="K44" s="156">
        <f>+D44-'A-1_base'!D44</f>
        <v>0</v>
      </c>
      <c r="L44" s="156">
        <f>+E44-'A-1_base'!E44</f>
        <v>0</v>
      </c>
      <c r="M44" s="156">
        <f>+F44-'A-1_base'!F44</f>
        <v>0</v>
      </c>
      <c r="N44" s="157">
        <f>+G44-'A-1_base'!G44</f>
        <v>0</v>
      </c>
      <c r="P44" s="13" t="s">
        <v>205</v>
      </c>
    </row>
    <row r="45" spans="2:16" x14ac:dyDescent="0.25">
      <c r="B45" s="158" t="str">
        <f>+IF('A-1_base'!B45="","",'A-1_base'!B45)</f>
        <v/>
      </c>
      <c r="C45" s="155"/>
      <c r="D45" s="156"/>
      <c r="E45" s="156"/>
      <c r="F45" s="156"/>
      <c r="G45" s="157"/>
      <c r="I45" s="158" t="str">
        <f>+IF('A-1_base'!B45="","",'A-1_base'!B45)</f>
        <v/>
      </c>
      <c r="J45" s="155">
        <f>+C45-'A-1_base'!C45</f>
        <v>0</v>
      </c>
      <c r="K45" s="156">
        <f>+D45-'A-1_base'!D45</f>
        <v>0</v>
      </c>
      <c r="L45" s="156">
        <f>+E45-'A-1_base'!E45</f>
        <v>0</v>
      </c>
      <c r="M45" s="156">
        <f>+F45-'A-1_base'!F45</f>
        <v>0</v>
      </c>
      <c r="N45" s="157">
        <f>+G45-'A-1_base'!G45</f>
        <v>0</v>
      </c>
      <c r="P45" s="13" t="s">
        <v>265</v>
      </c>
    </row>
    <row r="46" spans="2:16" ht="15.75" thickBot="1" x14ac:dyDescent="0.3">
      <c r="B46" s="98" t="s">
        <v>74</v>
      </c>
      <c r="C46" s="159">
        <f>SUM(C31:C45)</f>
        <v>0</v>
      </c>
      <c r="D46" s="160">
        <f>SUM(D31:D45)</f>
        <v>0</v>
      </c>
      <c r="E46" s="160">
        <f>SUM(E31:E45)</f>
        <v>0</v>
      </c>
      <c r="F46" s="160">
        <f>SUM(F31:F45)</f>
        <v>0</v>
      </c>
      <c r="G46" s="161">
        <f>SUM(G31:G45)</f>
        <v>0</v>
      </c>
      <c r="I46" s="98" t="s">
        <v>74</v>
      </c>
      <c r="J46" s="159">
        <f>SUM(J31:J45)</f>
        <v>0</v>
      </c>
      <c r="K46" s="160">
        <f>SUM(K31:K45)</f>
        <v>0</v>
      </c>
      <c r="L46" s="160">
        <f>SUM(L31:L45)</f>
        <v>0</v>
      </c>
      <c r="M46" s="160">
        <f>SUM(M31:M45)</f>
        <v>0</v>
      </c>
      <c r="N46" s="161">
        <f>SUM(N31:N45)</f>
        <v>0</v>
      </c>
      <c r="P46" s="13" t="s">
        <v>301</v>
      </c>
    </row>
    <row r="47" spans="2:16" x14ac:dyDescent="0.25">
      <c r="B47" s="99" t="s">
        <v>0</v>
      </c>
      <c r="C47" s="100"/>
      <c r="D47" s="101"/>
      <c r="E47" s="101"/>
      <c r="F47" s="101"/>
      <c r="G47" s="102"/>
      <c r="I47" s="99" t="s">
        <v>0</v>
      </c>
      <c r="J47" s="100"/>
      <c r="K47" s="101"/>
      <c r="L47" s="101"/>
      <c r="M47" s="101"/>
      <c r="N47" s="102"/>
      <c r="P47" s="3"/>
    </row>
    <row r="48" spans="2:16" x14ac:dyDescent="0.25">
      <c r="B48" s="103" t="s">
        <v>28</v>
      </c>
      <c r="C48" s="104"/>
      <c r="D48" s="105"/>
      <c r="E48" s="105"/>
      <c r="F48" s="105"/>
      <c r="G48" s="106"/>
      <c r="I48" s="103" t="s">
        <v>28</v>
      </c>
      <c r="J48" s="104"/>
      <c r="K48" s="105"/>
      <c r="L48" s="105"/>
      <c r="M48" s="105"/>
      <c r="N48" s="106"/>
      <c r="P48" s="3"/>
    </row>
    <row r="49" spans="2:16" x14ac:dyDescent="0.25">
      <c r="B49" s="107" t="s">
        <v>211</v>
      </c>
      <c r="C49" s="155"/>
      <c r="D49" s="156"/>
      <c r="E49" s="156"/>
      <c r="F49" s="156"/>
      <c r="G49" s="157"/>
      <c r="I49" s="107" t="s">
        <v>211</v>
      </c>
      <c r="J49" s="155">
        <f>+C49-'A-1_base'!C49</f>
        <v>0</v>
      </c>
      <c r="K49" s="156">
        <f>+D49-'A-1_base'!D49</f>
        <v>0</v>
      </c>
      <c r="L49" s="156">
        <f>+E49-'A-1_base'!E49</f>
        <v>0</v>
      </c>
      <c r="M49" s="156">
        <f>+F49-'A-1_base'!F49</f>
        <v>0</v>
      </c>
      <c r="N49" s="157">
        <f>+G49-'A-1_base'!G49</f>
        <v>0</v>
      </c>
      <c r="P49" s="13" t="s">
        <v>174</v>
      </c>
    </row>
    <row r="50" spans="2:16" x14ac:dyDescent="0.25">
      <c r="B50" s="107" t="s">
        <v>212</v>
      </c>
      <c r="C50" s="155"/>
      <c r="D50" s="156"/>
      <c r="E50" s="156"/>
      <c r="F50" s="156"/>
      <c r="G50" s="157"/>
      <c r="I50" s="107" t="s">
        <v>212</v>
      </c>
      <c r="J50" s="155">
        <f>+C50-'A-1_base'!C50</f>
        <v>0</v>
      </c>
      <c r="K50" s="156">
        <f>+D50-'A-1_base'!D50</f>
        <v>0</v>
      </c>
      <c r="L50" s="156">
        <f>+E50-'A-1_base'!E50</f>
        <v>0</v>
      </c>
      <c r="M50" s="156">
        <f>+F50-'A-1_base'!F50</f>
        <v>0</v>
      </c>
      <c r="N50" s="157">
        <f>+G50-'A-1_base'!G50</f>
        <v>0</v>
      </c>
      <c r="P50" s="13" t="s">
        <v>175</v>
      </c>
    </row>
    <row r="51" spans="2:16" x14ac:dyDescent="0.25">
      <c r="B51" s="107" t="s">
        <v>213</v>
      </c>
      <c r="C51" s="155"/>
      <c r="D51" s="156"/>
      <c r="E51" s="156"/>
      <c r="F51" s="156"/>
      <c r="G51" s="157"/>
      <c r="I51" s="107" t="s">
        <v>213</v>
      </c>
      <c r="J51" s="155">
        <f>+C51-'A-1_base'!C51</f>
        <v>0</v>
      </c>
      <c r="K51" s="156">
        <f>+D51-'A-1_base'!D51</f>
        <v>0</v>
      </c>
      <c r="L51" s="156">
        <f>+E51-'A-1_base'!E51</f>
        <v>0</v>
      </c>
      <c r="M51" s="156">
        <f>+F51-'A-1_base'!F51</f>
        <v>0</v>
      </c>
      <c r="N51" s="157">
        <f>+G51-'A-1_base'!G51</f>
        <v>0</v>
      </c>
      <c r="P51" s="13" t="s">
        <v>176</v>
      </c>
    </row>
    <row r="52" spans="2:16" x14ac:dyDescent="0.25">
      <c r="B52" s="107" t="s">
        <v>223</v>
      </c>
      <c r="C52" s="155"/>
      <c r="D52" s="156"/>
      <c r="E52" s="156"/>
      <c r="F52" s="156"/>
      <c r="G52" s="157"/>
      <c r="I52" s="107" t="s">
        <v>223</v>
      </c>
      <c r="J52" s="155">
        <f>+C52-'A-1_base'!C52</f>
        <v>0</v>
      </c>
      <c r="K52" s="156">
        <f>+D52-'A-1_base'!D52</f>
        <v>0</v>
      </c>
      <c r="L52" s="156">
        <f>+E52-'A-1_base'!E52</f>
        <v>0</v>
      </c>
      <c r="M52" s="156">
        <f>+F52-'A-1_base'!F52</f>
        <v>0</v>
      </c>
      <c r="N52" s="157">
        <f>+G52-'A-1_base'!G52</f>
        <v>0</v>
      </c>
      <c r="P52" s="13" t="s">
        <v>177</v>
      </c>
    </row>
    <row r="53" spans="2:16" x14ac:dyDescent="0.25">
      <c r="B53" s="108" t="s">
        <v>219</v>
      </c>
      <c r="C53" s="162">
        <f>SUM(C49:C52)</f>
        <v>0</v>
      </c>
      <c r="D53" s="163">
        <f>SUM(D49:D52)</f>
        <v>0</v>
      </c>
      <c r="E53" s="163">
        <f>SUM(E49:E52)</f>
        <v>0</v>
      </c>
      <c r="F53" s="163">
        <f>SUM(F49:F52)</f>
        <v>0</v>
      </c>
      <c r="G53" s="164">
        <f>SUM(G49:G52)</f>
        <v>0</v>
      </c>
      <c r="I53" s="108" t="s">
        <v>219</v>
      </c>
      <c r="J53" s="162">
        <f>SUM(J49:J52)</f>
        <v>0</v>
      </c>
      <c r="K53" s="163">
        <f>SUM(K49:K52)</f>
        <v>0</v>
      </c>
      <c r="L53" s="163">
        <f>SUM(L49:L52)</f>
        <v>0</v>
      </c>
      <c r="M53" s="163">
        <f>SUM(M49:M52)</f>
        <v>0</v>
      </c>
      <c r="N53" s="164">
        <f>SUM(N49:N52)</f>
        <v>0</v>
      </c>
      <c r="P53" s="13" t="s">
        <v>178</v>
      </c>
    </row>
    <row r="54" spans="2:16" x14ac:dyDescent="0.25">
      <c r="B54" s="99" t="s">
        <v>29</v>
      </c>
      <c r="C54" s="95"/>
      <c r="D54" s="96"/>
      <c r="E54" s="96"/>
      <c r="F54" s="96"/>
      <c r="G54" s="97"/>
      <c r="I54" s="99" t="s">
        <v>29</v>
      </c>
      <c r="J54" s="95"/>
      <c r="K54" s="96"/>
      <c r="L54" s="96"/>
      <c r="M54" s="96"/>
      <c r="N54" s="97"/>
      <c r="P54" s="3"/>
    </row>
    <row r="55" spans="2:16" x14ac:dyDescent="0.25">
      <c r="B55" s="107" t="s">
        <v>214</v>
      </c>
      <c r="C55" s="155"/>
      <c r="D55" s="156"/>
      <c r="E55" s="156"/>
      <c r="F55" s="156"/>
      <c r="G55" s="157"/>
      <c r="I55" s="107" t="s">
        <v>214</v>
      </c>
      <c r="J55" s="155">
        <f>+C55-'A-1_base'!C55</f>
        <v>0</v>
      </c>
      <c r="K55" s="156">
        <f>+D55-'A-1_base'!D55</f>
        <v>0</v>
      </c>
      <c r="L55" s="156">
        <f>+E55-'A-1_base'!E55</f>
        <v>0</v>
      </c>
      <c r="M55" s="156">
        <f>+F55-'A-1_base'!F55</f>
        <v>0</v>
      </c>
      <c r="N55" s="157">
        <f>+G55-'A-1_base'!G55</f>
        <v>0</v>
      </c>
      <c r="P55" s="13" t="s">
        <v>179</v>
      </c>
    </row>
    <row r="56" spans="2:16" x14ac:dyDescent="0.25">
      <c r="B56" s="107" t="s">
        <v>215</v>
      </c>
      <c r="C56" s="155"/>
      <c r="D56" s="156"/>
      <c r="E56" s="156"/>
      <c r="F56" s="156"/>
      <c r="G56" s="157"/>
      <c r="I56" s="107" t="s">
        <v>215</v>
      </c>
      <c r="J56" s="155">
        <f>+C56-'A-1_base'!C56</f>
        <v>0</v>
      </c>
      <c r="K56" s="156">
        <f>+D56-'A-1_base'!D56</f>
        <v>0</v>
      </c>
      <c r="L56" s="156">
        <f>+E56-'A-1_base'!E56</f>
        <v>0</v>
      </c>
      <c r="M56" s="156">
        <f>+F56-'A-1_base'!F56</f>
        <v>0</v>
      </c>
      <c r="N56" s="157">
        <f>+G56-'A-1_base'!G56</f>
        <v>0</v>
      </c>
      <c r="P56" s="13" t="s">
        <v>180</v>
      </c>
    </row>
    <row r="57" spans="2:16" x14ac:dyDescent="0.25">
      <c r="B57" s="107" t="s">
        <v>216</v>
      </c>
      <c r="C57" s="155"/>
      <c r="D57" s="156"/>
      <c r="E57" s="156"/>
      <c r="F57" s="156"/>
      <c r="G57" s="157"/>
      <c r="I57" s="107" t="s">
        <v>216</v>
      </c>
      <c r="J57" s="155">
        <f>+C57-'A-1_base'!C57</f>
        <v>0</v>
      </c>
      <c r="K57" s="156">
        <f>+D57-'A-1_base'!D57</f>
        <v>0</v>
      </c>
      <c r="L57" s="156">
        <f>+E57-'A-1_base'!E57</f>
        <v>0</v>
      </c>
      <c r="M57" s="156">
        <f>+F57-'A-1_base'!F57</f>
        <v>0</v>
      </c>
      <c r="N57" s="157">
        <f>+G57-'A-1_base'!G57</f>
        <v>0</v>
      </c>
      <c r="P57" s="13" t="s">
        <v>181</v>
      </c>
    </row>
    <row r="58" spans="2:16" x14ac:dyDescent="0.25">
      <c r="B58" s="107" t="s">
        <v>217</v>
      </c>
      <c r="C58" s="155"/>
      <c r="D58" s="156"/>
      <c r="E58" s="156"/>
      <c r="F58" s="156"/>
      <c r="G58" s="157"/>
      <c r="I58" s="107" t="s">
        <v>217</v>
      </c>
      <c r="J58" s="155">
        <f>+C58-'A-1_base'!C58</f>
        <v>0</v>
      </c>
      <c r="K58" s="156">
        <f>+D58-'A-1_base'!D58</f>
        <v>0</v>
      </c>
      <c r="L58" s="156">
        <f>+E58-'A-1_base'!E58</f>
        <v>0</v>
      </c>
      <c r="M58" s="156">
        <f>+F58-'A-1_base'!F58</f>
        <v>0</v>
      </c>
      <c r="N58" s="157">
        <f>+G58-'A-1_base'!G58</f>
        <v>0</v>
      </c>
      <c r="P58" s="13" t="s">
        <v>182</v>
      </c>
    </row>
    <row r="59" spans="2:16" x14ac:dyDescent="0.25">
      <c r="B59" s="107" t="s">
        <v>218</v>
      </c>
      <c r="C59" s="155"/>
      <c r="D59" s="156"/>
      <c r="E59" s="156"/>
      <c r="F59" s="156"/>
      <c r="G59" s="157"/>
      <c r="I59" s="107" t="s">
        <v>218</v>
      </c>
      <c r="J59" s="155">
        <f>+C59-'A-1_base'!C59</f>
        <v>0</v>
      </c>
      <c r="K59" s="156">
        <f>+D59-'A-1_base'!D59</f>
        <v>0</v>
      </c>
      <c r="L59" s="156">
        <f>+E59-'A-1_base'!E59</f>
        <v>0</v>
      </c>
      <c r="M59" s="156">
        <f>+F59-'A-1_base'!F59</f>
        <v>0</v>
      </c>
      <c r="N59" s="157">
        <f>+G59-'A-1_base'!G59</f>
        <v>0</v>
      </c>
      <c r="P59" s="13" t="s">
        <v>183</v>
      </c>
    </row>
    <row r="60" spans="2:16" x14ac:dyDescent="0.25">
      <c r="B60" s="108" t="s">
        <v>220</v>
      </c>
      <c r="C60" s="165">
        <f>SUM(C55:C59)</f>
        <v>0</v>
      </c>
      <c r="D60" s="166">
        <f>SUM(D55:D59)</f>
        <v>0</v>
      </c>
      <c r="E60" s="166">
        <f>SUM(E55:E59)</f>
        <v>0</v>
      </c>
      <c r="F60" s="166">
        <f>SUM(F55:F59)</f>
        <v>0</v>
      </c>
      <c r="G60" s="167">
        <f>SUM(G55:G59)</f>
        <v>0</v>
      </c>
      <c r="I60" s="108" t="s">
        <v>220</v>
      </c>
      <c r="J60" s="165">
        <f>SUM(J55:J59)</f>
        <v>0</v>
      </c>
      <c r="K60" s="166">
        <f>SUM(K55:K59)</f>
        <v>0</v>
      </c>
      <c r="L60" s="166">
        <f>SUM(L55:L59)</f>
        <v>0</v>
      </c>
      <c r="M60" s="166">
        <f>SUM(M55:M59)</f>
        <v>0</v>
      </c>
      <c r="N60" s="167">
        <f>SUM(N55:N59)</f>
        <v>0</v>
      </c>
      <c r="P60" s="13" t="s">
        <v>184</v>
      </c>
    </row>
    <row r="61" spans="2:16" x14ac:dyDescent="0.25">
      <c r="B61" s="109" t="s">
        <v>57</v>
      </c>
      <c r="C61" s="168">
        <f>C60+C53</f>
        <v>0</v>
      </c>
      <c r="D61" s="169">
        <f>D60+D53</f>
        <v>0</v>
      </c>
      <c r="E61" s="169">
        <f>E60+E53</f>
        <v>0</v>
      </c>
      <c r="F61" s="169">
        <f>F60+F53</f>
        <v>0</v>
      </c>
      <c r="G61" s="170">
        <f>G60+G53</f>
        <v>0</v>
      </c>
      <c r="I61" s="109" t="s">
        <v>57</v>
      </c>
      <c r="J61" s="168">
        <f>J60+J53</f>
        <v>0</v>
      </c>
      <c r="K61" s="169">
        <f>K60+K53</f>
        <v>0</v>
      </c>
      <c r="L61" s="169">
        <f>L60+L53</f>
        <v>0</v>
      </c>
      <c r="M61" s="169">
        <f>M60+M53</f>
        <v>0</v>
      </c>
      <c r="N61" s="170">
        <f>N60+N53</f>
        <v>0</v>
      </c>
      <c r="P61" s="13" t="s">
        <v>185</v>
      </c>
    </row>
    <row r="62" spans="2:16" ht="15.75" thickBot="1" x14ac:dyDescent="0.3">
      <c r="B62" s="110" t="s">
        <v>26</v>
      </c>
      <c r="C62" s="171"/>
      <c r="D62" s="172"/>
      <c r="E62" s="172"/>
      <c r="F62" s="172"/>
      <c r="G62" s="173"/>
      <c r="I62" s="110" t="s">
        <v>26</v>
      </c>
      <c r="J62" s="171">
        <f>+C62-'A-1_base'!C62</f>
        <v>0</v>
      </c>
      <c r="K62" s="172">
        <f>+D62-'A-1_base'!D62</f>
        <v>0</v>
      </c>
      <c r="L62" s="172">
        <f>+E62-'A-1_base'!E62</f>
        <v>0</v>
      </c>
      <c r="M62" s="172">
        <f>+F62-'A-1_base'!F62</f>
        <v>0</v>
      </c>
      <c r="N62" s="173">
        <f>+G62-'A-1_base'!G62</f>
        <v>0</v>
      </c>
      <c r="P62" s="13" t="s">
        <v>206</v>
      </c>
    </row>
    <row r="63" spans="2:16" ht="15.75" thickBot="1" x14ac:dyDescent="0.3">
      <c r="B63" s="111" t="s">
        <v>27</v>
      </c>
      <c r="C63" s="174">
        <f>C62+C61+C46</f>
        <v>0</v>
      </c>
      <c r="D63" s="175">
        <f>D62+D61+D46</f>
        <v>0</v>
      </c>
      <c r="E63" s="175">
        <f>E62+E61+E46</f>
        <v>0</v>
      </c>
      <c r="F63" s="175">
        <f>F62+F61+F46</f>
        <v>0</v>
      </c>
      <c r="G63" s="176">
        <f>G62+G61+G46</f>
        <v>0</v>
      </c>
      <c r="I63" s="111" t="s">
        <v>27</v>
      </c>
      <c r="J63" s="174">
        <f>J62+J61+J46</f>
        <v>0</v>
      </c>
      <c r="K63" s="175">
        <f>K62+K61+K46</f>
        <v>0</v>
      </c>
      <c r="L63" s="175">
        <f>L62+L61+L46</f>
        <v>0</v>
      </c>
      <c r="M63" s="175">
        <f>M62+M61+M46</f>
        <v>0</v>
      </c>
      <c r="N63" s="176">
        <f>N62+N61+N46</f>
        <v>0</v>
      </c>
      <c r="P63" s="13" t="s">
        <v>207</v>
      </c>
    </row>
    <row r="64" spans="2:16" x14ac:dyDescent="0.25">
      <c r="B64" s="112"/>
      <c r="C64" s="113"/>
      <c r="D64" s="113"/>
      <c r="E64" s="113"/>
      <c r="F64" s="113"/>
      <c r="G64" s="113"/>
      <c r="I64" s="112"/>
      <c r="J64" s="113"/>
      <c r="K64" s="113"/>
      <c r="L64" s="113"/>
      <c r="M64" s="113"/>
      <c r="N64" s="113"/>
    </row>
    <row r="65" spans="2:16" x14ac:dyDescent="0.25">
      <c r="B65" s="112" t="s">
        <v>102</v>
      </c>
      <c r="C65" s="113"/>
      <c r="D65" s="113"/>
      <c r="E65" s="113"/>
      <c r="F65" s="113"/>
      <c r="G65" s="113"/>
      <c r="I65" s="112" t="s">
        <v>102</v>
      </c>
      <c r="J65" s="113"/>
      <c r="K65" s="113"/>
      <c r="L65" s="113"/>
      <c r="M65" s="113"/>
      <c r="N65" s="113"/>
    </row>
    <row r="66" spans="2:16" x14ac:dyDescent="0.25">
      <c r="B66" s="112" t="s">
        <v>96</v>
      </c>
      <c r="C66" s="113"/>
      <c r="D66" s="113"/>
      <c r="E66" s="113"/>
      <c r="F66" s="113"/>
      <c r="G66" s="113"/>
      <c r="I66" s="112" t="s">
        <v>96</v>
      </c>
      <c r="J66" s="113"/>
      <c r="K66" s="113"/>
      <c r="L66" s="113"/>
      <c r="M66" s="113"/>
      <c r="N66" s="113"/>
    </row>
    <row r="67" spans="2:16" x14ac:dyDescent="0.25">
      <c r="B67" s="114" t="s">
        <v>224</v>
      </c>
      <c r="C67" s="113"/>
      <c r="D67" s="113"/>
      <c r="E67" s="113"/>
      <c r="F67" s="113"/>
      <c r="G67" s="113"/>
      <c r="I67" s="114" t="s">
        <v>224</v>
      </c>
      <c r="J67" s="113"/>
      <c r="K67" s="113"/>
      <c r="L67" s="113"/>
      <c r="M67" s="113"/>
      <c r="N67" s="113"/>
    </row>
    <row r="68" spans="2:16" x14ac:dyDescent="0.25">
      <c r="B68" s="114" t="s">
        <v>109</v>
      </c>
      <c r="C68" s="113"/>
      <c r="D68" s="113"/>
      <c r="E68" s="113"/>
      <c r="F68" s="113"/>
      <c r="G68" s="113"/>
      <c r="I68" s="114" t="s">
        <v>109</v>
      </c>
      <c r="J68" s="113"/>
      <c r="K68" s="113"/>
      <c r="L68" s="113"/>
      <c r="M68" s="113"/>
      <c r="N68" s="113"/>
    </row>
    <row r="69" spans="2:16" ht="15.75" thickBot="1" x14ac:dyDescent="0.3">
      <c r="B69" s="112"/>
      <c r="C69" s="123"/>
      <c r="D69" s="123"/>
      <c r="E69" s="123"/>
      <c r="F69" s="123"/>
      <c r="G69" s="123"/>
      <c r="I69" s="112"/>
      <c r="J69" s="124"/>
      <c r="K69" s="124"/>
      <c r="L69" s="124"/>
      <c r="M69" s="124"/>
      <c r="N69" s="124"/>
    </row>
    <row r="70" spans="2:16" x14ac:dyDescent="0.25">
      <c r="B70" s="115" t="s">
        <v>225</v>
      </c>
      <c r="C70" s="143">
        <f>+C6</f>
        <v>2019</v>
      </c>
      <c r="D70" s="144">
        <f>+D6</f>
        <v>2020</v>
      </c>
      <c r="E70" s="144">
        <f>+E6</f>
        <v>2021</v>
      </c>
      <c r="F70" s="144">
        <f>+F6</f>
        <v>2022</v>
      </c>
      <c r="G70" s="145">
        <f>+G6</f>
        <v>2023</v>
      </c>
      <c r="I70" s="115" t="s">
        <v>225</v>
      </c>
      <c r="J70" s="143">
        <f>+J6</f>
        <v>2019</v>
      </c>
      <c r="K70" s="144">
        <f>+K6</f>
        <v>2020</v>
      </c>
      <c r="L70" s="144">
        <f>+L6</f>
        <v>2021</v>
      </c>
      <c r="M70" s="144">
        <f>+M6</f>
        <v>2022</v>
      </c>
      <c r="N70" s="145">
        <f>+N6</f>
        <v>2023</v>
      </c>
    </row>
    <row r="71" spans="2:16" ht="9" customHeight="1" thickBot="1" x14ac:dyDescent="0.3">
      <c r="B71" s="36"/>
      <c r="C71" s="37" t="s">
        <v>155</v>
      </c>
      <c r="D71" s="38" t="s">
        <v>156</v>
      </c>
      <c r="E71" s="38" t="s">
        <v>157</v>
      </c>
      <c r="F71" s="38" t="s">
        <v>158</v>
      </c>
      <c r="G71" s="39" t="s">
        <v>159</v>
      </c>
      <c r="I71" s="36"/>
      <c r="J71" s="37" t="s">
        <v>229</v>
      </c>
      <c r="K71" s="38" t="s">
        <v>230</v>
      </c>
      <c r="L71" s="38" t="s">
        <v>231</v>
      </c>
      <c r="M71" s="38" t="s">
        <v>232</v>
      </c>
      <c r="N71" s="39" t="s">
        <v>233</v>
      </c>
    </row>
    <row r="72" spans="2:16" x14ac:dyDescent="0.25">
      <c r="B72" s="116" t="s">
        <v>92</v>
      </c>
      <c r="C72" s="177"/>
      <c r="D72" s="178"/>
      <c r="E72" s="178"/>
      <c r="F72" s="178"/>
      <c r="G72" s="179"/>
      <c r="I72" s="116" t="s">
        <v>92</v>
      </c>
      <c r="J72" s="177">
        <f>+C72-'A-1_base'!C72</f>
        <v>0</v>
      </c>
      <c r="K72" s="178">
        <f>+D72-'A-1_base'!D72</f>
        <v>0</v>
      </c>
      <c r="L72" s="178">
        <f>+E72-'A-1_base'!E72</f>
        <v>0</v>
      </c>
      <c r="M72" s="178">
        <f>+F72-'A-1_base'!F72</f>
        <v>0</v>
      </c>
      <c r="N72" s="179">
        <f>+G72-'A-1_base'!G72</f>
        <v>0</v>
      </c>
      <c r="P72" s="13" t="s">
        <v>208</v>
      </c>
    </row>
    <row r="73" spans="2:16" x14ac:dyDescent="0.25">
      <c r="B73" s="117" t="s">
        <v>93</v>
      </c>
      <c r="C73" s="155"/>
      <c r="D73" s="156"/>
      <c r="E73" s="156"/>
      <c r="F73" s="156"/>
      <c r="G73" s="157"/>
      <c r="I73" s="117" t="s">
        <v>93</v>
      </c>
      <c r="J73" s="155">
        <f>+C73-'A-1_base'!C73</f>
        <v>0</v>
      </c>
      <c r="K73" s="156">
        <f>+D73-'A-1_base'!D73</f>
        <v>0</v>
      </c>
      <c r="L73" s="156">
        <f>+E73-'A-1_base'!E73</f>
        <v>0</v>
      </c>
      <c r="M73" s="156">
        <f>+F73-'A-1_base'!F73</f>
        <v>0</v>
      </c>
      <c r="N73" s="157">
        <f>+G73-'A-1_base'!G73</f>
        <v>0</v>
      </c>
      <c r="P73" s="13" t="s">
        <v>209</v>
      </c>
    </row>
    <row r="74" spans="2:16" ht="15.75" thickBot="1" x14ac:dyDescent="0.3">
      <c r="B74" s="118" t="s">
        <v>94</v>
      </c>
      <c r="C74" s="180"/>
      <c r="D74" s="181"/>
      <c r="E74" s="181"/>
      <c r="F74" s="181"/>
      <c r="G74" s="182"/>
      <c r="I74" s="118" t="s">
        <v>94</v>
      </c>
      <c r="J74" s="180">
        <f>+C74-'A-1_base'!C74</f>
        <v>0</v>
      </c>
      <c r="K74" s="181">
        <f>+D74-'A-1_base'!D74</f>
        <v>0</v>
      </c>
      <c r="L74" s="181">
        <f>+E74-'A-1_base'!E74</f>
        <v>0</v>
      </c>
      <c r="M74" s="181">
        <f>+F74-'A-1_base'!F74</f>
        <v>0</v>
      </c>
      <c r="N74" s="182">
        <f>+G74-'A-1_base'!G74</f>
        <v>0</v>
      </c>
      <c r="P74" s="13" t="s">
        <v>210</v>
      </c>
    </row>
    <row r="75" spans="2:16" x14ac:dyDescent="0.25">
      <c r="B75" s="112"/>
      <c r="C75" s="113"/>
      <c r="D75" s="113"/>
      <c r="E75" s="113"/>
      <c r="F75" s="113"/>
      <c r="G75" s="113"/>
      <c r="I75" s="112"/>
      <c r="J75" s="113"/>
      <c r="K75" s="113"/>
      <c r="L75" s="113"/>
      <c r="M75" s="113"/>
      <c r="N75" s="113"/>
    </row>
    <row r="76" spans="2:16" x14ac:dyDescent="0.25">
      <c r="B76" s="114" t="s">
        <v>226</v>
      </c>
      <c r="C76" s="113"/>
      <c r="D76" s="113"/>
      <c r="E76" s="113"/>
      <c r="F76" s="113"/>
      <c r="G76" s="113"/>
      <c r="I76" s="114" t="s">
        <v>226</v>
      </c>
      <c r="J76" s="113"/>
      <c r="K76" s="113"/>
      <c r="L76" s="113"/>
      <c r="M76" s="113"/>
      <c r="N76" s="113"/>
    </row>
    <row r="77" spans="2:16" x14ac:dyDescent="0.25">
      <c r="B77" s="114" t="s">
        <v>101</v>
      </c>
      <c r="C77" s="113"/>
      <c r="D77" s="113"/>
      <c r="E77" s="113"/>
      <c r="F77" s="113"/>
      <c r="G77" s="113"/>
      <c r="I77" s="114" t="s">
        <v>101</v>
      </c>
      <c r="J77" s="113"/>
      <c r="K77" s="113"/>
      <c r="L77" s="113"/>
      <c r="M77" s="113"/>
      <c r="N77" s="113"/>
    </row>
    <row r="78" spans="2:16" x14ac:dyDescent="0.25">
      <c r="B78" s="112"/>
      <c r="C78" s="3"/>
      <c r="D78" s="3"/>
      <c r="E78" s="3"/>
      <c r="F78" s="3"/>
      <c r="G78" s="3"/>
      <c r="I78" s="112"/>
      <c r="J78" s="3"/>
      <c r="K78" s="3"/>
      <c r="L78" s="3"/>
      <c r="M78" s="3"/>
      <c r="N78" s="3"/>
    </row>
    <row r="79" spans="2:16" x14ac:dyDescent="0.25">
      <c r="B79" s="112"/>
      <c r="C79" s="3"/>
      <c r="D79" s="3"/>
      <c r="E79" s="3"/>
      <c r="F79" s="3"/>
      <c r="G79" s="3"/>
      <c r="I79" s="112"/>
      <c r="J79" s="3"/>
      <c r="K79" s="3"/>
      <c r="L79" s="3"/>
      <c r="M79" s="3"/>
      <c r="N79" s="3"/>
    </row>
  </sheetData>
  <sheetProtection sheet="1" objects="1" scenarios="1"/>
  <mergeCells count="7">
    <mergeCell ref="B5:B6"/>
    <mergeCell ref="I5:I6"/>
    <mergeCell ref="P2:P3"/>
    <mergeCell ref="C5:G5"/>
    <mergeCell ref="J5:N5"/>
    <mergeCell ref="D2:G3"/>
    <mergeCell ref="K2:N3"/>
  </mergeCells>
  <printOptions horizontalCentered="1"/>
  <pageMargins left="0.23622047244094499" right="0.15748031496063" top="0.39370078740157499" bottom="0.4" header="0.31496062992126" footer="0.15748031496063"/>
  <pageSetup scale="88" orientation="portrait" r:id="rId1"/>
  <headerFooter>
    <oddFooter>&amp;LAutorité des marchés financiers&amp;CAnnexe A-1&amp;RScénario défavorable #1, page &amp;P</oddFooter>
  </headerFooter>
  <rowBreaks count="1" manualBreakCount="1">
    <brk id="46" max="14"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P79"/>
  <sheetViews>
    <sheetView zoomScaleNormal="100" zoomScaleSheetLayoutView="100" workbookViewId="0"/>
  </sheetViews>
  <sheetFormatPr baseColWidth="10" defaultColWidth="11.42578125" defaultRowHeight="15" x14ac:dyDescent="0.25"/>
  <cols>
    <col min="1" max="1" width="2.7109375" style="4" customWidth="1"/>
    <col min="2" max="2" width="49.28515625" style="4" customWidth="1"/>
    <col min="3" max="7" width="11.42578125" style="4"/>
    <col min="8" max="8" width="5" style="4" customWidth="1"/>
    <col min="9" max="9" width="49.28515625" style="4" customWidth="1"/>
    <col min="10" max="14" width="11.42578125" style="4"/>
    <col min="15" max="15" width="2.140625" style="3" customWidth="1"/>
    <col min="16" max="16" width="3.7109375" style="32" customWidth="1"/>
    <col min="17" max="16384" width="11.42578125" style="4"/>
  </cols>
  <sheetData>
    <row r="1" spans="2:16" ht="15.75" thickBot="1" x14ac:dyDescent="0.3">
      <c r="B1" s="2" t="str">
        <f>IF(+LEFT(Instructions!$B$1,3)="***","",Instructions!$B$1)</f>
        <v/>
      </c>
      <c r="C1" s="3"/>
      <c r="D1" s="28" t="s">
        <v>153</v>
      </c>
      <c r="E1" s="29" t="s">
        <v>65</v>
      </c>
      <c r="I1" s="2" t="str">
        <f>IF(+LEFT(Instructions!$B$1,3)="***","",Instructions!$B$1)</f>
        <v/>
      </c>
      <c r="J1" s="3"/>
      <c r="K1" s="28" t="s">
        <v>227</v>
      </c>
      <c r="L1" s="5"/>
      <c r="P1" s="12" t="s">
        <v>151</v>
      </c>
    </row>
    <row r="2" spans="2:16" ht="15" customHeight="1" x14ac:dyDescent="0.25">
      <c r="B2" s="5" t="s">
        <v>67</v>
      </c>
      <c r="D2" s="280"/>
      <c r="E2" s="281"/>
      <c r="F2" s="281"/>
      <c r="G2" s="282"/>
      <c r="H2" s="119"/>
      <c r="I2" s="5" t="s">
        <v>67</v>
      </c>
      <c r="K2" s="286" t="s">
        <v>62</v>
      </c>
      <c r="L2" s="287"/>
      <c r="M2" s="287"/>
      <c r="N2" s="288"/>
      <c r="P2" s="265" t="s">
        <v>152</v>
      </c>
    </row>
    <row r="3" spans="2:16" ht="15.75" thickBot="1" x14ac:dyDescent="0.3">
      <c r="D3" s="283"/>
      <c r="E3" s="284"/>
      <c r="F3" s="284"/>
      <c r="G3" s="285"/>
      <c r="H3" s="119"/>
      <c r="K3" s="289"/>
      <c r="L3" s="290"/>
      <c r="M3" s="290"/>
      <c r="N3" s="291"/>
      <c r="P3" s="266"/>
    </row>
    <row r="4" spans="2:16" s="6" customFormat="1" ht="15.75" thickBot="1" x14ac:dyDescent="0.3">
      <c r="B4" s="7"/>
      <c r="C4" s="7"/>
      <c r="D4" s="89"/>
      <c r="E4" s="90"/>
      <c r="F4" s="90"/>
      <c r="G4" s="90"/>
      <c r="H4" s="119"/>
      <c r="I4" s="7"/>
      <c r="J4" s="7"/>
      <c r="K4" s="89"/>
      <c r="L4" s="90"/>
      <c r="M4" s="90"/>
      <c r="N4" s="90"/>
      <c r="O4" s="3"/>
      <c r="P4" s="7"/>
    </row>
    <row r="5" spans="2:16" ht="15.75" customHeight="1" x14ac:dyDescent="0.25">
      <c r="B5" s="276" t="s">
        <v>221</v>
      </c>
      <c r="C5" s="279" t="s">
        <v>79</v>
      </c>
      <c r="D5" s="268"/>
      <c r="E5" s="268"/>
      <c r="F5" s="268"/>
      <c r="G5" s="269"/>
      <c r="H5" s="120"/>
      <c r="I5" s="276" t="s">
        <v>221</v>
      </c>
      <c r="J5" s="279" t="s">
        <v>79</v>
      </c>
      <c r="K5" s="268"/>
      <c r="L5" s="268"/>
      <c r="M5" s="268"/>
      <c r="N5" s="269"/>
    </row>
    <row r="6" spans="2:16" x14ac:dyDescent="0.25">
      <c r="B6" s="278"/>
      <c r="C6" s="146">
        <f>+'A-1_base'!C6</f>
        <v>2019</v>
      </c>
      <c r="D6" s="33">
        <f>C6+1</f>
        <v>2020</v>
      </c>
      <c r="E6" s="34">
        <f>D6+1</f>
        <v>2021</v>
      </c>
      <c r="F6" s="34">
        <f>E6+1</f>
        <v>2022</v>
      </c>
      <c r="G6" s="35">
        <f>F6+1</f>
        <v>2023</v>
      </c>
      <c r="H6" s="121"/>
      <c r="I6" s="278"/>
      <c r="J6" s="146">
        <f>+C6</f>
        <v>2019</v>
      </c>
      <c r="K6" s="33">
        <f>J6+1</f>
        <v>2020</v>
      </c>
      <c r="L6" s="34">
        <f>K6+1</f>
        <v>2021</v>
      </c>
      <c r="M6" s="34">
        <f>L6+1</f>
        <v>2022</v>
      </c>
      <c r="N6" s="35">
        <f>M6+1</f>
        <v>2023</v>
      </c>
    </row>
    <row r="7" spans="2:16" ht="9" customHeight="1" thickBot="1" x14ac:dyDescent="0.3">
      <c r="B7" s="36" t="s">
        <v>154</v>
      </c>
      <c r="C7" s="66" t="s">
        <v>155</v>
      </c>
      <c r="D7" s="67" t="s">
        <v>156</v>
      </c>
      <c r="E7" s="67" t="s">
        <v>157</v>
      </c>
      <c r="F7" s="67" t="s">
        <v>158</v>
      </c>
      <c r="G7" s="68" t="s">
        <v>159</v>
      </c>
      <c r="H7" s="122"/>
      <c r="I7" s="36" t="s">
        <v>228</v>
      </c>
      <c r="J7" s="66" t="s">
        <v>229</v>
      </c>
      <c r="K7" s="67" t="s">
        <v>230</v>
      </c>
      <c r="L7" s="67" t="s">
        <v>231</v>
      </c>
      <c r="M7" s="67" t="s">
        <v>232</v>
      </c>
      <c r="N7" s="68" t="s">
        <v>233</v>
      </c>
    </row>
    <row r="8" spans="2:16" x14ac:dyDescent="0.25">
      <c r="B8" s="91" t="s">
        <v>69</v>
      </c>
      <c r="C8" s="92"/>
      <c r="D8" s="93"/>
      <c r="E8" s="93"/>
      <c r="F8" s="93"/>
      <c r="G8" s="94"/>
      <c r="H8" s="122"/>
      <c r="I8" s="91" t="s">
        <v>69</v>
      </c>
      <c r="J8" s="92"/>
      <c r="K8" s="93"/>
      <c r="L8" s="93"/>
      <c r="M8" s="93"/>
      <c r="N8" s="94"/>
    </row>
    <row r="9" spans="2:16" x14ac:dyDescent="0.25">
      <c r="B9" s="154" t="str">
        <f>+IF('A-1_base'!B9="","",'A-1_base'!B9)</f>
        <v xml:space="preserve"> - Actifs de réassurance *</v>
      </c>
      <c r="C9" s="151"/>
      <c r="D9" s="152"/>
      <c r="E9" s="152"/>
      <c r="F9" s="152"/>
      <c r="G9" s="153"/>
      <c r="I9" s="154" t="str">
        <f>+IF('A-1_base'!B9="","",'A-1_base'!B9)</f>
        <v xml:space="preserve"> - Actifs de réassurance *</v>
      </c>
      <c r="J9" s="151">
        <f>+C9-'A-1_base'!C9</f>
        <v>0</v>
      </c>
      <c r="K9" s="152">
        <f>+D9-'A-1_base'!D9</f>
        <v>0</v>
      </c>
      <c r="L9" s="152">
        <f>+E9-'A-1_base'!E9</f>
        <v>0</v>
      </c>
      <c r="M9" s="152">
        <f>+F9-'A-1_base'!F9</f>
        <v>0</v>
      </c>
      <c r="N9" s="153">
        <f>+G9-'A-1_base'!G9</f>
        <v>0</v>
      </c>
      <c r="P9" s="13" t="s">
        <v>187</v>
      </c>
    </row>
    <row r="10" spans="2:16" x14ac:dyDescent="0.25">
      <c r="B10" s="154" t="str">
        <f>+IF('A-1_base'!B10="","",'A-1_base'!B10)</f>
        <v/>
      </c>
      <c r="C10" s="155"/>
      <c r="D10" s="156"/>
      <c r="E10" s="156"/>
      <c r="F10" s="156"/>
      <c r="G10" s="157"/>
      <c r="I10" s="154" t="str">
        <f>+IF('A-1_base'!B10="","",'A-1_base'!B10)</f>
        <v/>
      </c>
      <c r="J10" s="155">
        <f>+C10-'A-1_base'!C10</f>
        <v>0</v>
      </c>
      <c r="K10" s="156">
        <f>+D10-'A-1_base'!D10</f>
        <v>0</v>
      </c>
      <c r="L10" s="156">
        <f>+E10-'A-1_base'!E10</f>
        <v>0</v>
      </c>
      <c r="M10" s="156">
        <f>+F10-'A-1_base'!F10</f>
        <v>0</v>
      </c>
      <c r="N10" s="157">
        <f>+G10-'A-1_base'!G10</f>
        <v>0</v>
      </c>
      <c r="P10" s="13" t="s">
        <v>186</v>
      </c>
    </row>
    <row r="11" spans="2:16" x14ac:dyDescent="0.25">
      <c r="B11" s="154" t="str">
        <f>+IF('A-1_base'!B11="","",'A-1_base'!B11)</f>
        <v/>
      </c>
      <c r="C11" s="155"/>
      <c r="D11" s="156"/>
      <c r="E11" s="156"/>
      <c r="F11" s="156"/>
      <c r="G11" s="157"/>
      <c r="I11" s="154" t="str">
        <f>+IF('A-1_base'!B11="","",'A-1_base'!B11)</f>
        <v/>
      </c>
      <c r="J11" s="155">
        <f>+C11-'A-1_base'!C11</f>
        <v>0</v>
      </c>
      <c r="K11" s="156">
        <f>+D11-'A-1_base'!D11</f>
        <v>0</v>
      </c>
      <c r="L11" s="156">
        <f>+E11-'A-1_base'!E11</f>
        <v>0</v>
      </c>
      <c r="M11" s="156">
        <f>+F11-'A-1_base'!F11</f>
        <v>0</v>
      </c>
      <c r="N11" s="157">
        <f>+G11-'A-1_base'!G11</f>
        <v>0</v>
      </c>
      <c r="P11" s="13" t="s">
        <v>160</v>
      </c>
    </row>
    <row r="12" spans="2:16" x14ac:dyDescent="0.25">
      <c r="B12" s="154" t="str">
        <f>+IF('A-1_base'!B12="","",'A-1_base'!B12)</f>
        <v/>
      </c>
      <c r="C12" s="155"/>
      <c r="D12" s="156"/>
      <c r="E12" s="156"/>
      <c r="F12" s="156"/>
      <c r="G12" s="157"/>
      <c r="I12" s="154" t="str">
        <f>+IF('A-1_base'!B12="","",'A-1_base'!B12)</f>
        <v/>
      </c>
      <c r="J12" s="155">
        <f>+C12-'A-1_base'!C12</f>
        <v>0</v>
      </c>
      <c r="K12" s="156">
        <f>+D12-'A-1_base'!D12</f>
        <v>0</v>
      </c>
      <c r="L12" s="156">
        <f>+E12-'A-1_base'!E12</f>
        <v>0</v>
      </c>
      <c r="M12" s="156">
        <f>+F12-'A-1_base'!F12</f>
        <v>0</v>
      </c>
      <c r="N12" s="157">
        <f>+G12-'A-1_base'!G12</f>
        <v>0</v>
      </c>
      <c r="P12" s="13" t="s">
        <v>188</v>
      </c>
    </row>
    <row r="13" spans="2:16" x14ac:dyDescent="0.25">
      <c r="B13" s="154" t="str">
        <f>+IF('A-1_base'!B13="","",'A-1_base'!B13)</f>
        <v/>
      </c>
      <c r="C13" s="155"/>
      <c r="D13" s="156"/>
      <c r="E13" s="156"/>
      <c r="F13" s="156"/>
      <c r="G13" s="157"/>
      <c r="I13" s="154" t="str">
        <f>+IF('A-1_base'!B13="","",'A-1_base'!B13)</f>
        <v/>
      </c>
      <c r="J13" s="155">
        <f>+C13-'A-1_base'!C13</f>
        <v>0</v>
      </c>
      <c r="K13" s="156">
        <f>+D13-'A-1_base'!D13</f>
        <v>0</v>
      </c>
      <c r="L13" s="156">
        <f>+E13-'A-1_base'!E13</f>
        <v>0</v>
      </c>
      <c r="M13" s="156">
        <f>+F13-'A-1_base'!F13</f>
        <v>0</v>
      </c>
      <c r="N13" s="157">
        <f>+G13-'A-1_base'!G13</f>
        <v>0</v>
      </c>
      <c r="P13" s="13" t="s">
        <v>161</v>
      </c>
    </row>
    <row r="14" spans="2:16" x14ac:dyDescent="0.25">
      <c r="B14" s="154" t="str">
        <f>+IF('A-1_base'!B14="","",'A-1_base'!B14)</f>
        <v/>
      </c>
      <c r="C14" s="155"/>
      <c r="D14" s="156"/>
      <c r="E14" s="156"/>
      <c r="F14" s="156"/>
      <c r="G14" s="157"/>
      <c r="I14" s="154" t="str">
        <f>+IF('A-1_base'!B14="","",'A-1_base'!B14)</f>
        <v/>
      </c>
      <c r="J14" s="155">
        <f>+C14-'A-1_base'!C14</f>
        <v>0</v>
      </c>
      <c r="K14" s="156">
        <f>+D14-'A-1_base'!D14</f>
        <v>0</v>
      </c>
      <c r="L14" s="156">
        <f>+E14-'A-1_base'!E14</f>
        <v>0</v>
      </c>
      <c r="M14" s="156">
        <f>+F14-'A-1_base'!F14</f>
        <v>0</v>
      </c>
      <c r="N14" s="157">
        <f>+G14-'A-1_base'!G14</f>
        <v>0</v>
      </c>
      <c r="P14" s="13" t="s">
        <v>191</v>
      </c>
    </row>
    <row r="15" spans="2:16" x14ac:dyDescent="0.25">
      <c r="B15" s="154" t="str">
        <f>+IF('A-1_base'!B15="","",'A-1_base'!B15)</f>
        <v/>
      </c>
      <c r="C15" s="155"/>
      <c r="D15" s="156"/>
      <c r="E15" s="156"/>
      <c r="F15" s="156"/>
      <c r="G15" s="157"/>
      <c r="I15" s="154" t="str">
        <f>+IF('A-1_base'!B15="","",'A-1_base'!B15)</f>
        <v/>
      </c>
      <c r="J15" s="155">
        <f>+C15-'A-1_base'!C15</f>
        <v>0</v>
      </c>
      <c r="K15" s="156">
        <f>+D15-'A-1_base'!D15</f>
        <v>0</v>
      </c>
      <c r="L15" s="156">
        <f>+E15-'A-1_base'!E15</f>
        <v>0</v>
      </c>
      <c r="M15" s="156">
        <f>+F15-'A-1_base'!F15</f>
        <v>0</v>
      </c>
      <c r="N15" s="157">
        <f>+G15-'A-1_base'!G15</f>
        <v>0</v>
      </c>
      <c r="P15" s="13" t="s">
        <v>162</v>
      </c>
    </row>
    <row r="16" spans="2:16" x14ac:dyDescent="0.25">
      <c r="B16" s="154" t="str">
        <f>+IF('A-1_base'!B16="","",'A-1_base'!B16)</f>
        <v/>
      </c>
      <c r="C16" s="155"/>
      <c r="D16" s="156"/>
      <c r="E16" s="156"/>
      <c r="F16" s="156"/>
      <c r="G16" s="157"/>
      <c r="I16" s="154" t="str">
        <f>+IF('A-1_base'!B16="","",'A-1_base'!B16)</f>
        <v/>
      </c>
      <c r="J16" s="155">
        <f>+C16-'A-1_base'!C16</f>
        <v>0</v>
      </c>
      <c r="K16" s="156">
        <f>+D16-'A-1_base'!D16</f>
        <v>0</v>
      </c>
      <c r="L16" s="156">
        <f>+E16-'A-1_base'!E16</f>
        <v>0</v>
      </c>
      <c r="M16" s="156">
        <f>+F16-'A-1_base'!F16</f>
        <v>0</v>
      </c>
      <c r="N16" s="157">
        <f>+G16-'A-1_base'!G16</f>
        <v>0</v>
      </c>
      <c r="P16" s="13" t="s">
        <v>189</v>
      </c>
    </row>
    <row r="17" spans="2:16" x14ac:dyDescent="0.25">
      <c r="B17" s="154" t="str">
        <f>+IF('A-1_base'!B17="","",'A-1_base'!B17)</f>
        <v/>
      </c>
      <c r="C17" s="155"/>
      <c r="D17" s="156"/>
      <c r="E17" s="156"/>
      <c r="F17" s="156"/>
      <c r="G17" s="157"/>
      <c r="I17" s="154" t="str">
        <f>+IF('A-1_base'!B17="","",'A-1_base'!B17)</f>
        <v/>
      </c>
      <c r="J17" s="155">
        <f>+C17-'A-1_base'!C17</f>
        <v>0</v>
      </c>
      <c r="K17" s="156">
        <f>+D17-'A-1_base'!D17</f>
        <v>0</v>
      </c>
      <c r="L17" s="156">
        <f>+E17-'A-1_base'!E17</f>
        <v>0</v>
      </c>
      <c r="M17" s="156">
        <f>+F17-'A-1_base'!F17</f>
        <v>0</v>
      </c>
      <c r="N17" s="157">
        <f>+G17-'A-1_base'!G17</f>
        <v>0</v>
      </c>
      <c r="P17" s="13" t="s">
        <v>163</v>
      </c>
    </row>
    <row r="18" spans="2:16" x14ac:dyDescent="0.25">
      <c r="B18" s="154" t="str">
        <f>+IF('A-1_base'!B18="","",'A-1_base'!B18)</f>
        <v/>
      </c>
      <c r="C18" s="155"/>
      <c r="D18" s="156"/>
      <c r="E18" s="156"/>
      <c r="F18" s="156"/>
      <c r="G18" s="157"/>
      <c r="I18" s="154" t="str">
        <f>+IF('A-1_base'!B18="","",'A-1_base'!B18)</f>
        <v/>
      </c>
      <c r="J18" s="155">
        <f>+C18-'A-1_base'!C18</f>
        <v>0</v>
      </c>
      <c r="K18" s="156">
        <f>+D18-'A-1_base'!D18</f>
        <v>0</v>
      </c>
      <c r="L18" s="156">
        <f>+E18-'A-1_base'!E18</f>
        <v>0</v>
      </c>
      <c r="M18" s="156">
        <f>+F18-'A-1_base'!F18</f>
        <v>0</v>
      </c>
      <c r="N18" s="157">
        <f>+G18-'A-1_base'!G18</f>
        <v>0</v>
      </c>
      <c r="P18" s="13" t="s">
        <v>190</v>
      </c>
    </row>
    <row r="19" spans="2:16" x14ac:dyDescent="0.25">
      <c r="B19" s="154" t="str">
        <f>+IF('A-1_base'!B19="","",'A-1_base'!B19)</f>
        <v/>
      </c>
      <c r="C19" s="155"/>
      <c r="D19" s="156"/>
      <c r="E19" s="156"/>
      <c r="F19" s="156"/>
      <c r="G19" s="157"/>
      <c r="I19" s="154" t="str">
        <f>+IF('A-1_base'!B19="","",'A-1_base'!B19)</f>
        <v/>
      </c>
      <c r="J19" s="155">
        <f>+C19-'A-1_base'!C19</f>
        <v>0</v>
      </c>
      <c r="K19" s="156">
        <f>+D19-'A-1_base'!D19</f>
        <v>0</v>
      </c>
      <c r="L19" s="156">
        <f>+E19-'A-1_base'!E19</f>
        <v>0</v>
      </c>
      <c r="M19" s="156">
        <f>+F19-'A-1_base'!F19</f>
        <v>0</v>
      </c>
      <c r="N19" s="157">
        <f>+G19-'A-1_base'!G19</f>
        <v>0</v>
      </c>
      <c r="P19" s="13" t="s">
        <v>164</v>
      </c>
    </row>
    <row r="20" spans="2:16" x14ac:dyDescent="0.25">
      <c r="B20" s="154" t="str">
        <f>+IF('A-1_base'!B20="","",'A-1_base'!B20)</f>
        <v/>
      </c>
      <c r="C20" s="155"/>
      <c r="D20" s="156"/>
      <c r="E20" s="156"/>
      <c r="F20" s="156"/>
      <c r="G20" s="157"/>
      <c r="I20" s="154" t="str">
        <f>+IF('A-1_base'!B20="","",'A-1_base'!B20)</f>
        <v/>
      </c>
      <c r="J20" s="155">
        <f>+C20-'A-1_base'!C20</f>
        <v>0</v>
      </c>
      <c r="K20" s="156">
        <f>+D20-'A-1_base'!D20</f>
        <v>0</v>
      </c>
      <c r="L20" s="156">
        <f>+E20-'A-1_base'!E20</f>
        <v>0</v>
      </c>
      <c r="M20" s="156">
        <f>+F20-'A-1_base'!F20</f>
        <v>0</v>
      </c>
      <c r="N20" s="157">
        <f>+G20-'A-1_base'!G20</f>
        <v>0</v>
      </c>
      <c r="P20" s="13" t="s">
        <v>192</v>
      </c>
    </row>
    <row r="21" spans="2:16" x14ac:dyDescent="0.25">
      <c r="B21" s="154" t="str">
        <f>+IF('A-1_base'!B21="","",'A-1_base'!B21)</f>
        <v/>
      </c>
      <c r="C21" s="155"/>
      <c r="D21" s="156"/>
      <c r="E21" s="156"/>
      <c r="F21" s="156"/>
      <c r="G21" s="157"/>
      <c r="I21" s="154" t="str">
        <f>+IF('A-1_base'!B21="","",'A-1_base'!B21)</f>
        <v/>
      </c>
      <c r="J21" s="155">
        <f>+C21-'A-1_base'!C21</f>
        <v>0</v>
      </c>
      <c r="K21" s="156">
        <f>+D21-'A-1_base'!D21</f>
        <v>0</v>
      </c>
      <c r="L21" s="156">
        <f>+E21-'A-1_base'!E21</f>
        <v>0</v>
      </c>
      <c r="M21" s="156">
        <f>+F21-'A-1_base'!F21</f>
        <v>0</v>
      </c>
      <c r="N21" s="157">
        <f>+G21-'A-1_base'!G21</f>
        <v>0</v>
      </c>
      <c r="P21" s="13" t="s">
        <v>165</v>
      </c>
    </row>
    <row r="22" spans="2:16" x14ac:dyDescent="0.25">
      <c r="B22" s="154" t="str">
        <f>+IF('A-1_base'!B22="","",'A-1_base'!B22)</f>
        <v/>
      </c>
      <c r="C22" s="155"/>
      <c r="D22" s="156"/>
      <c r="E22" s="156"/>
      <c r="F22" s="156"/>
      <c r="G22" s="157"/>
      <c r="I22" s="154" t="str">
        <f>+IF('A-1_base'!B22="","",'A-1_base'!B22)</f>
        <v/>
      </c>
      <c r="J22" s="155">
        <f>+C22-'A-1_base'!C22</f>
        <v>0</v>
      </c>
      <c r="K22" s="156">
        <f>+D22-'A-1_base'!D22</f>
        <v>0</v>
      </c>
      <c r="L22" s="156">
        <f>+E22-'A-1_base'!E22</f>
        <v>0</v>
      </c>
      <c r="M22" s="156">
        <f>+F22-'A-1_base'!F22</f>
        <v>0</v>
      </c>
      <c r="N22" s="157">
        <f>+G22-'A-1_base'!G22</f>
        <v>0</v>
      </c>
      <c r="P22" s="13" t="s">
        <v>193</v>
      </c>
    </row>
    <row r="23" spans="2:16" x14ac:dyDescent="0.25">
      <c r="B23" s="154" t="str">
        <f>+IF('A-1_base'!B23="","",'A-1_base'!B23)</f>
        <v/>
      </c>
      <c r="C23" s="155"/>
      <c r="D23" s="156"/>
      <c r="E23" s="156"/>
      <c r="F23" s="156"/>
      <c r="G23" s="157"/>
      <c r="I23" s="154" t="str">
        <f>+IF('A-1_base'!B23="","",'A-1_base'!B23)</f>
        <v/>
      </c>
      <c r="J23" s="155">
        <f>+C23-'A-1_base'!C23</f>
        <v>0</v>
      </c>
      <c r="K23" s="156">
        <f>+D23-'A-1_base'!D23</f>
        <v>0</v>
      </c>
      <c r="L23" s="156">
        <f>+E23-'A-1_base'!E23</f>
        <v>0</v>
      </c>
      <c r="M23" s="156">
        <f>+F23-'A-1_base'!F23</f>
        <v>0</v>
      </c>
      <c r="N23" s="157">
        <f>+G23-'A-1_base'!G23</f>
        <v>0</v>
      </c>
      <c r="P23" s="13" t="s">
        <v>194</v>
      </c>
    </row>
    <row r="24" spans="2:16" x14ac:dyDescent="0.25">
      <c r="B24" s="154" t="str">
        <f>+IF('A-1_base'!B24="","",'A-1_base'!B24)</f>
        <v/>
      </c>
      <c r="C24" s="155"/>
      <c r="D24" s="156"/>
      <c r="E24" s="156"/>
      <c r="F24" s="156"/>
      <c r="G24" s="157"/>
      <c r="I24" s="154" t="str">
        <f>+IF('A-1_base'!B24="","",'A-1_base'!B24)</f>
        <v/>
      </c>
      <c r="J24" s="155">
        <f>+C24-'A-1_base'!C24</f>
        <v>0</v>
      </c>
      <c r="K24" s="156">
        <f>+D24-'A-1_base'!D24</f>
        <v>0</v>
      </c>
      <c r="L24" s="156">
        <f>+E24-'A-1_base'!E24</f>
        <v>0</v>
      </c>
      <c r="M24" s="156">
        <f>+F24-'A-1_base'!F24</f>
        <v>0</v>
      </c>
      <c r="N24" s="157">
        <f>+G24-'A-1_base'!G24</f>
        <v>0</v>
      </c>
      <c r="P24" s="13" t="s">
        <v>195</v>
      </c>
    </row>
    <row r="25" spans="2:16" x14ac:dyDescent="0.25">
      <c r="B25" s="154" t="str">
        <f>+IF('A-1_base'!B25="","",'A-1_base'!B25)</f>
        <v/>
      </c>
      <c r="C25" s="155"/>
      <c r="D25" s="156"/>
      <c r="E25" s="156"/>
      <c r="F25" s="156"/>
      <c r="G25" s="157"/>
      <c r="I25" s="154" t="str">
        <f>+IF('A-1_base'!B25="","",'A-1_base'!B25)</f>
        <v/>
      </c>
      <c r="J25" s="155">
        <f>+C25-'A-1_base'!C25</f>
        <v>0</v>
      </c>
      <c r="K25" s="156">
        <f>+D25-'A-1_base'!D25</f>
        <v>0</v>
      </c>
      <c r="L25" s="156">
        <f>+E25-'A-1_base'!E25</f>
        <v>0</v>
      </c>
      <c r="M25" s="156">
        <f>+F25-'A-1_base'!F25</f>
        <v>0</v>
      </c>
      <c r="N25" s="157">
        <f>+G25-'A-1_base'!G25</f>
        <v>0</v>
      </c>
      <c r="P25" s="13" t="s">
        <v>196</v>
      </c>
    </row>
    <row r="26" spans="2:16" x14ac:dyDescent="0.25">
      <c r="B26" s="154" t="str">
        <f>+IF('A-1_base'!B26="","",'A-1_base'!B26)</f>
        <v/>
      </c>
      <c r="C26" s="155"/>
      <c r="D26" s="156"/>
      <c r="E26" s="156"/>
      <c r="F26" s="156"/>
      <c r="G26" s="157"/>
      <c r="I26" s="154" t="str">
        <f>+IF('A-1_base'!B26="","",'A-1_base'!B26)</f>
        <v/>
      </c>
      <c r="J26" s="155">
        <f>+C26-'A-1_base'!C26</f>
        <v>0</v>
      </c>
      <c r="K26" s="156">
        <f>+D26-'A-1_base'!D26</f>
        <v>0</v>
      </c>
      <c r="L26" s="156">
        <f>+E26-'A-1_base'!E26</f>
        <v>0</v>
      </c>
      <c r="M26" s="156">
        <f>+F26-'A-1_base'!F26</f>
        <v>0</v>
      </c>
      <c r="N26" s="157">
        <f>+G26-'A-1_base'!G26</f>
        <v>0</v>
      </c>
      <c r="P26" s="13" t="s">
        <v>197</v>
      </c>
    </row>
    <row r="27" spans="2:16" x14ac:dyDescent="0.25">
      <c r="B27" s="154" t="str">
        <f>+IF('A-1_base'!B27="","",'A-1_base'!B27)</f>
        <v/>
      </c>
      <c r="C27" s="155"/>
      <c r="D27" s="156"/>
      <c r="E27" s="156"/>
      <c r="F27" s="156"/>
      <c r="G27" s="157"/>
      <c r="I27" s="154" t="str">
        <f>+IF('A-1_base'!B27="","",'A-1_base'!B27)</f>
        <v/>
      </c>
      <c r="J27" s="155">
        <f>+C27-'A-1_base'!C27</f>
        <v>0</v>
      </c>
      <c r="K27" s="156">
        <f>+D27-'A-1_base'!D27</f>
        <v>0</v>
      </c>
      <c r="L27" s="156">
        <f>+E27-'A-1_base'!E27</f>
        <v>0</v>
      </c>
      <c r="M27" s="156">
        <f>+F27-'A-1_base'!F27</f>
        <v>0</v>
      </c>
      <c r="N27" s="157">
        <f>+G27-'A-1_base'!G27</f>
        <v>0</v>
      </c>
      <c r="P27" s="13" t="s">
        <v>166</v>
      </c>
    </row>
    <row r="28" spans="2:16" x14ac:dyDescent="0.25">
      <c r="B28" s="158" t="str">
        <f>+IF('A-1_base'!B28="","",'A-1_base'!B28)</f>
        <v/>
      </c>
      <c r="C28" s="155"/>
      <c r="D28" s="156"/>
      <c r="E28" s="156"/>
      <c r="F28" s="156"/>
      <c r="G28" s="157"/>
      <c r="I28" s="158" t="str">
        <f>+IF('A-1_base'!B28="","",'A-1_base'!B28)</f>
        <v/>
      </c>
      <c r="J28" s="155">
        <f>+C28-'A-1_base'!C28</f>
        <v>0</v>
      </c>
      <c r="K28" s="156">
        <f>+D28-'A-1_base'!D28</f>
        <v>0</v>
      </c>
      <c r="L28" s="156">
        <f>+E28-'A-1_base'!E28</f>
        <v>0</v>
      </c>
      <c r="M28" s="156">
        <f>+F28-'A-1_base'!F28</f>
        <v>0</v>
      </c>
      <c r="N28" s="157">
        <f>+G28-'A-1_base'!G28</f>
        <v>0</v>
      </c>
      <c r="P28" s="13" t="s">
        <v>299</v>
      </c>
    </row>
    <row r="29" spans="2:16" ht="15.75" thickBot="1" x14ac:dyDescent="0.3">
      <c r="B29" s="58" t="s">
        <v>71</v>
      </c>
      <c r="C29" s="159">
        <f>SUM(C9:C28)</f>
        <v>0</v>
      </c>
      <c r="D29" s="160">
        <f>SUM(D9:D28)</f>
        <v>0</v>
      </c>
      <c r="E29" s="160">
        <f>SUM(E9:E28)</f>
        <v>0</v>
      </c>
      <c r="F29" s="160">
        <f>SUM(F9:F28)</f>
        <v>0</v>
      </c>
      <c r="G29" s="161">
        <f>SUM(G9:G28)</f>
        <v>0</v>
      </c>
      <c r="I29" s="58" t="s">
        <v>71</v>
      </c>
      <c r="J29" s="159">
        <f>SUM(J9:J28)</f>
        <v>0</v>
      </c>
      <c r="K29" s="160">
        <f>SUM(K9:K28)</f>
        <v>0</v>
      </c>
      <c r="L29" s="160">
        <f>SUM(L9:L28)</f>
        <v>0</v>
      </c>
      <c r="M29" s="160">
        <f>SUM(M9:M28)</f>
        <v>0</v>
      </c>
      <c r="N29" s="161">
        <f>SUM(N9:N28)</f>
        <v>0</v>
      </c>
      <c r="P29" s="13" t="s">
        <v>300</v>
      </c>
    </row>
    <row r="30" spans="2:16" x14ac:dyDescent="0.25">
      <c r="B30" s="91" t="s">
        <v>72</v>
      </c>
      <c r="C30" s="95"/>
      <c r="D30" s="96"/>
      <c r="E30" s="96"/>
      <c r="F30" s="96"/>
      <c r="G30" s="97"/>
      <c r="I30" s="91" t="s">
        <v>72</v>
      </c>
      <c r="J30" s="95"/>
      <c r="K30" s="96"/>
      <c r="L30" s="96"/>
      <c r="M30" s="96"/>
      <c r="N30" s="97"/>
      <c r="P30" s="3"/>
    </row>
    <row r="31" spans="2:16" x14ac:dyDescent="0.25">
      <c r="B31" s="154" t="str">
        <f>+IF('A-1_base'!B31="","",'A-1_base'!B31)</f>
        <v xml:space="preserve"> - Passif (brut) des contrats (1) *</v>
      </c>
      <c r="C31" s="151"/>
      <c r="D31" s="152"/>
      <c r="E31" s="152"/>
      <c r="F31" s="152"/>
      <c r="G31" s="153"/>
      <c r="I31" s="154" t="str">
        <f>+IF('A-1_base'!B31="","",'A-1_base'!B31)</f>
        <v xml:space="preserve"> - Passif (brut) des contrats (1) *</v>
      </c>
      <c r="J31" s="151">
        <f>+C31-'A-1_base'!C31</f>
        <v>0</v>
      </c>
      <c r="K31" s="152">
        <f>+D31-'A-1_base'!D31</f>
        <v>0</v>
      </c>
      <c r="L31" s="152">
        <f>+E31-'A-1_base'!E31</f>
        <v>0</v>
      </c>
      <c r="M31" s="152">
        <f>+F31-'A-1_base'!F31</f>
        <v>0</v>
      </c>
      <c r="N31" s="153">
        <f>+G31-'A-1_base'!G31</f>
        <v>0</v>
      </c>
      <c r="P31" s="13" t="s">
        <v>198</v>
      </c>
    </row>
    <row r="32" spans="2:16" x14ac:dyDescent="0.25">
      <c r="B32" s="154" t="str">
        <f>+IF('A-1_base'!B32="","",'A-1_base'!B32)</f>
        <v xml:space="preserve"> - Autres passifs en vertu de contrats *</v>
      </c>
      <c r="C32" s="155"/>
      <c r="D32" s="156"/>
      <c r="E32" s="156"/>
      <c r="F32" s="156"/>
      <c r="G32" s="157"/>
      <c r="I32" s="154" t="str">
        <f>+IF('A-1_base'!B32="","",'A-1_base'!B32)</f>
        <v xml:space="preserve"> - Autres passifs en vertu de contrats *</v>
      </c>
      <c r="J32" s="155">
        <f>+C32-'A-1_base'!C32</f>
        <v>0</v>
      </c>
      <c r="K32" s="156">
        <f>+D32-'A-1_base'!D32</f>
        <v>0</v>
      </c>
      <c r="L32" s="156">
        <f>+E32-'A-1_base'!E32</f>
        <v>0</v>
      </c>
      <c r="M32" s="156">
        <f>+F32-'A-1_base'!F32</f>
        <v>0</v>
      </c>
      <c r="N32" s="157">
        <f>+G32-'A-1_base'!G32</f>
        <v>0</v>
      </c>
      <c r="P32" s="13" t="s">
        <v>199</v>
      </c>
    </row>
    <row r="33" spans="2:16" x14ac:dyDescent="0.25">
      <c r="B33" s="154" t="str">
        <f>+IF('A-1_base'!B33="","",'A-1_base'!B33)</f>
        <v/>
      </c>
      <c r="C33" s="155"/>
      <c r="D33" s="156"/>
      <c r="E33" s="156"/>
      <c r="F33" s="156"/>
      <c r="G33" s="157"/>
      <c r="I33" s="154" t="str">
        <f>+IF('A-1_base'!B33="","",'A-1_base'!B33)</f>
        <v/>
      </c>
      <c r="J33" s="155">
        <f>+C33-'A-1_base'!C33</f>
        <v>0</v>
      </c>
      <c r="K33" s="156">
        <f>+D33-'A-1_base'!D33</f>
        <v>0</v>
      </c>
      <c r="L33" s="156">
        <f>+E33-'A-1_base'!E33</f>
        <v>0</v>
      </c>
      <c r="M33" s="156">
        <f>+F33-'A-1_base'!F33</f>
        <v>0</v>
      </c>
      <c r="N33" s="157">
        <f>+G33-'A-1_base'!G33</f>
        <v>0</v>
      </c>
      <c r="P33" s="13" t="s">
        <v>167</v>
      </c>
    </row>
    <row r="34" spans="2:16" x14ac:dyDescent="0.25">
      <c r="B34" s="154" t="str">
        <f>+IF('A-1_base'!B34="","",'A-1_base'!B34)</f>
        <v/>
      </c>
      <c r="C34" s="155"/>
      <c r="D34" s="156"/>
      <c r="E34" s="156"/>
      <c r="F34" s="156"/>
      <c r="G34" s="157"/>
      <c r="I34" s="154" t="str">
        <f>+IF('A-1_base'!B34="","",'A-1_base'!B34)</f>
        <v/>
      </c>
      <c r="J34" s="155">
        <f>+C34-'A-1_base'!C34</f>
        <v>0</v>
      </c>
      <c r="K34" s="156">
        <f>+D34-'A-1_base'!D34</f>
        <v>0</v>
      </c>
      <c r="L34" s="156">
        <f>+E34-'A-1_base'!E34</f>
        <v>0</v>
      </c>
      <c r="M34" s="156">
        <f>+F34-'A-1_base'!F34</f>
        <v>0</v>
      </c>
      <c r="N34" s="157">
        <f>+G34-'A-1_base'!G34</f>
        <v>0</v>
      </c>
      <c r="P34" s="13" t="s">
        <v>200</v>
      </c>
    </row>
    <row r="35" spans="2:16" x14ac:dyDescent="0.25">
      <c r="B35" s="154" t="str">
        <f>+IF('A-1_base'!B35="","",'A-1_base'!B35)</f>
        <v/>
      </c>
      <c r="C35" s="155"/>
      <c r="D35" s="156"/>
      <c r="E35" s="156"/>
      <c r="F35" s="156"/>
      <c r="G35" s="157"/>
      <c r="I35" s="154" t="str">
        <f>+IF('A-1_base'!B35="","",'A-1_base'!B35)</f>
        <v/>
      </c>
      <c r="J35" s="155">
        <f>+C35-'A-1_base'!C35</f>
        <v>0</v>
      </c>
      <c r="K35" s="156">
        <f>+D35-'A-1_base'!D35</f>
        <v>0</v>
      </c>
      <c r="L35" s="156">
        <f>+E35-'A-1_base'!E35</f>
        <v>0</v>
      </c>
      <c r="M35" s="156">
        <f>+F35-'A-1_base'!F35</f>
        <v>0</v>
      </c>
      <c r="N35" s="157">
        <f>+G35-'A-1_base'!G35</f>
        <v>0</v>
      </c>
      <c r="P35" s="13" t="s">
        <v>168</v>
      </c>
    </row>
    <row r="36" spans="2:16" x14ac:dyDescent="0.25">
      <c r="B36" s="154" t="str">
        <f>+IF('A-1_base'!B36="","",'A-1_base'!B36)</f>
        <v/>
      </c>
      <c r="C36" s="155"/>
      <c r="D36" s="156"/>
      <c r="E36" s="156"/>
      <c r="F36" s="156"/>
      <c r="G36" s="157"/>
      <c r="I36" s="154" t="str">
        <f>+IF('A-1_base'!B36="","",'A-1_base'!B36)</f>
        <v/>
      </c>
      <c r="J36" s="155">
        <f>+C36-'A-1_base'!C36</f>
        <v>0</v>
      </c>
      <c r="K36" s="156">
        <f>+D36-'A-1_base'!D36</f>
        <v>0</v>
      </c>
      <c r="L36" s="156">
        <f>+E36-'A-1_base'!E36</f>
        <v>0</v>
      </c>
      <c r="M36" s="156">
        <f>+F36-'A-1_base'!F36</f>
        <v>0</v>
      </c>
      <c r="N36" s="157">
        <f>+G36-'A-1_base'!G36</f>
        <v>0</v>
      </c>
      <c r="P36" s="13" t="s">
        <v>201</v>
      </c>
    </row>
    <row r="37" spans="2:16" x14ac:dyDescent="0.25">
      <c r="B37" s="154" t="str">
        <f>+IF('A-1_base'!B37="","",'A-1_base'!B37)</f>
        <v/>
      </c>
      <c r="C37" s="155"/>
      <c r="D37" s="156"/>
      <c r="E37" s="156"/>
      <c r="F37" s="156"/>
      <c r="G37" s="157"/>
      <c r="I37" s="154" t="str">
        <f>+IF('A-1_base'!B37="","",'A-1_base'!B37)</f>
        <v/>
      </c>
      <c r="J37" s="155">
        <f>+C37-'A-1_base'!C37</f>
        <v>0</v>
      </c>
      <c r="K37" s="156">
        <f>+D37-'A-1_base'!D37</f>
        <v>0</v>
      </c>
      <c r="L37" s="156">
        <f>+E37-'A-1_base'!E37</f>
        <v>0</v>
      </c>
      <c r="M37" s="156">
        <f>+F37-'A-1_base'!F37</f>
        <v>0</v>
      </c>
      <c r="N37" s="157">
        <f>+G37-'A-1_base'!G37</f>
        <v>0</v>
      </c>
      <c r="P37" s="13" t="s">
        <v>169</v>
      </c>
    </row>
    <row r="38" spans="2:16" x14ac:dyDescent="0.25">
      <c r="B38" s="154" t="str">
        <f>+IF('A-1_base'!B38="","",'A-1_base'!B38)</f>
        <v/>
      </c>
      <c r="C38" s="155"/>
      <c r="D38" s="156"/>
      <c r="E38" s="156"/>
      <c r="F38" s="156"/>
      <c r="G38" s="157"/>
      <c r="I38" s="154" t="str">
        <f>+IF('A-1_base'!B38="","",'A-1_base'!B38)</f>
        <v/>
      </c>
      <c r="J38" s="155">
        <f>+C38-'A-1_base'!C38</f>
        <v>0</v>
      </c>
      <c r="K38" s="156">
        <f>+D38-'A-1_base'!D38</f>
        <v>0</v>
      </c>
      <c r="L38" s="156">
        <f>+E38-'A-1_base'!E38</f>
        <v>0</v>
      </c>
      <c r="M38" s="156">
        <f>+F38-'A-1_base'!F38</f>
        <v>0</v>
      </c>
      <c r="N38" s="157">
        <f>+G38-'A-1_base'!G38</f>
        <v>0</v>
      </c>
      <c r="P38" s="13" t="s">
        <v>202</v>
      </c>
    </row>
    <row r="39" spans="2:16" x14ac:dyDescent="0.25">
      <c r="B39" s="154" t="str">
        <f>+IF('A-1_base'!B39="","",'A-1_base'!B39)</f>
        <v/>
      </c>
      <c r="C39" s="155"/>
      <c r="D39" s="156"/>
      <c r="E39" s="156"/>
      <c r="F39" s="156"/>
      <c r="G39" s="157"/>
      <c r="I39" s="154" t="str">
        <f>+IF('A-1_base'!B39="","",'A-1_base'!B39)</f>
        <v/>
      </c>
      <c r="J39" s="155">
        <f>+C39-'A-1_base'!C39</f>
        <v>0</v>
      </c>
      <c r="K39" s="156">
        <f>+D39-'A-1_base'!D39</f>
        <v>0</v>
      </c>
      <c r="L39" s="156">
        <f>+E39-'A-1_base'!E39</f>
        <v>0</v>
      </c>
      <c r="M39" s="156">
        <f>+F39-'A-1_base'!F39</f>
        <v>0</v>
      </c>
      <c r="N39" s="157">
        <f>+G39-'A-1_base'!G39</f>
        <v>0</v>
      </c>
      <c r="P39" s="13" t="s">
        <v>170</v>
      </c>
    </row>
    <row r="40" spans="2:16" x14ac:dyDescent="0.25">
      <c r="B40" s="154" t="str">
        <f>+IF('A-1_base'!B40="","",'A-1_base'!B40)</f>
        <v/>
      </c>
      <c r="C40" s="155"/>
      <c r="D40" s="156"/>
      <c r="E40" s="156"/>
      <c r="F40" s="156"/>
      <c r="G40" s="157"/>
      <c r="I40" s="154" t="str">
        <f>+IF('A-1_base'!B40="","",'A-1_base'!B40)</f>
        <v/>
      </c>
      <c r="J40" s="155">
        <f>+C40-'A-1_base'!C40</f>
        <v>0</v>
      </c>
      <c r="K40" s="156">
        <f>+D40-'A-1_base'!D40</f>
        <v>0</v>
      </c>
      <c r="L40" s="156">
        <f>+E40-'A-1_base'!E40</f>
        <v>0</v>
      </c>
      <c r="M40" s="156">
        <f>+F40-'A-1_base'!F40</f>
        <v>0</v>
      </c>
      <c r="N40" s="157">
        <f>+G40-'A-1_base'!G40</f>
        <v>0</v>
      </c>
      <c r="P40" s="13" t="s">
        <v>203</v>
      </c>
    </row>
    <row r="41" spans="2:16" x14ac:dyDescent="0.25">
      <c r="B41" s="154" t="str">
        <f>+IF('A-1_base'!B41="","",'A-1_base'!B41)</f>
        <v/>
      </c>
      <c r="C41" s="155"/>
      <c r="D41" s="156"/>
      <c r="E41" s="156"/>
      <c r="F41" s="156"/>
      <c r="G41" s="157"/>
      <c r="I41" s="154" t="str">
        <f>+IF('A-1_base'!B41="","",'A-1_base'!B41)</f>
        <v/>
      </c>
      <c r="J41" s="155">
        <f>+C41-'A-1_base'!C41</f>
        <v>0</v>
      </c>
      <c r="K41" s="156">
        <f>+D41-'A-1_base'!D41</f>
        <v>0</v>
      </c>
      <c r="L41" s="156">
        <f>+E41-'A-1_base'!E41</f>
        <v>0</v>
      </c>
      <c r="M41" s="156">
        <f>+F41-'A-1_base'!F41</f>
        <v>0</v>
      </c>
      <c r="N41" s="157">
        <f>+G41-'A-1_base'!G41</f>
        <v>0</v>
      </c>
      <c r="P41" s="13" t="s">
        <v>171</v>
      </c>
    </row>
    <row r="42" spans="2:16" x14ac:dyDescent="0.25">
      <c r="B42" s="154" t="str">
        <f>+IF('A-1_base'!B42="","",'A-1_base'!B42)</f>
        <v/>
      </c>
      <c r="C42" s="155"/>
      <c r="D42" s="156"/>
      <c r="E42" s="156"/>
      <c r="F42" s="156"/>
      <c r="G42" s="157"/>
      <c r="I42" s="154" t="str">
        <f>+IF('A-1_base'!B42="","",'A-1_base'!B42)</f>
        <v/>
      </c>
      <c r="J42" s="155">
        <f>+C42-'A-1_base'!C42</f>
        <v>0</v>
      </c>
      <c r="K42" s="156">
        <f>+D42-'A-1_base'!D42</f>
        <v>0</v>
      </c>
      <c r="L42" s="156">
        <f>+E42-'A-1_base'!E42</f>
        <v>0</v>
      </c>
      <c r="M42" s="156">
        <f>+F42-'A-1_base'!F42</f>
        <v>0</v>
      </c>
      <c r="N42" s="157">
        <f>+G42-'A-1_base'!G42</f>
        <v>0</v>
      </c>
      <c r="P42" s="13" t="s">
        <v>204</v>
      </c>
    </row>
    <row r="43" spans="2:16" x14ac:dyDescent="0.25">
      <c r="B43" s="154" t="str">
        <f>+IF('A-1_base'!B43="","",'A-1_base'!B43)</f>
        <v/>
      </c>
      <c r="C43" s="155"/>
      <c r="D43" s="156"/>
      <c r="E43" s="156"/>
      <c r="F43" s="156"/>
      <c r="G43" s="157"/>
      <c r="I43" s="154" t="str">
        <f>+IF('A-1_base'!B43="","",'A-1_base'!B43)</f>
        <v/>
      </c>
      <c r="J43" s="155">
        <f>+C43-'A-1_base'!C43</f>
        <v>0</v>
      </c>
      <c r="K43" s="156">
        <f>+D43-'A-1_base'!D43</f>
        <v>0</v>
      </c>
      <c r="L43" s="156">
        <f>+E43-'A-1_base'!E43</f>
        <v>0</v>
      </c>
      <c r="M43" s="156">
        <f>+F43-'A-1_base'!F43</f>
        <v>0</v>
      </c>
      <c r="N43" s="157">
        <f>+G43-'A-1_base'!G43</f>
        <v>0</v>
      </c>
      <c r="P43" s="13" t="s">
        <v>172</v>
      </c>
    </row>
    <row r="44" spans="2:16" x14ac:dyDescent="0.25">
      <c r="B44" s="154" t="str">
        <f>+IF('A-1_base'!B44="","",'A-1_base'!B44)</f>
        <v/>
      </c>
      <c r="C44" s="155"/>
      <c r="D44" s="156"/>
      <c r="E44" s="156"/>
      <c r="F44" s="156"/>
      <c r="G44" s="157"/>
      <c r="I44" s="154" t="str">
        <f>+IF('A-1_base'!B44="","",'A-1_base'!B44)</f>
        <v/>
      </c>
      <c r="J44" s="155">
        <f>+C44-'A-1_base'!C44</f>
        <v>0</v>
      </c>
      <c r="K44" s="156">
        <f>+D44-'A-1_base'!D44</f>
        <v>0</v>
      </c>
      <c r="L44" s="156">
        <f>+E44-'A-1_base'!E44</f>
        <v>0</v>
      </c>
      <c r="M44" s="156">
        <f>+F44-'A-1_base'!F44</f>
        <v>0</v>
      </c>
      <c r="N44" s="157">
        <f>+G44-'A-1_base'!G44</f>
        <v>0</v>
      </c>
      <c r="P44" s="13" t="s">
        <v>205</v>
      </c>
    </row>
    <row r="45" spans="2:16" x14ac:dyDescent="0.25">
      <c r="B45" s="158" t="str">
        <f>+IF('A-1_base'!B45="","",'A-1_base'!B45)</f>
        <v/>
      </c>
      <c r="C45" s="155"/>
      <c r="D45" s="156"/>
      <c r="E45" s="156"/>
      <c r="F45" s="156"/>
      <c r="G45" s="157"/>
      <c r="I45" s="154" t="str">
        <f>+IF('A-1_base'!B45="","",'A-1_base'!B45)</f>
        <v/>
      </c>
      <c r="J45" s="155">
        <f>+C45-'A-1_base'!C45</f>
        <v>0</v>
      </c>
      <c r="K45" s="156">
        <f>+D45-'A-1_base'!D45</f>
        <v>0</v>
      </c>
      <c r="L45" s="156">
        <f>+E45-'A-1_base'!E45</f>
        <v>0</v>
      </c>
      <c r="M45" s="156">
        <f>+F45-'A-1_base'!F45</f>
        <v>0</v>
      </c>
      <c r="N45" s="157">
        <f>+G45-'A-1_base'!G45</f>
        <v>0</v>
      </c>
      <c r="P45" s="13" t="s">
        <v>265</v>
      </c>
    </row>
    <row r="46" spans="2:16" ht="15.75" thickBot="1" x14ac:dyDescent="0.3">
      <c r="B46" s="98" t="s">
        <v>74</v>
      </c>
      <c r="C46" s="159">
        <f>SUM(C31:C45)</f>
        <v>0</v>
      </c>
      <c r="D46" s="160">
        <f>SUM(D31:D45)</f>
        <v>0</v>
      </c>
      <c r="E46" s="160">
        <f>SUM(E31:E45)</f>
        <v>0</v>
      </c>
      <c r="F46" s="160">
        <f>SUM(F31:F45)</f>
        <v>0</v>
      </c>
      <c r="G46" s="161">
        <f>SUM(G31:G45)</f>
        <v>0</v>
      </c>
      <c r="I46" s="98" t="s">
        <v>74</v>
      </c>
      <c r="J46" s="159">
        <f>SUM(J31:J45)</f>
        <v>0</v>
      </c>
      <c r="K46" s="160">
        <f>SUM(K31:K45)</f>
        <v>0</v>
      </c>
      <c r="L46" s="160">
        <f>SUM(L31:L45)</f>
        <v>0</v>
      </c>
      <c r="M46" s="160">
        <f>SUM(M31:M45)</f>
        <v>0</v>
      </c>
      <c r="N46" s="161">
        <f>SUM(N31:N45)</f>
        <v>0</v>
      </c>
      <c r="P46" s="13" t="s">
        <v>301</v>
      </c>
    </row>
    <row r="47" spans="2:16" x14ac:dyDescent="0.25">
      <c r="B47" s="99" t="s">
        <v>0</v>
      </c>
      <c r="C47" s="100"/>
      <c r="D47" s="101"/>
      <c r="E47" s="101"/>
      <c r="F47" s="101"/>
      <c r="G47" s="102"/>
      <c r="I47" s="99" t="s">
        <v>0</v>
      </c>
      <c r="J47" s="100"/>
      <c r="K47" s="101"/>
      <c r="L47" s="101"/>
      <c r="M47" s="101"/>
      <c r="N47" s="102"/>
      <c r="P47" s="3"/>
    </row>
    <row r="48" spans="2:16" x14ac:dyDescent="0.25">
      <c r="B48" s="103" t="s">
        <v>28</v>
      </c>
      <c r="C48" s="104"/>
      <c r="D48" s="105"/>
      <c r="E48" s="105"/>
      <c r="F48" s="105"/>
      <c r="G48" s="106"/>
      <c r="I48" s="103" t="s">
        <v>28</v>
      </c>
      <c r="J48" s="104"/>
      <c r="K48" s="105"/>
      <c r="L48" s="105"/>
      <c r="M48" s="105"/>
      <c r="N48" s="106"/>
      <c r="P48" s="3"/>
    </row>
    <row r="49" spans="2:16" x14ac:dyDescent="0.25">
      <c r="B49" s="107" t="s">
        <v>211</v>
      </c>
      <c r="C49" s="155"/>
      <c r="D49" s="156"/>
      <c r="E49" s="156"/>
      <c r="F49" s="156"/>
      <c r="G49" s="157"/>
      <c r="I49" s="107" t="s">
        <v>211</v>
      </c>
      <c r="J49" s="155">
        <f>+C49-'A-1_base'!C49</f>
        <v>0</v>
      </c>
      <c r="K49" s="156">
        <f>+D49-'A-1_base'!D49</f>
        <v>0</v>
      </c>
      <c r="L49" s="156">
        <f>+E49-'A-1_base'!E49</f>
        <v>0</v>
      </c>
      <c r="M49" s="156">
        <f>+F49-'A-1_base'!F49</f>
        <v>0</v>
      </c>
      <c r="N49" s="157">
        <f>+G49-'A-1_base'!G49</f>
        <v>0</v>
      </c>
      <c r="P49" s="13" t="s">
        <v>174</v>
      </c>
    </row>
    <row r="50" spans="2:16" x14ac:dyDescent="0.25">
      <c r="B50" s="107" t="s">
        <v>212</v>
      </c>
      <c r="C50" s="155"/>
      <c r="D50" s="156"/>
      <c r="E50" s="156"/>
      <c r="F50" s="156"/>
      <c r="G50" s="157"/>
      <c r="I50" s="107" t="s">
        <v>212</v>
      </c>
      <c r="J50" s="155">
        <f>+C50-'A-1_base'!C50</f>
        <v>0</v>
      </c>
      <c r="K50" s="156">
        <f>+D50-'A-1_base'!D50</f>
        <v>0</v>
      </c>
      <c r="L50" s="156">
        <f>+E50-'A-1_base'!E50</f>
        <v>0</v>
      </c>
      <c r="M50" s="156">
        <f>+F50-'A-1_base'!F50</f>
        <v>0</v>
      </c>
      <c r="N50" s="157">
        <f>+G50-'A-1_base'!G50</f>
        <v>0</v>
      </c>
      <c r="P50" s="13" t="s">
        <v>175</v>
      </c>
    </row>
    <row r="51" spans="2:16" x14ac:dyDescent="0.25">
      <c r="B51" s="107" t="s">
        <v>213</v>
      </c>
      <c r="C51" s="155"/>
      <c r="D51" s="156"/>
      <c r="E51" s="156"/>
      <c r="F51" s="156"/>
      <c r="G51" s="157"/>
      <c r="I51" s="107" t="s">
        <v>213</v>
      </c>
      <c r="J51" s="155">
        <f>+C51-'A-1_base'!C51</f>
        <v>0</v>
      </c>
      <c r="K51" s="156">
        <f>+D51-'A-1_base'!D51</f>
        <v>0</v>
      </c>
      <c r="L51" s="156">
        <f>+E51-'A-1_base'!E51</f>
        <v>0</v>
      </c>
      <c r="M51" s="156">
        <f>+F51-'A-1_base'!F51</f>
        <v>0</v>
      </c>
      <c r="N51" s="157">
        <f>+G51-'A-1_base'!G51</f>
        <v>0</v>
      </c>
      <c r="P51" s="13" t="s">
        <v>176</v>
      </c>
    </row>
    <row r="52" spans="2:16" x14ac:dyDescent="0.25">
      <c r="B52" s="107" t="s">
        <v>223</v>
      </c>
      <c r="C52" s="155"/>
      <c r="D52" s="156"/>
      <c r="E52" s="156"/>
      <c r="F52" s="156"/>
      <c r="G52" s="157"/>
      <c r="I52" s="107" t="s">
        <v>223</v>
      </c>
      <c r="J52" s="155">
        <f>+C52-'A-1_base'!C52</f>
        <v>0</v>
      </c>
      <c r="K52" s="156">
        <f>+D52-'A-1_base'!D52</f>
        <v>0</v>
      </c>
      <c r="L52" s="156">
        <f>+E52-'A-1_base'!E52</f>
        <v>0</v>
      </c>
      <c r="M52" s="156">
        <f>+F52-'A-1_base'!F52</f>
        <v>0</v>
      </c>
      <c r="N52" s="157">
        <f>+G52-'A-1_base'!G52</f>
        <v>0</v>
      </c>
      <c r="P52" s="13" t="s">
        <v>177</v>
      </c>
    </row>
    <row r="53" spans="2:16" x14ac:dyDescent="0.25">
      <c r="B53" s="108" t="s">
        <v>219</v>
      </c>
      <c r="C53" s="162">
        <f>SUM(C49:C52)</f>
        <v>0</v>
      </c>
      <c r="D53" s="163">
        <f>SUM(D49:D52)</f>
        <v>0</v>
      </c>
      <c r="E53" s="163">
        <f>SUM(E49:E52)</f>
        <v>0</v>
      </c>
      <c r="F53" s="163">
        <f>SUM(F49:F52)</f>
        <v>0</v>
      </c>
      <c r="G53" s="164">
        <f>SUM(G49:G52)</f>
        <v>0</v>
      </c>
      <c r="I53" s="108" t="s">
        <v>219</v>
      </c>
      <c r="J53" s="162">
        <f>SUM(J49:J52)</f>
        <v>0</v>
      </c>
      <c r="K53" s="163">
        <f>SUM(K49:K52)</f>
        <v>0</v>
      </c>
      <c r="L53" s="163">
        <f>SUM(L49:L52)</f>
        <v>0</v>
      </c>
      <c r="M53" s="163">
        <f>SUM(M49:M52)</f>
        <v>0</v>
      </c>
      <c r="N53" s="164">
        <f>SUM(N49:N52)</f>
        <v>0</v>
      </c>
      <c r="P53" s="13" t="s">
        <v>178</v>
      </c>
    </row>
    <row r="54" spans="2:16" x14ac:dyDescent="0.25">
      <c r="B54" s="99" t="s">
        <v>29</v>
      </c>
      <c r="C54" s="95"/>
      <c r="D54" s="96"/>
      <c r="E54" s="96"/>
      <c r="F54" s="96"/>
      <c r="G54" s="97"/>
      <c r="I54" s="99" t="s">
        <v>29</v>
      </c>
      <c r="J54" s="95"/>
      <c r="K54" s="96"/>
      <c r="L54" s="96"/>
      <c r="M54" s="96"/>
      <c r="N54" s="97"/>
      <c r="P54" s="3"/>
    </row>
    <row r="55" spans="2:16" x14ac:dyDescent="0.25">
      <c r="B55" s="107" t="s">
        <v>214</v>
      </c>
      <c r="C55" s="155"/>
      <c r="D55" s="156"/>
      <c r="E55" s="156"/>
      <c r="F55" s="156"/>
      <c r="G55" s="157"/>
      <c r="I55" s="107" t="s">
        <v>214</v>
      </c>
      <c r="J55" s="155">
        <f>+C55-'A-1_base'!C55</f>
        <v>0</v>
      </c>
      <c r="K55" s="156">
        <f>+D55-'A-1_base'!D55</f>
        <v>0</v>
      </c>
      <c r="L55" s="156">
        <f>+E55-'A-1_base'!E55</f>
        <v>0</v>
      </c>
      <c r="M55" s="156">
        <f>+F55-'A-1_base'!F55</f>
        <v>0</v>
      </c>
      <c r="N55" s="157">
        <f>+G55-'A-1_base'!G55</f>
        <v>0</v>
      </c>
      <c r="P55" s="13" t="s">
        <v>179</v>
      </c>
    </row>
    <row r="56" spans="2:16" x14ac:dyDescent="0.25">
      <c r="B56" s="107" t="s">
        <v>215</v>
      </c>
      <c r="C56" s="155"/>
      <c r="D56" s="156"/>
      <c r="E56" s="156"/>
      <c r="F56" s="156"/>
      <c r="G56" s="157"/>
      <c r="I56" s="107" t="s">
        <v>215</v>
      </c>
      <c r="J56" s="155">
        <f>+C56-'A-1_base'!C56</f>
        <v>0</v>
      </c>
      <c r="K56" s="156">
        <f>+D56-'A-1_base'!D56</f>
        <v>0</v>
      </c>
      <c r="L56" s="156">
        <f>+E56-'A-1_base'!E56</f>
        <v>0</v>
      </c>
      <c r="M56" s="156">
        <f>+F56-'A-1_base'!F56</f>
        <v>0</v>
      </c>
      <c r="N56" s="157">
        <f>+G56-'A-1_base'!G56</f>
        <v>0</v>
      </c>
      <c r="P56" s="13" t="s">
        <v>180</v>
      </c>
    </row>
    <row r="57" spans="2:16" x14ac:dyDescent="0.25">
      <c r="B57" s="107" t="s">
        <v>216</v>
      </c>
      <c r="C57" s="155"/>
      <c r="D57" s="156"/>
      <c r="E57" s="156"/>
      <c r="F57" s="156"/>
      <c r="G57" s="157"/>
      <c r="I57" s="107" t="s">
        <v>216</v>
      </c>
      <c r="J57" s="155">
        <f>+C57-'A-1_base'!C57</f>
        <v>0</v>
      </c>
      <c r="K57" s="156">
        <f>+D57-'A-1_base'!D57</f>
        <v>0</v>
      </c>
      <c r="L57" s="156">
        <f>+E57-'A-1_base'!E57</f>
        <v>0</v>
      </c>
      <c r="M57" s="156">
        <f>+F57-'A-1_base'!F57</f>
        <v>0</v>
      </c>
      <c r="N57" s="157">
        <f>+G57-'A-1_base'!G57</f>
        <v>0</v>
      </c>
      <c r="P57" s="13" t="s">
        <v>181</v>
      </c>
    </row>
    <row r="58" spans="2:16" x14ac:dyDescent="0.25">
      <c r="B58" s="107" t="s">
        <v>217</v>
      </c>
      <c r="C58" s="155"/>
      <c r="D58" s="156"/>
      <c r="E58" s="156"/>
      <c r="F58" s="156"/>
      <c r="G58" s="157"/>
      <c r="I58" s="107" t="s">
        <v>217</v>
      </c>
      <c r="J58" s="155">
        <f>+C58-'A-1_base'!C58</f>
        <v>0</v>
      </c>
      <c r="K58" s="156">
        <f>+D58-'A-1_base'!D58</f>
        <v>0</v>
      </c>
      <c r="L58" s="156">
        <f>+E58-'A-1_base'!E58</f>
        <v>0</v>
      </c>
      <c r="M58" s="156">
        <f>+F58-'A-1_base'!F58</f>
        <v>0</v>
      </c>
      <c r="N58" s="157">
        <f>+G58-'A-1_base'!G58</f>
        <v>0</v>
      </c>
      <c r="P58" s="13" t="s">
        <v>182</v>
      </c>
    </row>
    <row r="59" spans="2:16" x14ac:dyDescent="0.25">
      <c r="B59" s="107" t="s">
        <v>218</v>
      </c>
      <c r="C59" s="155"/>
      <c r="D59" s="156"/>
      <c r="E59" s="156"/>
      <c r="F59" s="156"/>
      <c r="G59" s="157"/>
      <c r="I59" s="107" t="s">
        <v>218</v>
      </c>
      <c r="J59" s="155">
        <f>+C59-'A-1_base'!C59</f>
        <v>0</v>
      </c>
      <c r="K59" s="156">
        <f>+D59-'A-1_base'!D59</f>
        <v>0</v>
      </c>
      <c r="L59" s="156">
        <f>+E59-'A-1_base'!E59</f>
        <v>0</v>
      </c>
      <c r="M59" s="156">
        <f>+F59-'A-1_base'!F59</f>
        <v>0</v>
      </c>
      <c r="N59" s="157">
        <f>+G59-'A-1_base'!G59</f>
        <v>0</v>
      </c>
      <c r="P59" s="13" t="s">
        <v>183</v>
      </c>
    </row>
    <row r="60" spans="2:16" x14ac:dyDescent="0.25">
      <c r="B60" s="108" t="s">
        <v>220</v>
      </c>
      <c r="C60" s="165"/>
      <c r="D60" s="166"/>
      <c r="E60" s="166"/>
      <c r="F60" s="166"/>
      <c r="G60" s="167"/>
      <c r="I60" s="108" t="s">
        <v>220</v>
      </c>
      <c r="J60" s="165">
        <f>SUM(J55:J59)</f>
        <v>0</v>
      </c>
      <c r="K60" s="166">
        <f>SUM(K55:K59)</f>
        <v>0</v>
      </c>
      <c r="L60" s="166">
        <f>SUM(L55:L59)</f>
        <v>0</v>
      </c>
      <c r="M60" s="166">
        <f>SUM(M55:M59)</f>
        <v>0</v>
      </c>
      <c r="N60" s="167">
        <f>SUM(N55:N59)</f>
        <v>0</v>
      </c>
      <c r="P60" s="13" t="s">
        <v>184</v>
      </c>
    </row>
    <row r="61" spans="2:16" x14ac:dyDescent="0.25">
      <c r="B61" s="109" t="s">
        <v>57</v>
      </c>
      <c r="C61" s="168">
        <f>C60+C53</f>
        <v>0</v>
      </c>
      <c r="D61" s="169">
        <f>D60+D53</f>
        <v>0</v>
      </c>
      <c r="E61" s="169">
        <f>E60+E53</f>
        <v>0</v>
      </c>
      <c r="F61" s="169">
        <f>F60+F53</f>
        <v>0</v>
      </c>
      <c r="G61" s="170">
        <f>G60+G53</f>
        <v>0</v>
      </c>
      <c r="I61" s="109" t="s">
        <v>57</v>
      </c>
      <c r="J61" s="168">
        <f>J60+J53</f>
        <v>0</v>
      </c>
      <c r="K61" s="169">
        <f>K60+K53</f>
        <v>0</v>
      </c>
      <c r="L61" s="169">
        <f>L60+L53</f>
        <v>0</v>
      </c>
      <c r="M61" s="169">
        <f>M60+M53</f>
        <v>0</v>
      </c>
      <c r="N61" s="170">
        <f>N60+N53</f>
        <v>0</v>
      </c>
      <c r="P61" s="13" t="s">
        <v>185</v>
      </c>
    </row>
    <row r="62" spans="2:16" ht="15.75" thickBot="1" x14ac:dyDescent="0.3">
      <c r="B62" s="110" t="s">
        <v>26</v>
      </c>
      <c r="C62" s="171"/>
      <c r="D62" s="172"/>
      <c r="E62" s="172"/>
      <c r="F62" s="172"/>
      <c r="G62" s="173"/>
      <c r="I62" s="110" t="s">
        <v>26</v>
      </c>
      <c r="J62" s="171">
        <f>+C62-'A-1_base'!C62</f>
        <v>0</v>
      </c>
      <c r="K62" s="172">
        <f>+D62-'A-1_base'!D62</f>
        <v>0</v>
      </c>
      <c r="L62" s="172">
        <f>+E62-'A-1_base'!E62</f>
        <v>0</v>
      </c>
      <c r="M62" s="172">
        <f>+F62-'A-1_base'!F62</f>
        <v>0</v>
      </c>
      <c r="N62" s="173">
        <f>+G62-'A-1_base'!G62</f>
        <v>0</v>
      </c>
      <c r="P62" s="13" t="s">
        <v>206</v>
      </c>
    </row>
    <row r="63" spans="2:16" ht="15.75" thickBot="1" x14ac:dyDescent="0.3">
      <c r="B63" s="111" t="s">
        <v>27</v>
      </c>
      <c r="C63" s="174">
        <f>C62+C61+C46</f>
        <v>0</v>
      </c>
      <c r="D63" s="175">
        <f>D62+D61+D46</f>
        <v>0</v>
      </c>
      <c r="E63" s="175">
        <f>E62+E61+E46</f>
        <v>0</v>
      </c>
      <c r="F63" s="175">
        <f>F62+F61+F46</f>
        <v>0</v>
      </c>
      <c r="G63" s="176">
        <f>G62+G61+G46</f>
        <v>0</v>
      </c>
      <c r="I63" s="111" t="s">
        <v>27</v>
      </c>
      <c r="J63" s="174">
        <f>J62+J61+J46</f>
        <v>0</v>
      </c>
      <c r="K63" s="175">
        <f>K62+K61+K46</f>
        <v>0</v>
      </c>
      <c r="L63" s="175">
        <f>L62+L61+L46</f>
        <v>0</v>
      </c>
      <c r="M63" s="175">
        <f>M62+M61+M46</f>
        <v>0</v>
      </c>
      <c r="N63" s="176">
        <f>N62+N61+N46</f>
        <v>0</v>
      </c>
      <c r="P63" s="13" t="s">
        <v>207</v>
      </c>
    </row>
    <row r="64" spans="2:16" x14ac:dyDescent="0.25">
      <c r="B64" s="112"/>
      <c r="C64" s="113"/>
      <c r="D64" s="113"/>
      <c r="E64" s="113"/>
      <c r="F64" s="113"/>
      <c r="G64" s="113"/>
      <c r="I64" s="112"/>
      <c r="J64" s="113"/>
      <c r="K64" s="113"/>
      <c r="L64" s="113"/>
      <c r="M64" s="113"/>
      <c r="N64" s="113"/>
    </row>
    <row r="65" spans="2:16" x14ac:dyDescent="0.25">
      <c r="B65" s="112" t="s">
        <v>102</v>
      </c>
      <c r="C65" s="113"/>
      <c r="D65" s="113"/>
      <c r="E65" s="113"/>
      <c r="F65" s="113"/>
      <c r="G65" s="113"/>
      <c r="I65" s="112" t="s">
        <v>102</v>
      </c>
      <c r="J65" s="113"/>
      <c r="K65" s="113"/>
      <c r="L65" s="113"/>
      <c r="M65" s="113"/>
      <c r="N65" s="113"/>
    </row>
    <row r="66" spans="2:16" x14ac:dyDescent="0.25">
      <c r="B66" s="112" t="s">
        <v>96</v>
      </c>
      <c r="C66" s="113"/>
      <c r="D66" s="113"/>
      <c r="E66" s="113"/>
      <c r="F66" s="113"/>
      <c r="G66" s="113"/>
      <c r="I66" s="112" t="s">
        <v>96</v>
      </c>
      <c r="J66" s="113"/>
      <c r="K66" s="113"/>
      <c r="L66" s="113"/>
      <c r="M66" s="113"/>
      <c r="N66" s="113"/>
    </row>
    <row r="67" spans="2:16" x14ac:dyDescent="0.25">
      <c r="B67" s="114" t="s">
        <v>224</v>
      </c>
      <c r="C67" s="113"/>
      <c r="D67" s="113"/>
      <c r="E67" s="113"/>
      <c r="F67" s="113"/>
      <c r="G67" s="113"/>
      <c r="I67" s="114" t="s">
        <v>224</v>
      </c>
      <c r="J67" s="113"/>
      <c r="K67" s="113"/>
      <c r="L67" s="113"/>
      <c r="M67" s="113"/>
      <c r="N67" s="113"/>
    </row>
    <row r="68" spans="2:16" x14ac:dyDescent="0.25">
      <c r="B68" s="114" t="s">
        <v>109</v>
      </c>
      <c r="C68" s="113"/>
      <c r="D68" s="113"/>
      <c r="E68" s="113"/>
      <c r="F68" s="113"/>
      <c r="G68" s="113"/>
      <c r="I68" s="114" t="s">
        <v>109</v>
      </c>
      <c r="J68" s="113"/>
      <c r="K68" s="113"/>
      <c r="L68" s="113"/>
      <c r="M68" s="113"/>
      <c r="N68" s="113"/>
    </row>
    <row r="69" spans="2:16" ht="15.75" thickBot="1" x14ac:dyDescent="0.3">
      <c r="B69" s="112"/>
      <c r="C69" s="113"/>
      <c r="D69" s="113"/>
      <c r="E69" s="113"/>
      <c r="F69" s="113"/>
      <c r="G69" s="113"/>
      <c r="I69" s="112"/>
      <c r="J69" s="113"/>
      <c r="K69" s="113"/>
      <c r="L69" s="113"/>
      <c r="M69" s="113"/>
      <c r="N69" s="113"/>
    </row>
    <row r="70" spans="2:16" x14ac:dyDescent="0.25">
      <c r="B70" s="115" t="s">
        <v>225</v>
      </c>
      <c r="C70" s="143">
        <f>+C6</f>
        <v>2019</v>
      </c>
      <c r="D70" s="144">
        <f>+D6</f>
        <v>2020</v>
      </c>
      <c r="E70" s="144">
        <f>+E6</f>
        <v>2021</v>
      </c>
      <c r="F70" s="144">
        <f>+F6</f>
        <v>2022</v>
      </c>
      <c r="G70" s="145">
        <f>+G6</f>
        <v>2023</v>
      </c>
      <c r="I70" s="115" t="s">
        <v>225</v>
      </c>
      <c r="J70" s="143">
        <f>+J6</f>
        <v>2019</v>
      </c>
      <c r="K70" s="144">
        <f>+K6</f>
        <v>2020</v>
      </c>
      <c r="L70" s="144">
        <f>+L6</f>
        <v>2021</v>
      </c>
      <c r="M70" s="144">
        <f>+M6</f>
        <v>2022</v>
      </c>
      <c r="N70" s="145">
        <f>+N6</f>
        <v>2023</v>
      </c>
    </row>
    <row r="71" spans="2:16" ht="9" customHeight="1" thickBot="1" x14ac:dyDescent="0.3">
      <c r="B71" s="36"/>
      <c r="C71" s="37" t="s">
        <v>155</v>
      </c>
      <c r="D71" s="38" t="s">
        <v>156</v>
      </c>
      <c r="E71" s="38" t="s">
        <v>157</v>
      </c>
      <c r="F71" s="38" t="s">
        <v>158</v>
      </c>
      <c r="G71" s="39" t="s">
        <v>159</v>
      </c>
      <c r="H71" s="122"/>
      <c r="I71" s="36"/>
      <c r="J71" s="37" t="s">
        <v>229</v>
      </c>
      <c r="K71" s="38" t="s">
        <v>230</v>
      </c>
      <c r="L71" s="38" t="s">
        <v>231</v>
      </c>
      <c r="M71" s="38" t="s">
        <v>232</v>
      </c>
      <c r="N71" s="39" t="s">
        <v>233</v>
      </c>
    </row>
    <row r="72" spans="2:16" x14ac:dyDescent="0.25">
      <c r="B72" s="116" t="s">
        <v>92</v>
      </c>
      <c r="C72" s="177"/>
      <c r="D72" s="178"/>
      <c r="E72" s="178"/>
      <c r="F72" s="178"/>
      <c r="G72" s="179"/>
      <c r="I72" s="116" t="s">
        <v>92</v>
      </c>
      <c r="J72" s="177">
        <f>+C72-'A-1_base'!C72</f>
        <v>0</v>
      </c>
      <c r="K72" s="178">
        <f>+D72-'A-1_base'!D72</f>
        <v>0</v>
      </c>
      <c r="L72" s="178">
        <f>+E72-'A-1_base'!E72</f>
        <v>0</v>
      </c>
      <c r="M72" s="178">
        <f>+F72-'A-1_base'!F72</f>
        <v>0</v>
      </c>
      <c r="N72" s="179">
        <f>+G72-'A-1_base'!G72</f>
        <v>0</v>
      </c>
      <c r="P72" s="13" t="s">
        <v>208</v>
      </c>
    </row>
    <row r="73" spans="2:16" x14ac:dyDescent="0.25">
      <c r="B73" s="117" t="s">
        <v>93</v>
      </c>
      <c r="C73" s="155"/>
      <c r="D73" s="156"/>
      <c r="E73" s="156"/>
      <c r="F73" s="156"/>
      <c r="G73" s="157"/>
      <c r="I73" s="117" t="s">
        <v>93</v>
      </c>
      <c r="J73" s="155">
        <f>+C73-'A-1_base'!C73</f>
        <v>0</v>
      </c>
      <c r="K73" s="156">
        <f>+D73-'A-1_base'!D73</f>
        <v>0</v>
      </c>
      <c r="L73" s="156">
        <f>+E73-'A-1_base'!E73</f>
        <v>0</v>
      </c>
      <c r="M73" s="156">
        <f>+F73-'A-1_base'!F73</f>
        <v>0</v>
      </c>
      <c r="N73" s="157">
        <f>+G73-'A-1_base'!G73</f>
        <v>0</v>
      </c>
      <c r="P73" s="13" t="s">
        <v>209</v>
      </c>
    </row>
    <row r="74" spans="2:16" ht="15.75" thickBot="1" x14ac:dyDescent="0.3">
      <c r="B74" s="118" t="s">
        <v>94</v>
      </c>
      <c r="C74" s="180"/>
      <c r="D74" s="181"/>
      <c r="E74" s="181"/>
      <c r="F74" s="181"/>
      <c r="G74" s="182"/>
      <c r="I74" s="118" t="s">
        <v>94</v>
      </c>
      <c r="J74" s="180">
        <f>+C74-'A-1_base'!C74</f>
        <v>0</v>
      </c>
      <c r="K74" s="181">
        <f>+D74-'A-1_base'!D74</f>
        <v>0</v>
      </c>
      <c r="L74" s="181">
        <f>+E74-'A-1_base'!E74</f>
        <v>0</v>
      </c>
      <c r="M74" s="181">
        <f>+F74-'A-1_base'!F74</f>
        <v>0</v>
      </c>
      <c r="N74" s="182">
        <f>+G74-'A-1_base'!G74</f>
        <v>0</v>
      </c>
      <c r="P74" s="13" t="s">
        <v>210</v>
      </c>
    </row>
    <row r="75" spans="2:16" x14ac:dyDescent="0.25">
      <c r="B75" s="112"/>
      <c r="C75" s="113"/>
      <c r="D75" s="113"/>
      <c r="E75" s="113"/>
      <c r="F75" s="113"/>
      <c r="G75" s="113"/>
      <c r="I75" s="112"/>
      <c r="J75" s="113"/>
      <c r="K75" s="113"/>
      <c r="L75" s="113"/>
      <c r="M75" s="113"/>
      <c r="N75" s="113"/>
    </row>
    <row r="76" spans="2:16" x14ac:dyDescent="0.25">
      <c r="B76" s="114" t="s">
        <v>226</v>
      </c>
      <c r="C76" s="113"/>
      <c r="D76" s="113"/>
      <c r="E76" s="113"/>
      <c r="F76" s="113"/>
      <c r="G76" s="113"/>
      <c r="I76" s="114" t="s">
        <v>226</v>
      </c>
      <c r="J76" s="113"/>
      <c r="K76" s="113"/>
      <c r="L76" s="113"/>
      <c r="M76" s="113"/>
      <c r="N76" s="113"/>
    </row>
    <row r="77" spans="2:16" x14ac:dyDescent="0.25">
      <c r="B77" s="114" t="s">
        <v>101</v>
      </c>
      <c r="C77" s="113"/>
      <c r="D77" s="113"/>
      <c r="E77" s="113"/>
      <c r="F77" s="113"/>
      <c r="G77" s="113"/>
      <c r="I77" s="114" t="s">
        <v>101</v>
      </c>
      <c r="J77" s="113"/>
      <c r="K77" s="113"/>
      <c r="L77" s="113"/>
      <c r="M77" s="113"/>
      <c r="N77" s="113"/>
    </row>
    <row r="78" spans="2:16" x14ac:dyDescent="0.25">
      <c r="B78" s="112"/>
      <c r="C78" s="3"/>
      <c r="D78" s="3"/>
      <c r="E78" s="3"/>
      <c r="F78" s="3"/>
      <c r="G78" s="3"/>
      <c r="I78" s="112"/>
      <c r="J78" s="3"/>
      <c r="K78" s="3"/>
      <c r="L78" s="3"/>
      <c r="M78" s="3"/>
      <c r="N78" s="3"/>
    </row>
    <row r="79" spans="2:16" x14ac:dyDescent="0.25">
      <c r="B79" s="112"/>
      <c r="C79" s="3"/>
      <c r="D79" s="3"/>
      <c r="E79" s="3"/>
      <c r="F79" s="3"/>
      <c r="G79" s="3"/>
      <c r="I79" s="112"/>
      <c r="J79" s="3"/>
      <c r="K79" s="3"/>
      <c r="L79" s="3"/>
      <c r="M79" s="3"/>
      <c r="N79" s="3"/>
    </row>
  </sheetData>
  <sheetProtection sheet="1" objects="1" scenarios="1"/>
  <mergeCells count="7">
    <mergeCell ref="B5:B6"/>
    <mergeCell ref="I5:I6"/>
    <mergeCell ref="P2:P3"/>
    <mergeCell ref="C5:G5"/>
    <mergeCell ref="J5:N5"/>
    <mergeCell ref="D2:G3"/>
    <mergeCell ref="K2:N3"/>
  </mergeCells>
  <printOptions horizontalCentered="1"/>
  <pageMargins left="0.196850393700787" right="0.23622047244094499" top="0.35433070866141703" bottom="0.4" header="0.23622047244094499" footer="0.15748031496063"/>
  <pageSetup scale="90" orientation="portrait" r:id="rId1"/>
  <headerFooter>
    <oddFooter>&amp;LAutorité des marchés financiers &amp;CAnnexe A-1&amp;RScénario défavorable #2, page &amp;P</oddFooter>
  </headerFooter>
  <rowBreaks count="1" manualBreakCount="1">
    <brk id="46" max="14"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P79"/>
  <sheetViews>
    <sheetView zoomScaleNormal="100" zoomScaleSheetLayoutView="100" workbookViewId="0"/>
  </sheetViews>
  <sheetFormatPr baseColWidth="10" defaultColWidth="11.42578125" defaultRowHeight="15" x14ac:dyDescent="0.25"/>
  <cols>
    <col min="1" max="1" width="2.7109375" style="4" customWidth="1"/>
    <col min="2" max="2" width="49.28515625" style="4" customWidth="1"/>
    <col min="3" max="7" width="11.42578125" style="4"/>
    <col min="8" max="8" width="5.28515625" style="4" customWidth="1"/>
    <col min="9" max="9" width="49.28515625" style="4" customWidth="1"/>
    <col min="10" max="14" width="11.42578125" style="4"/>
    <col min="15" max="15" width="2.140625" style="3" customWidth="1"/>
    <col min="16" max="16" width="3.7109375" style="32" customWidth="1"/>
    <col min="17" max="16384" width="11.42578125" style="4"/>
  </cols>
  <sheetData>
    <row r="1" spans="2:16" ht="15.75" thickBot="1" x14ac:dyDescent="0.3">
      <c r="B1" s="2" t="str">
        <f>IF(+LEFT(Instructions!$B$1,3)="***","",Instructions!$B$1)</f>
        <v/>
      </c>
      <c r="C1" s="3"/>
      <c r="D1" s="28" t="s">
        <v>153</v>
      </c>
      <c r="E1" s="29" t="s">
        <v>66</v>
      </c>
      <c r="I1" s="2" t="str">
        <f>IF(+LEFT(Instructions!$B$1,3)="***","",Instructions!$B$1)</f>
        <v/>
      </c>
      <c r="J1" s="3"/>
      <c r="K1" s="28" t="s">
        <v>227</v>
      </c>
      <c r="L1" s="5"/>
      <c r="P1" s="12" t="s">
        <v>151</v>
      </c>
    </row>
    <row r="2" spans="2:16" ht="15" customHeight="1" x14ac:dyDescent="0.25">
      <c r="B2" s="5" t="s">
        <v>67</v>
      </c>
      <c r="D2" s="280"/>
      <c r="E2" s="281"/>
      <c r="F2" s="281"/>
      <c r="G2" s="282"/>
      <c r="I2" s="5" t="s">
        <v>67</v>
      </c>
      <c r="K2" s="286" t="s">
        <v>60</v>
      </c>
      <c r="L2" s="287"/>
      <c r="M2" s="287"/>
      <c r="N2" s="288"/>
      <c r="P2" s="265" t="s">
        <v>152</v>
      </c>
    </row>
    <row r="3" spans="2:16" ht="15.75" thickBot="1" x14ac:dyDescent="0.3">
      <c r="D3" s="283"/>
      <c r="E3" s="284"/>
      <c r="F3" s="284"/>
      <c r="G3" s="285"/>
      <c r="K3" s="289"/>
      <c r="L3" s="290"/>
      <c r="M3" s="290"/>
      <c r="N3" s="291"/>
      <c r="P3" s="266"/>
    </row>
    <row r="4" spans="2:16" s="6" customFormat="1" ht="15.75" thickBot="1" x14ac:dyDescent="0.3">
      <c r="B4" s="7"/>
      <c r="C4" s="7"/>
      <c r="D4" s="89"/>
      <c r="E4" s="90"/>
      <c r="F4" s="90"/>
      <c r="G4" s="90"/>
      <c r="I4" s="7"/>
      <c r="J4" s="7"/>
      <c r="K4" s="89"/>
      <c r="L4" s="90"/>
      <c r="M4" s="90"/>
      <c r="N4" s="90"/>
      <c r="O4" s="3"/>
      <c r="P4" s="7"/>
    </row>
    <row r="5" spans="2:16" ht="15.75" customHeight="1" x14ac:dyDescent="0.25">
      <c r="B5" s="276" t="s">
        <v>221</v>
      </c>
      <c r="C5" s="279" t="s">
        <v>79</v>
      </c>
      <c r="D5" s="268"/>
      <c r="E5" s="268"/>
      <c r="F5" s="268"/>
      <c r="G5" s="269"/>
      <c r="I5" s="276" t="s">
        <v>221</v>
      </c>
      <c r="J5" s="279" t="s">
        <v>79</v>
      </c>
      <c r="K5" s="268"/>
      <c r="L5" s="268"/>
      <c r="M5" s="268"/>
      <c r="N5" s="269"/>
    </row>
    <row r="6" spans="2:16" x14ac:dyDescent="0.25">
      <c r="B6" s="278"/>
      <c r="C6" s="146">
        <f>+'A-1_base'!C6</f>
        <v>2019</v>
      </c>
      <c r="D6" s="33">
        <f>C6+1</f>
        <v>2020</v>
      </c>
      <c r="E6" s="34">
        <f>D6+1</f>
        <v>2021</v>
      </c>
      <c r="F6" s="34">
        <f>E6+1</f>
        <v>2022</v>
      </c>
      <c r="G6" s="35">
        <f>F6+1</f>
        <v>2023</v>
      </c>
      <c r="I6" s="278"/>
      <c r="J6" s="146">
        <f>+C6</f>
        <v>2019</v>
      </c>
      <c r="K6" s="33">
        <f>J6+1</f>
        <v>2020</v>
      </c>
      <c r="L6" s="34">
        <f>K6+1</f>
        <v>2021</v>
      </c>
      <c r="M6" s="34">
        <f>L6+1</f>
        <v>2022</v>
      </c>
      <c r="N6" s="35">
        <f>M6+1</f>
        <v>2023</v>
      </c>
    </row>
    <row r="7" spans="2:16" ht="9" customHeight="1" thickBot="1" x14ac:dyDescent="0.3">
      <c r="B7" s="36" t="s">
        <v>154</v>
      </c>
      <c r="C7" s="66" t="s">
        <v>155</v>
      </c>
      <c r="D7" s="67" t="s">
        <v>156</v>
      </c>
      <c r="E7" s="67" t="s">
        <v>157</v>
      </c>
      <c r="F7" s="67" t="s">
        <v>158</v>
      </c>
      <c r="G7" s="68" t="s">
        <v>159</v>
      </c>
      <c r="I7" s="36" t="s">
        <v>228</v>
      </c>
      <c r="J7" s="66" t="s">
        <v>229</v>
      </c>
      <c r="K7" s="67" t="s">
        <v>230</v>
      </c>
      <c r="L7" s="67" t="s">
        <v>231</v>
      </c>
      <c r="M7" s="67" t="s">
        <v>232</v>
      </c>
      <c r="N7" s="68" t="s">
        <v>233</v>
      </c>
    </row>
    <row r="8" spans="2:16" x14ac:dyDescent="0.25">
      <c r="B8" s="91" t="s">
        <v>69</v>
      </c>
      <c r="C8" s="92"/>
      <c r="D8" s="93"/>
      <c r="E8" s="93"/>
      <c r="F8" s="93"/>
      <c r="G8" s="94"/>
      <c r="I8" s="91" t="s">
        <v>69</v>
      </c>
      <c r="J8" s="92"/>
      <c r="K8" s="93"/>
      <c r="L8" s="93"/>
      <c r="M8" s="93"/>
      <c r="N8" s="94"/>
    </row>
    <row r="9" spans="2:16" x14ac:dyDescent="0.25">
      <c r="B9" s="154" t="str">
        <f>+IF('A-1_base'!B9="","",'A-1_base'!B9)</f>
        <v xml:space="preserve"> - Actifs de réassurance *</v>
      </c>
      <c r="C9" s="151"/>
      <c r="D9" s="152"/>
      <c r="E9" s="152"/>
      <c r="F9" s="152"/>
      <c r="G9" s="153"/>
      <c r="I9" s="154" t="str">
        <f>+IF('A-1_base'!B9="","",'A-1_base'!B9)</f>
        <v xml:space="preserve"> - Actifs de réassurance *</v>
      </c>
      <c r="J9" s="151">
        <f>+C9-'A-1_base'!C9</f>
        <v>0</v>
      </c>
      <c r="K9" s="152">
        <f>+D9-'A-1_base'!D9</f>
        <v>0</v>
      </c>
      <c r="L9" s="152">
        <f>+E9-'A-1_base'!E9</f>
        <v>0</v>
      </c>
      <c r="M9" s="152">
        <f>+F9-'A-1_base'!F9</f>
        <v>0</v>
      </c>
      <c r="N9" s="153">
        <f>+G9-'A-1_base'!G9</f>
        <v>0</v>
      </c>
      <c r="P9" s="13" t="s">
        <v>187</v>
      </c>
    </row>
    <row r="10" spans="2:16" x14ac:dyDescent="0.25">
      <c r="B10" s="154" t="str">
        <f>+IF('A-1_base'!B10="","",'A-1_base'!B10)</f>
        <v/>
      </c>
      <c r="C10" s="155"/>
      <c r="D10" s="156"/>
      <c r="E10" s="156"/>
      <c r="F10" s="156"/>
      <c r="G10" s="157"/>
      <c r="I10" s="154" t="str">
        <f>+IF('A-1_base'!B10="","",'A-1_base'!B10)</f>
        <v/>
      </c>
      <c r="J10" s="155">
        <f>+C10-'A-1_base'!C10</f>
        <v>0</v>
      </c>
      <c r="K10" s="156">
        <f>+D10-'A-1_base'!D10</f>
        <v>0</v>
      </c>
      <c r="L10" s="156">
        <f>+E10-'A-1_base'!E10</f>
        <v>0</v>
      </c>
      <c r="M10" s="156">
        <f>+F10-'A-1_base'!F10</f>
        <v>0</v>
      </c>
      <c r="N10" s="157">
        <f>+G10-'A-1_base'!G10</f>
        <v>0</v>
      </c>
      <c r="P10" s="13" t="s">
        <v>186</v>
      </c>
    </row>
    <row r="11" spans="2:16" x14ac:dyDescent="0.25">
      <c r="B11" s="154" t="str">
        <f>+IF('A-1_base'!B11="","",'A-1_base'!B11)</f>
        <v/>
      </c>
      <c r="C11" s="155"/>
      <c r="D11" s="156"/>
      <c r="E11" s="156"/>
      <c r="F11" s="156"/>
      <c r="G11" s="157"/>
      <c r="I11" s="154" t="str">
        <f>+IF('A-1_base'!B11="","",'A-1_base'!B11)</f>
        <v/>
      </c>
      <c r="J11" s="155">
        <f>+C11-'A-1_base'!C11</f>
        <v>0</v>
      </c>
      <c r="K11" s="156">
        <f>+D11-'A-1_base'!D11</f>
        <v>0</v>
      </c>
      <c r="L11" s="156">
        <f>+E11-'A-1_base'!E11</f>
        <v>0</v>
      </c>
      <c r="M11" s="156">
        <f>+F11-'A-1_base'!F11</f>
        <v>0</v>
      </c>
      <c r="N11" s="157">
        <f>+G11-'A-1_base'!G11</f>
        <v>0</v>
      </c>
      <c r="P11" s="13" t="s">
        <v>160</v>
      </c>
    </row>
    <row r="12" spans="2:16" x14ac:dyDescent="0.25">
      <c r="B12" s="154" t="str">
        <f>+IF('A-1_base'!B12="","",'A-1_base'!B12)</f>
        <v/>
      </c>
      <c r="C12" s="155"/>
      <c r="D12" s="156"/>
      <c r="E12" s="156"/>
      <c r="F12" s="156"/>
      <c r="G12" s="157"/>
      <c r="I12" s="154" t="str">
        <f>+IF('A-1_base'!B12="","",'A-1_base'!B12)</f>
        <v/>
      </c>
      <c r="J12" s="155">
        <f>+C12-'A-1_base'!C12</f>
        <v>0</v>
      </c>
      <c r="K12" s="156">
        <f>+D12-'A-1_base'!D12</f>
        <v>0</v>
      </c>
      <c r="L12" s="156">
        <f>+E12-'A-1_base'!E12</f>
        <v>0</v>
      </c>
      <c r="M12" s="156">
        <f>+F12-'A-1_base'!F12</f>
        <v>0</v>
      </c>
      <c r="N12" s="157">
        <f>+G12-'A-1_base'!G12</f>
        <v>0</v>
      </c>
      <c r="P12" s="13" t="s">
        <v>188</v>
      </c>
    </row>
    <row r="13" spans="2:16" x14ac:dyDescent="0.25">
      <c r="B13" s="154" t="str">
        <f>+IF('A-1_base'!B13="","",'A-1_base'!B13)</f>
        <v/>
      </c>
      <c r="C13" s="155"/>
      <c r="D13" s="156"/>
      <c r="E13" s="156"/>
      <c r="F13" s="156"/>
      <c r="G13" s="157"/>
      <c r="I13" s="154" t="str">
        <f>+IF('A-1_base'!B13="","",'A-1_base'!B13)</f>
        <v/>
      </c>
      <c r="J13" s="155">
        <f>+C13-'A-1_base'!C13</f>
        <v>0</v>
      </c>
      <c r="K13" s="156">
        <f>+D13-'A-1_base'!D13</f>
        <v>0</v>
      </c>
      <c r="L13" s="156">
        <f>+E13-'A-1_base'!E13</f>
        <v>0</v>
      </c>
      <c r="M13" s="156">
        <f>+F13-'A-1_base'!F13</f>
        <v>0</v>
      </c>
      <c r="N13" s="157">
        <f>+G13-'A-1_base'!G13</f>
        <v>0</v>
      </c>
      <c r="P13" s="13" t="s">
        <v>161</v>
      </c>
    </row>
    <row r="14" spans="2:16" x14ac:dyDescent="0.25">
      <c r="B14" s="154" t="str">
        <f>+IF('A-1_base'!B14="","",'A-1_base'!B14)</f>
        <v/>
      </c>
      <c r="C14" s="155"/>
      <c r="D14" s="156"/>
      <c r="E14" s="156"/>
      <c r="F14" s="156"/>
      <c r="G14" s="157"/>
      <c r="I14" s="154" t="str">
        <f>+IF('A-1_base'!B14="","",'A-1_base'!B14)</f>
        <v/>
      </c>
      <c r="J14" s="155">
        <f>+C14-'A-1_base'!C14</f>
        <v>0</v>
      </c>
      <c r="K14" s="156">
        <f>+D14-'A-1_base'!D14</f>
        <v>0</v>
      </c>
      <c r="L14" s="156">
        <f>+E14-'A-1_base'!E14</f>
        <v>0</v>
      </c>
      <c r="M14" s="156">
        <f>+F14-'A-1_base'!F14</f>
        <v>0</v>
      </c>
      <c r="N14" s="157">
        <f>+G14-'A-1_base'!G14</f>
        <v>0</v>
      </c>
      <c r="P14" s="13" t="s">
        <v>191</v>
      </c>
    </row>
    <row r="15" spans="2:16" x14ac:dyDescent="0.25">
      <c r="B15" s="154" t="str">
        <f>+IF('A-1_base'!B15="","",'A-1_base'!B15)</f>
        <v/>
      </c>
      <c r="C15" s="155"/>
      <c r="D15" s="156"/>
      <c r="E15" s="156"/>
      <c r="F15" s="156"/>
      <c r="G15" s="157"/>
      <c r="I15" s="154" t="str">
        <f>+IF('A-1_base'!B15="","",'A-1_base'!B15)</f>
        <v/>
      </c>
      <c r="J15" s="155">
        <f>+C15-'A-1_base'!C15</f>
        <v>0</v>
      </c>
      <c r="K15" s="156">
        <f>+D15-'A-1_base'!D15</f>
        <v>0</v>
      </c>
      <c r="L15" s="156">
        <f>+E15-'A-1_base'!E15</f>
        <v>0</v>
      </c>
      <c r="M15" s="156">
        <f>+F15-'A-1_base'!F15</f>
        <v>0</v>
      </c>
      <c r="N15" s="157">
        <f>+G15-'A-1_base'!G15</f>
        <v>0</v>
      </c>
      <c r="P15" s="13" t="s">
        <v>162</v>
      </c>
    </row>
    <row r="16" spans="2:16" x14ac:dyDescent="0.25">
      <c r="B16" s="154" t="str">
        <f>+IF('A-1_base'!B16="","",'A-1_base'!B16)</f>
        <v/>
      </c>
      <c r="C16" s="155"/>
      <c r="D16" s="156"/>
      <c r="E16" s="156"/>
      <c r="F16" s="156"/>
      <c r="G16" s="157"/>
      <c r="I16" s="154" t="str">
        <f>+IF('A-1_base'!B16="","",'A-1_base'!B16)</f>
        <v/>
      </c>
      <c r="J16" s="155">
        <f>+C16-'A-1_base'!C16</f>
        <v>0</v>
      </c>
      <c r="K16" s="156">
        <f>+D16-'A-1_base'!D16</f>
        <v>0</v>
      </c>
      <c r="L16" s="156">
        <f>+E16-'A-1_base'!E16</f>
        <v>0</v>
      </c>
      <c r="M16" s="156">
        <f>+F16-'A-1_base'!F16</f>
        <v>0</v>
      </c>
      <c r="N16" s="157">
        <f>+G16-'A-1_base'!G16</f>
        <v>0</v>
      </c>
      <c r="P16" s="13" t="s">
        <v>189</v>
      </c>
    </row>
    <row r="17" spans="2:16" x14ac:dyDescent="0.25">
      <c r="B17" s="154" t="str">
        <f>+IF('A-1_base'!B17="","",'A-1_base'!B17)</f>
        <v/>
      </c>
      <c r="C17" s="155"/>
      <c r="D17" s="156"/>
      <c r="E17" s="156"/>
      <c r="F17" s="156"/>
      <c r="G17" s="157"/>
      <c r="I17" s="154" t="str">
        <f>+IF('A-1_base'!B17="","",'A-1_base'!B17)</f>
        <v/>
      </c>
      <c r="J17" s="155">
        <f>+C17-'A-1_base'!C17</f>
        <v>0</v>
      </c>
      <c r="K17" s="156">
        <f>+D17-'A-1_base'!D17</f>
        <v>0</v>
      </c>
      <c r="L17" s="156">
        <f>+E17-'A-1_base'!E17</f>
        <v>0</v>
      </c>
      <c r="M17" s="156">
        <f>+F17-'A-1_base'!F17</f>
        <v>0</v>
      </c>
      <c r="N17" s="157">
        <f>+G17-'A-1_base'!G17</f>
        <v>0</v>
      </c>
      <c r="P17" s="13" t="s">
        <v>163</v>
      </c>
    </row>
    <row r="18" spans="2:16" x14ac:dyDescent="0.25">
      <c r="B18" s="154" t="str">
        <f>+IF('A-1_base'!B18="","",'A-1_base'!B18)</f>
        <v/>
      </c>
      <c r="C18" s="155"/>
      <c r="D18" s="156"/>
      <c r="E18" s="156"/>
      <c r="F18" s="156"/>
      <c r="G18" s="157"/>
      <c r="I18" s="154" t="str">
        <f>+IF('A-1_base'!B18="","",'A-1_base'!B18)</f>
        <v/>
      </c>
      <c r="J18" s="155">
        <f>+C18-'A-1_base'!C18</f>
        <v>0</v>
      </c>
      <c r="K18" s="156">
        <f>+D18-'A-1_base'!D18</f>
        <v>0</v>
      </c>
      <c r="L18" s="156">
        <f>+E18-'A-1_base'!E18</f>
        <v>0</v>
      </c>
      <c r="M18" s="156">
        <f>+F18-'A-1_base'!F18</f>
        <v>0</v>
      </c>
      <c r="N18" s="157">
        <f>+G18-'A-1_base'!G18</f>
        <v>0</v>
      </c>
      <c r="P18" s="13" t="s">
        <v>190</v>
      </c>
    </row>
    <row r="19" spans="2:16" x14ac:dyDescent="0.25">
      <c r="B19" s="154" t="str">
        <f>+IF('A-1_base'!B19="","",'A-1_base'!B19)</f>
        <v/>
      </c>
      <c r="C19" s="155"/>
      <c r="D19" s="156"/>
      <c r="E19" s="156"/>
      <c r="F19" s="156"/>
      <c r="G19" s="157"/>
      <c r="I19" s="154" t="str">
        <f>+IF('A-1_base'!B19="","",'A-1_base'!B19)</f>
        <v/>
      </c>
      <c r="J19" s="155">
        <f>+C19-'A-1_base'!C19</f>
        <v>0</v>
      </c>
      <c r="K19" s="156">
        <f>+D19-'A-1_base'!D19</f>
        <v>0</v>
      </c>
      <c r="L19" s="156">
        <f>+E19-'A-1_base'!E19</f>
        <v>0</v>
      </c>
      <c r="M19" s="156">
        <f>+F19-'A-1_base'!F19</f>
        <v>0</v>
      </c>
      <c r="N19" s="157">
        <f>+G19-'A-1_base'!G19</f>
        <v>0</v>
      </c>
      <c r="P19" s="13" t="s">
        <v>164</v>
      </c>
    </row>
    <row r="20" spans="2:16" x14ac:dyDescent="0.25">
      <c r="B20" s="154" t="str">
        <f>+IF('A-1_base'!B20="","",'A-1_base'!B20)</f>
        <v/>
      </c>
      <c r="C20" s="155"/>
      <c r="D20" s="156"/>
      <c r="E20" s="156"/>
      <c r="F20" s="156"/>
      <c r="G20" s="157"/>
      <c r="I20" s="154" t="str">
        <f>+IF('A-1_base'!B20="","",'A-1_base'!B20)</f>
        <v/>
      </c>
      <c r="J20" s="155">
        <f>+C20-'A-1_base'!C20</f>
        <v>0</v>
      </c>
      <c r="K20" s="156">
        <f>+D20-'A-1_base'!D20</f>
        <v>0</v>
      </c>
      <c r="L20" s="156">
        <f>+E20-'A-1_base'!E20</f>
        <v>0</v>
      </c>
      <c r="M20" s="156">
        <f>+F20-'A-1_base'!F20</f>
        <v>0</v>
      </c>
      <c r="N20" s="157">
        <f>+G20-'A-1_base'!G20</f>
        <v>0</v>
      </c>
      <c r="P20" s="13" t="s">
        <v>192</v>
      </c>
    </row>
    <row r="21" spans="2:16" x14ac:dyDescent="0.25">
      <c r="B21" s="154" t="str">
        <f>+IF('A-1_base'!B21="","",'A-1_base'!B21)</f>
        <v/>
      </c>
      <c r="C21" s="155"/>
      <c r="D21" s="156"/>
      <c r="E21" s="156"/>
      <c r="F21" s="156"/>
      <c r="G21" s="157"/>
      <c r="I21" s="154" t="str">
        <f>+IF('A-1_base'!B21="","",'A-1_base'!B21)</f>
        <v/>
      </c>
      <c r="J21" s="155">
        <f>+C21-'A-1_base'!C21</f>
        <v>0</v>
      </c>
      <c r="K21" s="156">
        <f>+D21-'A-1_base'!D21</f>
        <v>0</v>
      </c>
      <c r="L21" s="156">
        <f>+E21-'A-1_base'!E21</f>
        <v>0</v>
      </c>
      <c r="M21" s="156">
        <f>+F21-'A-1_base'!F21</f>
        <v>0</v>
      </c>
      <c r="N21" s="157">
        <f>+G21-'A-1_base'!G21</f>
        <v>0</v>
      </c>
      <c r="P21" s="13" t="s">
        <v>165</v>
      </c>
    </row>
    <row r="22" spans="2:16" x14ac:dyDescent="0.25">
      <c r="B22" s="154" t="str">
        <f>+IF('A-1_base'!B22="","",'A-1_base'!B22)</f>
        <v/>
      </c>
      <c r="C22" s="155"/>
      <c r="D22" s="156"/>
      <c r="E22" s="156"/>
      <c r="F22" s="156"/>
      <c r="G22" s="157"/>
      <c r="I22" s="154" t="str">
        <f>+IF('A-1_base'!B22="","",'A-1_base'!B22)</f>
        <v/>
      </c>
      <c r="J22" s="155">
        <f>+C22-'A-1_base'!C22</f>
        <v>0</v>
      </c>
      <c r="K22" s="156">
        <f>+D22-'A-1_base'!D22</f>
        <v>0</v>
      </c>
      <c r="L22" s="156">
        <f>+E22-'A-1_base'!E22</f>
        <v>0</v>
      </c>
      <c r="M22" s="156">
        <f>+F22-'A-1_base'!F22</f>
        <v>0</v>
      </c>
      <c r="N22" s="157">
        <f>+G22-'A-1_base'!G22</f>
        <v>0</v>
      </c>
      <c r="P22" s="13" t="s">
        <v>193</v>
      </c>
    </row>
    <row r="23" spans="2:16" x14ac:dyDescent="0.25">
      <c r="B23" s="154" t="str">
        <f>+IF('A-1_base'!B23="","",'A-1_base'!B23)</f>
        <v/>
      </c>
      <c r="C23" s="155"/>
      <c r="D23" s="156"/>
      <c r="E23" s="156"/>
      <c r="F23" s="156"/>
      <c r="G23" s="157"/>
      <c r="I23" s="154" t="str">
        <f>+IF('A-1_base'!B23="","",'A-1_base'!B23)</f>
        <v/>
      </c>
      <c r="J23" s="155">
        <f>+C23-'A-1_base'!C23</f>
        <v>0</v>
      </c>
      <c r="K23" s="156">
        <f>+D23-'A-1_base'!D23</f>
        <v>0</v>
      </c>
      <c r="L23" s="156">
        <f>+E23-'A-1_base'!E23</f>
        <v>0</v>
      </c>
      <c r="M23" s="156">
        <f>+F23-'A-1_base'!F23</f>
        <v>0</v>
      </c>
      <c r="N23" s="157">
        <f>+G23-'A-1_base'!G23</f>
        <v>0</v>
      </c>
      <c r="P23" s="13" t="s">
        <v>194</v>
      </c>
    </row>
    <row r="24" spans="2:16" x14ac:dyDescent="0.25">
      <c r="B24" s="154" t="str">
        <f>+IF('A-1_base'!B24="","",'A-1_base'!B24)</f>
        <v/>
      </c>
      <c r="C24" s="155"/>
      <c r="D24" s="156"/>
      <c r="E24" s="156"/>
      <c r="F24" s="156"/>
      <c r="G24" s="157"/>
      <c r="I24" s="154" t="str">
        <f>+IF('A-1_base'!B24="","",'A-1_base'!B24)</f>
        <v/>
      </c>
      <c r="J24" s="155">
        <f>+C24-'A-1_base'!C24</f>
        <v>0</v>
      </c>
      <c r="K24" s="156">
        <f>+D24-'A-1_base'!D24</f>
        <v>0</v>
      </c>
      <c r="L24" s="156">
        <f>+E24-'A-1_base'!E24</f>
        <v>0</v>
      </c>
      <c r="M24" s="156">
        <f>+F24-'A-1_base'!F24</f>
        <v>0</v>
      </c>
      <c r="N24" s="157">
        <f>+G24-'A-1_base'!G24</f>
        <v>0</v>
      </c>
      <c r="P24" s="13" t="s">
        <v>195</v>
      </c>
    </row>
    <row r="25" spans="2:16" x14ac:dyDescent="0.25">
      <c r="B25" s="154" t="str">
        <f>+IF('A-1_base'!B25="","",'A-1_base'!B25)</f>
        <v/>
      </c>
      <c r="C25" s="155"/>
      <c r="D25" s="156"/>
      <c r="E25" s="156"/>
      <c r="F25" s="156"/>
      <c r="G25" s="157"/>
      <c r="I25" s="154" t="str">
        <f>+IF('A-1_base'!B25="","",'A-1_base'!B25)</f>
        <v/>
      </c>
      <c r="J25" s="155">
        <f>+C25-'A-1_base'!C25</f>
        <v>0</v>
      </c>
      <c r="K25" s="156">
        <f>+D25-'A-1_base'!D25</f>
        <v>0</v>
      </c>
      <c r="L25" s="156">
        <f>+E25-'A-1_base'!E25</f>
        <v>0</v>
      </c>
      <c r="M25" s="156">
        <f>+F25-'A-1_base'!F25</f>
        <v>0</v>
      </c>
      <c r="N25" s="157">
        <f>+G25-'A-1_base'!G25</f>
        <v>0</v>
      </c>
      <c r="P25" s="13" t="s">
        <v>196</v>
      </c>
    </row>
    <row r="26" spans="2:16" x14ac:dyDescent="0.25">
      <c r="B26" s="154" t="str">
        <f>+IF('A-1_base'!B26="","",'A-1_base'!B26)</f>
        <v/>
      </c>
      <c r="C26" s="155"/>
      <c r="D26" s="156"/>
      <c r="E26" s="156"/>
      <c r="F26" s="156"/>
      <c r="G26" s="157"/>
      <c r="I26" s="154" t="str">
        <f>+IF('A-1_base'!B26="","",'A-1_base'!B26)</f>
        <v/>
      </c>
      <c r="J26" s="155">
        <f>+C26-'A-1_base'!C26</f>
        <v>0</v>
      </c>
      <c r="K26" s="156">
        <f>+D26-'A-1_base'!D26</f>
        <v>0</v>
      </c>
      <c r="L26" s="156">
        <f>+E26-'A-1_base'!E26</f>
        <v>0</v>
      </c>
      <c r="M26" s="156">
        <f>+F26-'A-1_base'!F26</f>
        <v>0</v>
      </c>
      <c r="N26" s="157">
        <f>+G26-'A-1_base'!G26</f>
        <v>0</v>
      </c>
      <c r="P26" s="13" t="s">
        <v>197</v>
      </c>
    </row>
    <row r="27" spans="2:16" x14ac:dyDescent="0.25">
      <c r="B27" s="154" t="str">
        <f>+IF('A-1_base'!B27="","",'A-1_base'!B27)</f>
        <v/>
      </c>
      <c r="C27" s="155"/>
      <c r="D27" s="156"/>
      <c r="E27" s="156"/>
      <c r="F27" s="156"/>
      <c r="G27" s="157"/>
      <c r="I27" s="154" t="str">
        <f>+IF('A-1_base'!B27="","",'A-1_base'!B27)</f>
        <v/>
      </c>
      <c r="J27" s="155">
        <f>+C27-'A-1_base'!C27</f>
        <v>0</v>
      </c>
      <c r="K27" s="156">
        <f>+D27-'A-1_base'!D27</f>
        <v>0</v>
      </c>
      <c r="L27" s="156">
        <f>+E27-'A-1_base'!E27</f>
        <v>0</v>
      </c>
      <c r="M27" s="156">
        <f>+F27-'A-1_base'!F27</f>
        <v>0</v>
      </c>
      <c r="N27" s="157">
        <f>+G27-'A-1_base'!G27</f>
        <v>0</v>
      </c>
      <c r="P27" s="13" t="s">
        <v>166</v>
      </c>
    </row>
    <row r="28" spans="2:16" x14ac:dyDescent="0.25">
      <c r="B28" s="158" t="str">
        <f>+IF('A-1_base'!B28="","",'A-1_base'!B28)</f>
        <v/>
      </c>
      <c r="C28" s="155"/>
      <c r="D28" s="156"/>
      <c r="E28" s="156"/>
      <c r="F28" s="156"/>
      <c r="G28" s="157"/>
      <c r="I28" s="158" t="str">
        <f>+IF('A-1_base'!B28="","",'A-1_base'!B28)</f>
        <v/>
      </c>
      <c r="J28" s="155">
        <f>+C28-'A-1_base'!C28</f>
        <v>0</v>
      </c>
      <c r="K28" s="156">
        <f>+D28-'A-1_base'!D28</f>
        <v>0</v>
      </c>
      <c r="L28" s="156">
        <f>+E28-'A-1_base'!E28</f>
        <v>0</v>
      </c>
      <c r="M28" s="156">
        <f>+F28-'A-1_base'!F28</f>
        <v>0</v>
      </c>
      <c r="N28" s="157">
        <f>+G28-'A-1_base'!G28</f>
        <v>0</v>
      </c>
      <c r="P28" s="13" t="s">
        <v>299</v>
      </c>
    </row>
    <row r="29" spans="2:16" ht="15.75" thickBot="1" x14ac:dyDescent="0.3">
      <c r="B29" s="58" t="s">
        <v>71</v>
      </c>
      <c r="C29" s="159">
        <f>SUM(C9:C28)</f>
        <v>0</v>
      </c>
      <c r="D29" s="160">
        <f>SUM(D9:D28)</f>
        <v>0</v>
      </c>
      <c r="E29" s="160">
        <f>SUM(E9:E28)</f>
        <v>0</v>
      </c>
      <c r="F29" s="160">
        <f>SUM(F9:F28)</f>
        <v>0</v>
      </c>
      <c r="G29" s="161">
        <f>SUM(G9:G28)</f>
        <v>0</v>
      </c>
      <c r="I29" s="58" t="s">
        <v>71</v>
      </c>
      <c r="J29" s="159">
        <f>SUM(J9:J28)</f>
        <v>0</v>
      </c>
      <c r="K29" s="160">
        <f>SUM(K9:K28)</f>
        <v>0</v>
      </c>
      <c r="L29" s="160">
        <f>SUM(L9:L28)</f>
        <v>0</v>
      </c>
      <c r="M29" s="160">
        <f>SUM(M9:M28)</f>
        <v>0</v>
      </c>
      <c r="N29" s="161">
        <f>SUM(N9:N28)</f>
        <v>0</v>
      </c>
      <c r="P29" s="13" t="s">
        <v>300</v>
      </c>
    </row>
    <row r="30" spans="2:16" x14ac:dyDescent="0.25">
      <c r="B30" s="91" t="s">
        <v>72</v>
      </c>
      <c r="C30" s="95"/>
      <c r="D30" s="96"/>
      <c r="E30" s="96"/>
      <c r="F30" s="96"/>
      <c r="G30" s="97"/>
      <c r="I30" s="91" t="s">
        <v>72</v>
      </c>
      <c r="J30" s="95"/>
      <c r="K30" s="96"/>
      <c r="L30" s="96"/>
      <c r="M30" s="96"/>
      <c r="N30" s="97"/>
      <c r="P30" s="3"/>
    </row>
    <row r="31" spans="2:16" x14ac:dyDescent="0.25">
      <c r="B31" s="154" t="str">
        <f>+IF('A-1_base'!B31="","",'A-1_base'!B31)</f>
        <v xml:space="preserve"> - Passif (brut) des contrats (1) *</v>
      </c>
      <c r="C31" s="151"/>
      <c r="D31" s="152"/>
      <c r="E31" s="152"/>
      <c r="F31" s="152"/>
      <c r="G31" s="153"/>
      <c r="I31" s="154" t="str">
        <f>+IF('A-1_base'!B31="","",'A-1_base'!B31)</f>
        <v xml:space="preserve"> - Passif (brut) des contrats (1) *</v>
      </c>
      <c r="J31" s="151">
        <f>+C31-'A-1_base'!C31</f>
        <v>0</v>
      </c>
      <c r="K31" s="152">
        <f>+D31-'A-1_base'!D31</f>
        <v>0</v>
      </c>
      <c r="L31" s="152">
        <f>+E31-'A-1_base'!E31</f>
        <v>0</v>
      </c>
      <c r="M31" s="152">
        <f>+F31-'A-1_base'!F31</f>
        <v>0</v>
      </c>
      <c r="N31" s="153">
        <f>+G31-'A-1_base'!G31</f>
        <v>0</v>
      </c>
      <c r="P31" s="13" t="s">
        <v>198</v>
      </c>
    </row>
    <row r="32" spans="2:16" x14ac:dyDescent="0.25">
      <c r="B32" s="154" t="str">
        <f>+IF('A-1_base'!B32="","",'A-1_base'!B32)</f>
        <v xml:space="preserve"> - Autres passifs en vertu de contrats *</v>
      </c>
      <c r="C32" s="155"/>
      <c r="D32" s="156"/>
      <c r="E32" s="156"/>
      <c r="F32" s="156"/>
      <c r="G32" s="157"/>
      <c r="I32" s="154" t="str">
        <f>+IF('A-1_base'!B32="","",'A-1_base'!B32)</f>
        <v xml:space="preserve"> - Autres passifs en vertu de contrats *</v>
      </c>
      <c r="J32" s="155">
        <f>+C32-'A-1_base'!C32</f>
        <v>0</v>
      </c>
      <c r="K32" s="156">
        <f>+D32-'A-1_base'!D32</f>
        <v>0</v>
      </c>
      <c r="L32" s="156">
        <f>+E32-'A-1_base'!E32</f>
        <v>0</v>
      </c>
      <c r="M32" s="156">
        <f>+F32-'A-1_base'!F32</f>
        <v>0</v>
      </c>
      <c r="N32" s="157">
        <f>+G32-'A-1_base'!G32</f>
        <v>0</v>
      </c>
      <c r="P32" s="13" t="s">
        <v>199</v>
      </c>
    </row>
    <row r="33" spans="2:16" x14ac:dyDescent="0.25">
      <c r="B33" s="154" t="str">
        <f>+IF('A-1_base'!B33="","",'A-1_base'!B33)</f>
        <v/>
      </c>
      <c r="C33" s="155"/>
      <c r="D33" s="156"/>
      <c r="E33" s="156"/>
      <c r="F33" s="156"/>
      <c r="G33" s="157"/>
      <c r="I33" s="154" t="str">
        <f>+IF('A-1_base'!B33="","",'A-1_base'!B33)</f>
        <v/>
      </c>
      <c r="J33" s="155">
        <f>+C33-'A-1_base'!C33</f>
        <v>0</v>
      </c>
      <c r="K33" s="156">
        <f>+D33-'A-1_base'!D33</f>
        <v>0</v>
      </c>
      <c r="L33" s="156">
        <f>+E33-'A-1_base'!E33</f>
        <v>0</v>
      </c>
      <c r="M33" s="156">
        <f>+F33-'A-1_base'!F33</f>
        <v>0</v>
      </c>
      <c r="N33" s="157">
        <f>+G33-'A-1_base'!G33</f>
        <v>0</v>
      </c>
      <c r="P33" s="13" t="s">
        <v>167</v>
      </c>
    </row>
    <row r="34" spans="2:16" x14ac:dyDescent="0.25">
      <c r="B34" s="154" t="str">
        <f>+IF('A-1_base'!B34="","",'A-1_base'!B34)</f>
        <v/>
      </c>
      <c r="C34" s="155"/>
      <c r="D34" s="156"/>
      <c r="E34" s="156"/>
      <c r="F34" s="156"/>
      <c r="G34" s="157"/>
      <c r="I34" s="154" t="str">
        <f>+IF('A-1_base'!B34="","",'A-1_base'!B34)</f>
        <v/>
      </c>
      <c r="J34" s="155">
        <f>+C34-'A-1_base'!C34</f>
        <v>0</v>
      </c>
      <c r="K34" s="156">
        <f>+D34-'A-1_base'!D34</f>
        <v>0</v>
      </c>
      <c r="L34" s="156">
        <f>+E34-'A-1_base'!E34</f>
        <v>0</v>
      </c>
      <c r="M34" s="156">
        <f>+F34-'A-1_base'!F34</f>
        <v>0</v>
      </c>
      <c r="N34" s="157">
        <f>+G34-'A-1_base'!G34</f>
        <v>0</v>
      </c>
      <c r="P34" s="13" t="s">
        <v>200</v>
      </c>
    </row>
    <row r="35" spans="2:16" x14ac:dyDescent="0.25">
      <c r="B35" s="154" t="str">
        <f>+IF('A-1_base'!B35="","",'A-1_base'!B35)</f>
        <v/>
      </c>
      <c r="C35" s="155"/>
      <c r="D35" s="156"/>
      <c r="E35" s="156"/>
      <c r="F35" s="156"/>
      <c r="G35" s="157"/>
      <c r="I35" s="154" t="str">
        <f>+IF('A-1_base'!B35="","",'A-1_base'!B35)</f>
        <v/>
      </c>
      <c r="J35" s="155">
        <f>+C35-'A-1_base'!C35</f>
        <v>0</v>
      </c>
      <c r="K35" s="156">
        <f>+D35-'A-1_base'!D35</f>
        <v>0</v>
      </c>
      <c r="L35" s="156">
        <f>+E35-'A-1_base'!E35</f>
        <v>0</v>
      </c>
      <c r="M35" s="156">
        <f>+F35-'A-1_base'!F35</f>
        <v>0</v>
      </c>
      <c r="N35" s="157">
        <f>+G35-'A-1_base'!G35</f>
        <v>0</v>
      </c>
      <c r="P35" s="13" t="s">
        <v>168</v>
      </c>
    </row>
    <row r="36" spans="2:16" x14ac:dyDescent="0.25">
      <c r="B36" s="154" t="str">
        <f>+IF('A-1_base'!B36="","",'A-1_base'!B36)</f>
        <v/>
      </c>
      <c r="C36" s="155"/>
      <c r="D36" s="156"/>
      <c r="E36" s="156"/>
      <c r="F36" s="156"/>
      <c r="G36" s="157"/>
      <c r="I36" s="154" t="str">
        <f>+IF('A-1_base'!B36="","",'A-1_base'!B36)</f>
        <v/>
      </c>
      <c r="J36" s="155">
        <f>+C36-'A-1_base'!C36</f>
        <v>0</v>
      </c>
      <c r="K36" s="156">
        <f>+D36-'A-1_base'!D36</f>
        <v>0</v>
      </c>
      <c r="L36" s="156">
        <f>+E36-'A-1_base'!E36</f>
        <v>0</v>
      </c>
      <c r="M36" s="156">
        <f>+F36-'A-1_base'!F36</f>
        <v>0</v>
      </c>
      <c r="N36" s="157">
        <f>+G36-'A-1_base'!G36</f>
        <v>0</v>
      </c>
      <c r="P36" s="13" t="s">
        <v>201</v>
      </c>
    </row>
    <row r="37" spans="2:16" x14ac:dyDescent="0.25">
      <c r="B37" s="154" t="str">
        <f>+IF('A-1_base'!B37="","",'A-1_base'!B37)</f>
        <v/>
      </c>
      <c r="C37" s="155"/>
      <c r="D37" s="156"/>
      <c r="E37" s="156"/>
      <c r="F37" s="156"/>
      <c r="G37" s="157"/>
      <c r="I37" s="154" t="str">
        <f>+IF('A-1_base'!B37="","",'A-1_base'!B37)</f>
        <v/>
      </c>
      <c r="J37" s="155">
        <f>+C37-'A-1_base'!C37</f>
        <v>0</v>
      </c>
      <c r="K37" s="156">
        <f>+D37-'A-1_base'!D37</f>
        <v>0</v>
      </c>
      <c r="L37" s="156">
        <f>+E37-'A-1_base'!E37</f>
        <v>0</v>
      </c>
      <c r="M37" s="156">
        <f>+F37-'A-1_base'!F37</f>
        <v>0</v>
      </c>
      <c r="N37" s="157">
        <f>+G37-'A-1_base'!G37</f>
        <v>0</v>
      </c>
      <c r="P37" s="13" t="s">
        <v>169</v>
      </c>
    </row>
    <row r="38" spans="2:16" x14ac:dyDescent="0.25">
      <c r="B38" s="154" t="str">
        <f>+IF('A-1_base'!B38="","",'A-1_base'!B38)</f>
        <v/>
      </c>
      <c r="C38" s="155"/>
      <c r="D38" s="156"/>
      <c r="E38" s="156"/>
      <c r="F38" s="156"/>
      <c r="G38" s="157"/>
      <c r="I38" s="154" t="str">
        <f>+IF('A-1_base'!B38="","",'A-1_base'!B38)</f>
        <v/>
      </c>
      <c r="J38" s="155">
        <f>+C38-'A-1_base'!C38</f>
        <v>0</v>
      </c>
      <c r="K38" s="156">
        <f>+D38-'A-1_base'!D38</f>
        <v>0</v>
      </c>
      <c r="L38" s="156">
        <f>+E38-'A-1_base'!E38</f>
        <v>0</v>
      </c>
      <c r="M38" s="156">
        <f>+F38-'A-1_base'!F38</f>
        <v>0</v>
      </c>
      <c r="N38" s="157">
        <f>+G38-'A-1_base'!G38</f>
        <v>0</v>
      </c>
      <c r="P38" s="13" t="s">
        <v>202</v>
      </c>
    </row>
    <row r="39" spans="2:16" x14ac:dyDescent="0.25">
      <c r="B39" s="154" t="str">
        <f>+IF('A-1_base'!B39="","",'A-1_base'!B39)</f>
        <v/>
      </c>
      <c r="C39" s="155"/>
      <c r="D39" s="156"/>
      <c r="E39" s="156"/>
      <c r="F39" s="156"/>
      <c r="G39" s="157"/>
      <c r="I39" s="154" t="str">
        <f>+IF('A-1_base'!B39="","",'A-1_base'!B39)</f>
        <v/>
      </c>
      <c r="J39" s="155">
        <f>+C39-'A-1_base'!C39</f>
        <v>0</v>
      </c>
      <c r="K39" s="156">
        <f>+D39-'A-1_base'!D39</f>
        <v>0</v>
      </c>
      <c r="L39" s="156">
        <f>+E39-'A-1_base'!E39</f>
        <v>0</v>
      </c>
      <c r="M39" s="156">
        <f>+F39-'A-1_base'!F39</f>
        <v>0</v>
      </c>
      <c r="N39" s="157">
        <f>+G39-'A-1_base'!G39</f>
        <v>0</v>
      </c>
      <c r="P39" s="13" t="s">
        <v>170</v>
      </c>
    </row>
    <row r="40" spans="2:16" x14ac:dyDescent="0.25">
      <c r="B40" s="154" t="str">
        <f>+IF('A-1_base'!B40="","",'A-1_base'!B40)</f>
        <v/>
      </c>
      <c r="C40" s="155"/>
      <c r="D40" s="156"/>
      <c r="E40" s="156"/>
      <c r="F40" s="156"/>
      <c r="G40" s="157"/>
      <c r="I40" s="154" t="str">
        <f>+IF('A-1_base'!B40="","",'A-1_base'!B40)</f>
        <v/>
      </c>
      <c r="J40" s="155">
        <f>+C40-'A-1_base'!C40</f>
        <v>0</v>
      </c>
      <c r="K40" s="156">
        <f>+D40-'A-1_base'!D40</f>
        <v>0</v>
      </c>
      <c r="L40" s="156">
        <f>+E40-'A-1_base'!E40</f>
        <v>0</v>
      </c>
      <c r="M40" s="156">
        <f>+F40-'A-1_base'!F40</f>
        <v>0</v>
      </c>
      <c r="N40" s="157">
        <f>+G40-'A-1_base'!G40</f>
        <v>0</v>
      </c>
      <c r="P40" s="13" t="s">
        <v>203</v>
      </c>
    </row>
    <row r="41" spans="2:16" x14ac:dyDescent="0.25">
      <c r="B41" s="154" t="str">
        <f>+IF('A-1_base'!B41="","",'A-1_base'!B41)</f>
        <v/>
      </c>
      <c r="C41" s="155"/>
      <c r="D41" s="156"/>
      <c r="E41" s="156"/>
      <c r="F41" s="156"/>
      <c r="G41" s="157"/>
      <c r="I41" s="154" t="str">
        <f>+IF('A-1_base'!B41="","",'A-1_base'!B41)</f>
        <v/>
      </c>
      <c r="J41" s="155">
        <f>+C41-'A-1_base'!C41</f>
        <v>0</v>
      </c>
      <c r="K41" s="156">
        <f>+D41-'A-1_base'!D41</f>
        <v>0</v>
      </c>
      <c r="L41" s="156">
        <f>+E41-'A-1_base'!E41</f>
        <v>0</v>
      </c>
      <c r="M41" s="156">
        <f>+F41-'A-1_base'!F41</f>
        <v>0</v>
      </c>
      <c r="N41" s="157">
        <f>+G41-'A-1_base'!G41</f>
        <v>0</v>
      </c>
      <c r="P41" s="13" t="s">
        <v>171</v>
      </c>
    </row>
    <row r="42" spans="2:16" x14ac:dyDescent="0.25">
      <c r="B42" s="154" t="str">
        <f>+IF('A-1_base'!B42="","",'A-1_base'!B42)</f>
        <v/>
      </c>
      <c r="C42" s="155"/>
      <c r="D42" s="156"/>
      <c r="E42" s="156"/>
      <c r="F42" s="156"/>
      <c r="G42" s="157"/>
      <c r="I42" s="154" t="str">
        <f>+IF('A-1_base'!B42="","",'A-1_base'!B42)</f>
        <v/>
      </c>
      <c r="J42" s="155">
        <f>+C42-'A-1_base'!C42</f>
        <v>0</v>
      </c>
      <c r="K42" s="156">
        <f>+D42-'A-1_base'!D42</f>
        <v>0</v>
      </c>
      <c r="L42" s="156">
        <f>+E42-'A-1_base'!E42</f>
        <v>0</v>
      </c>
      <c r="M42" s="156">
        <f>+F42-'A-1_base'!F42</f>
        <v>0</v>
      </c>
      <c r="N42" s="157">
        <f>+G42-'A-1_base'!G42</f>
        <v>0</v>
      </c>
      <c r="P42" s="13" t="s">
        <v>204</v>
      </c>
    </row>
    <row r="43" spans="2:16" x14ac:dyDescent="0.25">
      <c r="B43" s="154" t="str">
        <f>+IF('A-1_base'!B43="","",'A-1_base'!B43)</f>
        <v/>
      </c>
      <c r="C43" s="155"/>
      <c r="D43" s="156"/>
      <c r="E43" s="156"/>
      <c r="F43" s="156"/>
      <c r="G43" s="157"/>
      <c r="I43" s="154" t="str">
        <f>+IF('A-1_base'!B43="","",'A-1_base'!B43)</f>
        <v/>
      </c>
      <c r="J43" s="155">
        <f>+C43-'A-1_base'!C43</f>
        <v>0</v>
      </c>
      <c r="K43" s="156">
        <f>+D43-'A-1_base'!D43</f>
        <v>0</v>
      </c>
      <c r="L43" s="156">
        <f>+E43-'A-1_base'!E43</f>
        <v>0</v>
      </c>
      <c r="M43" s="156">
        <f>+F43-'A-1_base'!F43</f>
        <v>0</v>
      </c>
      <c r="N43" s="157">
        <f>+G43-'A-1_base'!G43</f>
        <v>0</v>
      </c>
      <c r="P43" s="13" t="s">
        <v>172</v>
      </c>
    </row>
    <row r="44" spans="2:16" x14ac:dyDescent="0.25">
      <c r="B44" s="154" t="str">
        <f>+IF('A-1_base'!B44="","",'A-1_base'!B44)</f>
        <v/>
      </c>
      <c r="C44" s="155"/>
      <c r="D44" s="156"/>
      <c r="E44" s="156"/>
      <c r="F44" s="156"/>
      <c r="G44" s="157"/>
      <c r="I44" s="154" t="str">
        <f>+IF('A-1_base'!B44="","",'A-1_base'!B44)</f>
        <v/>
      </c>
      <c r="J44" s="155">
        <f>+C44-'A-1_base'!C44</f>
        <v>0</v>
      </c>
      <c r="K44" s="156">
        <f>+D44-'A-1_base'!D44</f>
        <v>0</v>
      </c>
      <c r="L44" s="156">
        <f>+E44-'A-1_base'!E44</f>
        <v>0</v>
      </c>
      <c r="M44" s="156">
        <f>+F44-'A-1_base'!F44</f>
        <v>0</v>
      </c>
      <c r="N44" s="157">
        <f>+G44-'A-1_base'!G44</f>
        <v>0</v>
      </c>
      <c r="P44" s="13" t="s">
        <v>205</v>
      </c>
    </row>
    <row r="45" spans="2:16" x14ac:dyDescent="0.25">
      <c r="B45" s="158" t="str">
        <f>+IF('A-1_base'!B45="","",'A-1_base'!B45)</f>
        <v/>
      </c>
      <c r="C45" s="155"/>
      <c r="D45" s="156"/>
      <c r="E45" s="156"/>
      <c r="F45" s="156"/>
      <c r="G45" s="157"/>
      <c r="I45" s="154" t="str">
        <f>+IF('A-1_base'!B45="","",'A-1_base'!B45)</f>
        <v/>
      </c>
      <c r="J45" s="155">
        <f>+C45-'A-1_base'!C45</f>
        <v>0</v>
      </c>
      <c r="K45" s="156">
        <f>+D45-'A-1_base'!D45</f>
        <v>0</v>
      </c>
      <c r="L45" s="156">
        <f>+E45-'A-1_base'!E45</f>
        <v>0</v>
      </c>
      <c r="M45" s="156">
        <f>+F45-'A-1_base'!F45</f>
        <v>0</v>
      </c>
      <c r="N45" s="157">
        <f>+G45-'A-1_base'!G45</f>
        <v>0</v>
      </c>
      <c r="P45" s="13" t="s">
        <v>265</v>
      </c>
    </row>
    <row r="46" spans="2:16" ht="15.75" thickBot="1" x14ac:dyDescent="0.3">
      <c r="B46" s="98" t="s">
        <v>74</v>
      </c>
      <c r="C46" s="159">
        <f>SUM(C31:C45)</f>
        <v>0</v>
      </c>
      <c r="D46" s="160">
        <f>SUM(D31:D45)</f>
        <v>0</v>
      </c>
      <c r="E46" s="160">
        <f>SUM(E31:E45)</f>
        <v>0</v>
      </c>
      <c r="F46" s="160">
        <f>SUM(F31:F45)</f>
        <v>0</v>
      </c>
      <c r="G46" s="161">
        <f>SUM(G31:G45)</f>
        <v>0</v>
      </c>
      <c r="I46" s="98" t="s">
        <v>74</v>
      </c>
      <c r="J46" s="159">
        <f>SUM(J31:J45)</f>
        <v>0</v>
      </c>
      <c r="K46" s="160">
        <f>SUM(K31:K45)</f>
        <v>0</v>
      </c>
      <c r="L46" s="160">
        <f>SUM(L31:L45)</f>
        <v>0</v>
      </c>
      <c r="M46" s="160">
        <f>SUM(M31:M45)</f>
        <v>0</v>
      </c>
      <c r="N46" s="161">
        <f>SUM(N31:N45)</f>
        <v>0</v>
      </c>
      <c r="P46" s="13" t="s">
        <v>301</v>
      </c>
    </row>
    <row r="47" spans="2:16" x14ac:dyDescent="0.25">
      <c r="B47" s="99" t="s">
        <v>0</v>
      </c>
      <c r="C47" s="100"/>
      <c r="D47" s="101"/>
      <c r="E47" s="101"/>
      <c r="F47" s="101"/>
      <c r="G47" s="102"/>
      <c r="I47" s="99" t="s">
        <v>0</v>
      </c>
      <c r="J47" s="100"/>
      <c r="K47" s="101"/>
      <c r="L47" s="101"/>
      <c r="M47" s="101"/>
      <c r="N47" s="102"/>
      <c r="P47" s="3"/>
    </row>
    <row r="48" spans="2:16" x14ac:dyDescent="0.25">
      <c r="B48" s="103" t="s">
        <v>28</v>
      </c>
      <c r="C48" s="104"/>
      <c r="D48" s="105"/>
      <c r="E48" s="105"/>
      <c r="F48" s="105"/>
      <c r="G48" s="106"/>
      <c r="I48" s="103" t="s">
        <v>28</v>
      </c>
      <c r="J48" s="104"/>
      <c r="K48" s="105"/>
      <c r="L48" s="105"/>
      <c r="M48" s="105"/>
      <c r="N48" s="106"/>
      <c r="P48" s="3"/>
    </row>
    <row r="49" spans="2:16" x14ac:dyDescent="0.25">
      <c r="B49" s="107" t="s">
        <v>211</v>
      </c>
      <c r="C49" s="155"/>
      <c r="D49" s="156"/>
      <c r="E49" s="156"/>
      <c r="F49" s="156"/>
      <c r="G49" s="157"/>
      <c r="I49" s="107" t="s">
        <v>211</v>
      </c>
      <c r="J49" s="155">
        <f>+C49-'A-1_base'!C49</f>
        <v>0</v>
      </c>
      <c r="K49" s="156">
        <f>+D49-'A-1_base'!D49</f>
        <v>0</v>
      </c>
      <c r="L49" s="156">
        <f>+E49-'A-1_base'!E49</f>
        <v>0</v>
      </c>
      <c r="M49" s="156">
        <f>+F49-'A-1_base'!F49</f>
        <v>0</v>
      </c>
      <c r="N49" s="157">
        <f>+G49-'A-1_base'!G49</f>
        <v>0</v>
      </c>
      <c r="P49" s="13" t="s">
        <v>174</v>
      </c>
    </row>
    <row r="50" spans="2:16" x14ac:dyDescent="0.25">
      <c r="B50" s="107" t="s">
        <v>212</v>
      </c>
      <c r="C50" s="155"/>
      <c r="D50" s="156"/>
      <c r="E50" s="156"/>
      <c r="F50" s="156"/>
      <c r="G50" s="157"/>
      <c r="I50" s="107" t="s">
        <v>212</v>
      </c>
      <c r="J50" s="155">
        <f>+C50-'A-1_base'!C50</f>
        <v>0</v>
      </c>
      <c r="K50" s="156">
        <f>+D50-'A-1_base'!D50</f>
        <v>0</v>
      </c>
      <c r="L50" s="156">
        <f>+E50-'A-1_base'!E50</f>
        <v>0</v>
      </c>
      <c r="M50" s="156">
        <f>+F50-'A-1_base'!F50</f>
        <v>0</v>
      </c>
      <c r="N50" s="157">
        <f>+G50-'A-1_base'!G50</f>
        <v>0</v>
      </c>
      <c r="P50" s="13" t="s">
        <v>175</v>
      </c>
    </row>
    <row r="51" spans="2:16" x14ac:dyDescent="0.25">
      <c r="B51" s="107" t="s">
        <v>213</v>
      </c>
      <c r="C51" s="155"/>
      <c r="D51" s="156"/>
      <c r="E51" s="156"/>
      <c r="F51" s="156"/>
      <c r="G51" s="157"/>
      <c r="I51" s="107" t="s">
        <v>213</v>
      </c>
      <c r="J51" s="155">
        <f>+C51-'A-1_base'!C51</f>
        <v>0</v>
      </c>
      <c r="K51" s="156">
        <f>+D51-'A-1_base'!D51</f>
        <v>0</v>
      </c>
      <c r="L51" s="156">
        <f>+E51-'A-1_base'!E51</f>
        <v>0</v>
      </c>
      <c r="M51" s="156">
        <f>+F51-'A-1_base'!F51</f>
        <v>0</v>
      </c>
      <c r="N51" s="157">
        <f>+G51-'A-1_base'!G51</f>
        <v>0</v>
      </c>
      <c r="P51" s="13" t="s">
        <v>176</v>
      </c>
    </row>
    <row r="52" spans="2:16" x14ac:dyDescent="0.25">
      <c r="B52" s="107" t="s">
        <v>223</v>
      </c>
      <c r="C52" s="155"/>
      <c r="D52" s="156"/>
      <c r="E52" s="156"/>
      <c r="F52" s="156"/>
      <c r="G52" s="157"/>
      <c r="I52" s="107" t="s">
        <v>223</v>
      </c>
      <c r="J52" s="155">
        <f>+C52-'A-1_base'!C52</f>
        <v>0</v>
      </c>
      <c r="K52" s="156">
        <f>+D52-'A-1_base'!D52</f>
        <v>0</v>
      </c>
      <c r="L52" s="156">
        <f>+E52-'A-1_base'!E52</f>
        <v>0</v>
      </c>
      <c r="M52" s="156">
        <f>+F52-'A-1_base'!F52</f>
        <v>0</v>
      </c>
      <c r="N52" s="157">
        <f>+G52-'A-1_base'!G52</f>
        <v>0</v>
      </c>
      <c r="P52" s="13" t="s">
        <v>177</v>
      </c>
    </row>
    <row r="53" spans="2:16" x14ac:dyDescent="0.25">
      <c r="B53" s="108" t="s">
        <v>219</v>
      </c>
      <c r="C53" s="162">
        <f>SUM(C49:C52)</f>
        <v>0</v>
      </c>
      <c r="D53" s="163">
        <f>SUM(D49:D52)</f>
        <v>0</v>
      </c>
      <c r="E53" s="163">
        <f>SUM(E49:E52)</f>
        <v>0</v>
      </c>
      <c r="F53" s="163">
        <f>SUM(F49:F52)</f>
        <v>0</v>
      </c>
      <c r="G53" s="164">
        <f>SUM(G49:G52)</f>
        <v>0</v>
      </c>
      <c r="I53" s="108" t="s">
        <v>219</v>
      </c>
      <c r="J53" s="162">
        <f>SUM(J49:J52)</f>
        <v>0</v>
      </c>
      <c r="K53" s="163">
        <f>SUM(K49:K52)</f>
        <v>0</v>
      </c>
      <c r="L53" s="163">
        <f>SUM(L49:L52)</f>
        <v>0</v>
      </c>
      <c r="M53" s="163">
        <f>SUM(M49:M52)</f>
        <v>0</v>
      </c>
      <c r="N53" s="164">
        <f>SUM(N49:N52)</f>
        <v>0</v>
      </c>
      <c r="P53" s="13" t="s">
        <v>178</v>
      </c>
    </row>
    <row r="54" spans="2:16" x14ac:dyDescent="0.25">
      <c r="B54" s="99" t="s">
        <v>29</v>
      </c>
      <c r="C54" s="95"/>
      <c r="D54" s="96"/>
      <c r="E54" s="96"/>
      <c r="F54" s="96"/>
      <c r="G54" s="97"/>
      <c r="I54" s="99" t="s">
        <v>29</v>
      </c>
      <c r="J54" s="95"/>
      <c r="K54" s="96"/>
      <c r="L54" s="96"/>
      <c r="M54" s="96"/>
      <c r="N54" s="97"/>
      <c r="P54" s="3"/>
    </row>
    <row r="55" spans="2:16" x14ac:dyDescent="0.25">
      <c r="B55" s="107" t="s">
        <v>214</v>
      </c>
      <c r="C55" s="155"/>
      <c r="D55" s="156"/>
      <c r="E55" s="156"/>
      <c r="F55" s="156"/>
      <c r="G55" s="157"/>
      <c r="I55" s="107" t="s">
        <v>214</v>
      </c>
      <c r="J55" s="155">
        <f>+C55-'A-1_base'!C55</f>
        <v>0</v>
      </c>
      <c r="K55" s="156">
        <f>+D55-'A-1_base'!D55</f>
        <v>0</v>
      </c>
      <c r="L55" s="156">
        <f>+E55-'A-1_base'!E55</f>
        <v>0</v>
      </c>
      <c r="M55" s="156">
        <f>+F55-'A-1_base'!F55</f>
        <v>0</v>
      </c>
      <c r="N55" s="157">
        <f>+G55-'A-1_base'!G55</f>
        <v>0</v>
      </c>
      <c r="P55" s="13" t="s">
        <v>179</v>
      </c>
    </row>
    <row r="56" spans="2:16" x14ac:dyDescent="0.25">
      <c r="B56" s="107" t="s">
        <v>215</v>
      </c>
      <c r="C56" s="155"/>
      <c r="D56" s="156"/>
      <c r="E56" s="156"/>
      <c r="F56" s="156"/>
      <c r="G56" s="157"/>
      <c r="I56" s="107" t="s">
        <v>215</v>
      </c>
      <c r="J56" s="155">
        <f>+C56-'A-1_base'!C56</f>
        <v>0</v>
      </c>
      <c r="K56" s="156">
        <f>+D56-'A-1_base'!D56</f>
        <v>0</v>
      </c>
      <c r="L56" s="156">
        <f>+E56-'A-1_base'!E56</f>
        <v>0</v>
      </c>
      <c r="M56" s="156">
        <f>+F56-'A-1_base'!F56</f>
        <v>0</v>
      </c>
      <c r="N56" s="157">
        <f>+G56-'A-1_base'!G56</f>
        <v>0</v>
      </c>
      <c r="P56" s="13" t="s">
        <v>180</v>
      </c>
    </row>
    <row r="57" spans="2:16" x14ac:dyDescent="0.25">
      <c r="B57" s="107" t="s">
        <v>216</v>
      </c>
      <c r="C57" s="155"/>
      <c r="D57" s="156"/>
      <c r="E57" s="156"/>
      <c r="F57" s="156"/>
      <c r="G57" s="157"/>
      <c r="I57" s="107" t="s">
        <v>216</v>
      </c>
      <c r="J57" s="155">
        <f>+C57-'A-1_base'!C57</f>
        <v>0</v>
      </c>
      <c r="K57" s="156">
        <f>+D57-'A-1_base'!D57</f>
        <v>0</v>
      </c>
      <c r="L57" s="156">
        <f>+E57-'A-1_base'!E57</f>
        <v>0</v>
      </c>
      <c r="M57" s="156">
        <f>+F57-'A-1_base'!F57</f>
        <v>0</v>
      </c>
      <c r="N57" s="157">
        <f>+G57-'A-1_base'!G57</f>
        <v>0</v>
      </c>
      <c r="P57" s="13" t="s">
        <v>181</v>
      </c>
    </row>
    <row r="58" spans="2:16" x14ac:dyDescent="0.25">
      <c r="B58" s="107" t="s">
        <v>217</v>
      </c>
      <c r="C58" s="155"/>
      <c r="D58" s="156"/>
      <c r="E58" s="156"/>
      <c r="F58" s="156"/>
      <c r="G58" s="157"/>
      <c r="I58" s="107" t="s">
        <v>217</v>
      </c>
      <c r="J58" s="155">
        <f>+C58-'A-1_base'!C58</f>
        <v>0</v>
      </c>
      <c r="K58" s="156">
        <f>+D58-'A-1_base'!D58</f>
        <v>0</v>
      </c>
      <c r="L58" s="156">
        <f>+E58-'A-1_base'!E58</f>
        <v>0</v>
      </c>
      <c r="M58" s="156">
        <f>+F58-'A-1_base'!F58</f>
        <v>0</v>
      </c>
      <c r="N58" s="157">
        <f>+G58-'A-1_base'!G58</f>
        <v>0</v>
      </c>
      <c r="P58" s="13" t="s">
        <v>182</v>
      </c>
    </row>
    <row r="59" spans="2:16" x14ac:dyDescent="0.25">
      <c r="B59" s="107" t="s">
        <v>218</v>
      </c>
      <c r="C59" s="155"/>
      <c r="D59" s="156"/>
      <c r="E59" s="156"/>
      <c r="F59" s="156"/>
      <c r="G59" s="157"/>
      <c r="I59" s="107" t="s">
        <v>218</v>
      </c>
      <c r="J59" s="155">
        <f>+C59-'A-1_base'!C59</f>
        <v>0</v>
      </c>
      <c r="K59" s="156">
        <f>+D59-'A-1_base'!D59</f>
        <v>0</v>
      </c>
      <c r="L59" s="156">
        <f>+E59-'A-1_base'!E59</f>
        <v>0</v>
      </c>
      <c r="M59" s="156">
        <f>+F59-'A-1_base'!F59</f>
        <v>0</v>
      </c>
      <c r="N59" s="157">
        <f>+G59-'A-1_base'!G59</f>
        <v>0</v>
      </c>
      <c r="P59" s="13" t="s">
        <v>183</v>
      </c>
    </row>
    <row r="60" spans="2:16" x14ac:dyDescent="0.25">
      <c r="B60" s="108" t="s">
        <v>220</v>
      </c>
      <c r="C60" s="165">
        <f>SUM(C55:C59)</f>
        <v>0</v>
      </c>
      <c r="D60" s="166">
        <f>SUM(D55:D59)</f>
        <v>0</v>
      </c>
      <c r="E60" s="166">
        <f>SUM(E55:E59)</f>
        <v>0</v>
      </c>
      <c r="F60" s="166">
        <f>SUM(F55:F59)</f>
        <v>0</v>
      </c>
      <c r="G60" s="167">
        <f>SUM(G55:G59)</f>
        <v>0</v>
      </c>
      <c r="I60" s="108" t="s">
        <v>220</v>
      </c>
      <c r="J60" s="165">
        <f>SUM(J55:J59)</f>
        <v>0</v>
      </c>
      <c r="K60" s="166">
        <f>SUM(K55:K59)</f>
        <v>0</v>
      </c>
      <c r="L60" s="166">
        <f>SUM(L55:L59)</f>
        <v>0</v>
      </c>
      <c r="M60" s="166">
        <f>SUM(M55:M59)</f>
        <v>0</v>
      </c>
      <c r="N60" s="167">
        <f>SUM(N55:N59)</f>
        <v>0</v>
      </c>
      <c r="P60" s="13" t="s">
        <v>184</v>
      </c>
    </row>
    <row r="61" spans="2:16" x14ac:dyDescent="0.25">
      <c r="B61" s="109" t="s">
        <v>57</v>
      </c>
      <c r="C61" s="168">
        <f>C60+C53</f>
        <v>0</v>
      </c>
      <c r="D61" s="169">
        <f>D60+D53</f>
        <v>0</v>
      </c>
      <c r="E61" s="169">
        <f>E60+E53</f>
        <v>0</v>
      </c>
      <c r="F61" s="169">
        <f>F60+F53</f>
        <v>0</v>
      </c>
      <c r="G61" s="170">
        <f>G60+G53</f>
        <v>0</v>
      </c>
      <c r="I61" s="109" t="s">
        <v>57</v>
      </c>
      <c r="J61" s="168">
        <f>J60+J53</f>
        <v>0</v>
      </c>
      <c r="K61" s="169">
        <f>K60+K53</f>
        <v>0</v>
      </c>
      <c r="L61" s="169">
        <f>L60+L53</f>
        <v>0</v>
      </c>
      <c r="M61" s="169">
        <f>M60+M53</f>
        <v>0</v>
      </c>
      <c r="N61" s="170">
        <f>N60+N53</f>
        <v>0</v>
      </c>
      <c r="P61" s="13" t="s">
        <v>185</v>
      </c>
    </row>
    <row r="62" spans="2:16" ht="15.75" thickBot="1" x14ac:dyDescent="0.3">
      <c r="B62" s="110" t="s">
        <v>26</v>
      </c>
      <c r="C62" s="171"/>
      <c r="D62" s="172"/>
      <c r="E62" s="172"/>
      <c r="F62" s="172"/>
      <c r="G62" s="173"/>
      <c r="I62" s="110" t="s">
        <v>26</v>
      </c>
      <c r="J62" s="171">
        <f>+C62-'A-1_base'!C62</f>
        <v>0</v>
      </c>
      <c r="K62" s="172">
        <f>+D62-'A-1_base'!D62</f>
        <v>0</v>
      </c>
      <c r="L62" s="172">
        <f>+E62-'A-1_base'!E62</f>
        <v>0</v>
      </c>
      <c r="M62" s="172">
        <f>+F62-'A-1_base'!F62</f>
        <v>0</v>
      </c>
      <c r="N62" s="173">
        <f>+G62-'A-1_base'!G62</f>
        <v>0</v>
      </c>
      <c r="P62" s="13" t="s">
        <v>206</v>
      </c>
    </row>
    <row r="63" spans="2:16" ht="15.75" thickBot="1" x14ac:dyDescent="0.3">
      <c r="B63" s="111" t="s">
        <v>27</v>
      </c>
      <c r="C63" s="174">
        <f>C62+C61+C46</f>
        <v>0</v>
      </c>
      <c r="D63" s="175">
        <f>D62+D61+D46</f>
        <v>0</v>
      </c>
      <c r="E63" s="175">
        <f>E62+E61+E46</f>
        <v>0</v>
      </c>
      <c r="F63" s="175">
        <f>F62+F61+F46</f>
        <v>0</v>
      </c>
      <c r="G63" s="176">
        <f>G62+G61+G46</f>
        <v>0</v>
      </c>
      <c r="I63" s="111" t="s">
        <v>27</v>
      </c>
      <c r="J63" s="174">
        <f>J62+J61+J46</f>
        <v>0</v>
      </c>
      <c r="K63" s="175">
        <f>K62+K61+K46</f>
        <v>0</v>
      </c>
      <c r="L63" s="175">
        <f>L62+L61+L46</f>
        <v>0</v>
      </c>
      <c r="M63" s="175">
        <f>M62+M61+M46</f>
        <v>0</v>
      </c>
      <c r="N63" s="176">
        <f>N62+N61+N46</f>
        <v>0</v>
      </c>
      <c r="P63" s="13" t="s">
        <v>207</v>
      </c>
    </row>
    <row r="64" spans="2:16" x14ac:dyDescent="0.25">
      <c r="B64" s="112"/>
      <c r="C64" s="113"/>
      <c r="D64" s="113"/>
      <c r="E64" s="113"/>
      <c r="F64" s="113"/>
      <c r="G64" s="113"/>
      <c r="I64" s="112"/>
      <c r="J64" s="113"/>
      <c r="K64" s="113"/>
      <c r="L64" s="113"/>
      <c r="M64" s="113"/>
      <c r="N64" s="113"/>
    </row>
    <row r="65" spans="2:16" x14ac:dyDescent="0.25">
      <c r="B65" s="112" t="s">
        <v>102</v>
      </c>
      <c r="C65" s="113"/>
      <c r="D65" s="113"/>
      <c r="E65" s="113"/>
      <c r="F65" s="113"/>
      <c r="G65" s="113"/>
      <c r="I65" s="112" t="s">
        <v>102</v>
      </c>
      <c r="J65" s="113"/>
      <c r="K65" s="113"/>
      <c r="L65" s="113"/>
      <c r="M65" s="113"/>
      <c r="N65" s="113"/>
    </row>
    <row r="66" spans="2:16" x14ac:dyDescent="0.25">
      <c r="B66" s="112" t="s">
        <v>96</v>
      </c>
      <c r="C66" s="113"/>
      <c r="D66" s="113"/>
      <c r="E66" s="113"/>
      <c r="F66" s="113"/>
      <c r="G66" s="113"/>
      <c r="I66" s="112" t="s">
        <v>96</v>
      </c>
      <c r="J66" s="113"/>
      <c r="K66" s="113"/>
      <c r="L66" s="113"/>
      <c r="M66" s="113"/>
      <c r="N66" s="113"/>
    </row>
    <row r="67" spans="2:16" x14ac:dyDescent="0.25">
      <c r="B67" s="114" t="s">
        <v>224</v>
      </c>
      <c r="C67" s="113"/>
      <c r="D67" s="113"/>
      <c r="E67" s="113"/>
      <c r="F67" s="113"/>
      <c r="G67" s="113"/>
      <c r="I67" s="114" t="s">
        <v>224</v>
      </c>
      <c r="J67" s="113"/>
      <c r="K67" s="113"/>
      <c r="L67" s="113"/>
      <c r="M67" s="113"/>
      <c r="N67" s="113"/>
    </row>
    <row r="68" spans="2:16" x14ac:dyDescent="0.25">
      <c r="B68" s="114" t="s">
        <v>109</v>
      </c>
      <c r="C68" s="113"/>
      <c r="D68" s="113"/>
      <c r="E68" s="113"/>
      <c r="F68" s="113"/>
      <c r="G68" s="113"/>
      <c r="I68" s="114" t="s">
        <v>109</v>
      </c>
      <c r="J68" s="113"/>
      <c r="K68" s="113"/>
      <c r="L68" s="113"/>
      <c r="M68" s="113"/>
      <c r="N68" s="113"/>
    </row>
    <row r="69" spans="2:16" ht="15.75" thickBot="1" x14ac:dyDescent="0.3">
      <c r="B69" s="112"/>
      <c r="C69" s="113"/>
      <c r="D69" s="113"/>
      <c r="E69" s="113"/>
      <c r="F69" s="113"/>
      <c r="G69" s="113"/>
      <c r="I69" s="112"/>
      <c r="J69" s="113"/>
      <c r="K69" s="113"/>
      <c r="L69" s="113"/>
      <c r="M69" s="113"/>
      <c r="N69" s="113"/>
    </row>
    <row r="70" spans="2:16" x14ac:dyDescent="0.25">
      <c r="B70" s="115" t="s">
        <v>225</v>
      </c>
      <c r="C70" s="143">
        <f>+C6</f>
        <v>2019</v>
      </c>
      <c r="D70" s="144">
        <f>+D6</f>
        <v>2020</v>
      </c>
      <c r="E70" s="144">
        <f>+E6</f>
        <v>2021</v>
      </c>
      <c r="F70" s="144">
        <f>+F6</f>
        <v>2022</v>
      </c>
      <c r="G70" s="145">
        <f>+G6</f>
        <v>2023</v>
      </c>
      <c r="I70" s="115" t="s">
        <v>225</v>
      </c>
      <c r="J70" s="143">
        <f>+J6</f>
        <v>2019</v>
      </c>
      <c r="K70" s="144">
        <f>+K6</f>
        <v>2020</v>
      </c>
      <c r="L70" s="144">
        <f>+L6</f>
        <v>2021</v>
      </c>
      <c r="M70" s="144">
        <f>+M6</f>
        <v>2022</v>
      </c>
      <c r="N70" s="145">
        <f>+N6</f>
        <v>2023</v>
      </c>
    </row>
    <row r="71" spans="2:16" ht="9" customHeight="1" thickBot="1" x14ac:dyDescent="0.3">
      <c r="B71" s="36"/>
      <c r="C71" s="37" t="s">
        <v>155</v>
      </c>
      <c r="D71" s="38" t="s">
        <v>156</v>
      </c>
      <c r="E71" s="38" t="s">
        <v>157</v>
      </c>
      <c r="F71" s="38" t="s">
        <v>158</v>
      </c>
      <c r="G71" s="39" t="s">
        <v>159</v>
      </c>
      <c r="I71" s="36"/>
      <c r="J71" s="37" t="s">
        <v>229</v>
      </c>
      <c r="K71" s="38" t="s">
        <v>230</v>
      </c>
      <c r="L71" s="38" t="s">
        <v>231</v>
      </c>
      <c r="M71" s="38" t="s">
        <v>232</v>
      </c>
      <c r="N71" s="39" t="s">
        <v>233</v>
      </c>
    </row>
    <row r="72" spans="2:16" x14ac:dyDescent="0.25">
      <c r="B72" s="116" t="s">
        <v>92</v>
      </c>
      <c r="C72" s="177"/>
      <c r="D72" s="178"/>
      <c r="E72" s="178"/>
      <c r="F72" s="178"/>
      <c r="G72" s="179"/>
      <c r="I72" s="116" t="s">
        <v>92</v>
      </c>
      <c r="J72" s="177">
        <f>+C72-'A-1_base'!C72</f>
        <v>0</v>
      </c>
      <c r="K72" s="178">
        <f>+D72-'A-1_base'!D72</f>
        <v>0</v>
      </c>
      <c r="L72" s="178">
        <f>+E72-'A-1_base'!E72</f>
        <v>0</v>
      </c>
      <c r="M72" s="178">
        <f>+F72-'A-1_base'!F72</f>
        <v>0</v>
      </c>
      <c r="N72" s="179">
        <f>+G72-'A-1_base'!G72</f>
        <v>0</v>
      </c>
      <c r="P72" s="13" t="s">
        <v>208</v>
      </c>
    </row>
    <row r="73" spans="2:16" x14ac:dyDescent="0.25">
      <c r="B73" s="117" t="s">
        <v>93</v>
      </c>
      <c r="C73" s="155"/>
      <c r="D73" s="156"/>
      <c r="E73" s="156"/>
      <c r="F73" s="156"/>
      <c r="G73" s="157"/>
      <c r="I73" s="117" t="s">
        <v>93</v>
      </c>
      <c r="J73" s="155">
        <f>+C73-'A-1_base'!C73</f>
        <v>0</v>
      </c>
      <c r="K73" s="156">
        <f>+D73-'A-1_base'!D73</f>
        <v>0</v>
      </c>
      <c r="L73" s="156">
        <f>+E73-'A-1_base'!E73</f>
        <v>0</v>
      </c>
      <c r="M73" s="156">
        <f>+F73-'A-1_base'!F73</f>
        <v>0</v>
      </c>
      <c r="N73" s="157">
        <f>+G73-'A-1_base'!G73</f>
        <v>0</v>
      </c>
      <c r="P73" s="13" t="s">
        <v>209</v>
      </c>
    </row>
    <row r="74" spans="2:16" ht="15.75" thickBot="1" x14ac:dyDescent="0.3">
      <c r="B74" s="118" t="s">
        <v>94</v>
      </c>
      <c r="C74" s="180"/>
      <c r="D74" s="181"/>
      <c r="E74" s="181"/>
      <c r="F74" s="181"/>
      <c r="G74" s="182"/>
      <c r="I74" s="118" t="s">
        <v>94</v>
      </c>
      <c r="J74" s="180">
        <f>+C74-'A-1_base'!C74</f>
        <v>0</v>
      </c>
      <c r="K74" s="181">
        <f>+D74-'A-1_base'!D74</f>
        <v>0</v>
      </c>
      <c r="L74" s="181">
        <f>+E74-'A-1_base'!E74</f>
        <v>0</v>
      </c>
      <c r="M74" s="181">
        <f>+F74-'A-1_base'!F74</f>
        <v>0</v>
      </c>
      <c r="N74" s="182">
        <f>+G74-'A-1_base'!G74</f>
        <v>0</v>
      </c>
      <c r="P74" s="13" t="s">
        <v>210</v>
      </c>
    </row>
    <row r="75" spans="2:16" x14ac:dyDescent="0.25">
      <c r="B75" s="112"/>
      <c r="C75" s="113"/>
      <c r="D75" s="113"/>
      <c r="E75" s="113"/>
      <c r="F75" s="113"/>
      <c r="G75" s="113"/>
      <c r="I75" s="112"/>
      <c r="J75" s="113"/>
      <c r="K75" s="113"/>
      <c r="L75" s="113"/>
      <c r="M75" s="113"/>
      <c r="N75" s="113"/>
    </row>
    <row r="76" spans="2:16" x14ac:dyDescent="0.25">
      <c r="B76" s="114" t="s">
        <v>226</v>
      </c>
      <c r="C76" s="113"/>
      <c r="D76" s="113"/>
      <c r="E76" s="113"/>
      <c r="F76" s="113"/>
      <c r="G76" s="113"/>
      <c r="I76" s="114" t="s">
        <v>226</v>
      </c>
      <c r="J76" s="113"/>
      <c r="K76" s="113"/>
      <c r="L76" s="113"/>
      <c r="M76" s="113"/>
      <c r="N76" s="113"/>
    </row>
    <row r="77" spans="2:16" x14ac:dyDescent="0.25">
      <c r="B77" s="114" t="s">
        <v>101</v>
      </c>
      <c r="C77" s="113"/>
      <c r="D77" s="113"/>
      <c r="E77" s="113"/>
      <c r="F77" s="113"/>
      <c r="G77" s="113"/>
      <c r="I77" s="114" t="s">
        <v>101</v>
      </c>
      <c r="J77" s="113"/>
      <c r="K77" s="113"/>
      <c r="L77" s="113"/>
      <c r="M77" s="113"/>
      <c r="N77" s="113"/>
    </row>
    <row r="78" spans="2:16" x14ac:dyDescent="0.25">
      <c r="B78" s="112"/>
      <c r="C78" s="3"/>
      <c r="D78" s="3"/>
      <c r="E78" s="3"/>
      <c r="F78" s="3"/>
      <c r="G78" s="3"/>
      <c r="I78" s="112"/>
      <c r="J78" s="3"/>
      <c r="K78" s="3"/>
      <c r="L78" s="3"/>
      <c r="M78" s="3"/>
      <c r="N78" s="3"/>
    </row>
    <row r="79" spans="2:16" x14ac:dyDescent="0.25">
      <c r="B79" s="112"/>
      <c r="C79" s="3"/>
      <c r="D79" s="3"/>
      <c r="E79" s="3"/>
      <c r="F79" s="3"/>
      <c r="G79" s="3"/>
      <c r="I79" s="112"/>
      <c r="J79" s="3"/>
      <c r="K79" s="3"/>
      <c r="L79" s="3"/>
      <c r="M79" s="3"/>
      <c r="N79" s="3"/>
    </row>
  </sheetData>
  <sheetProtection sheet="1" objects="1" scenarios="1"/>
  <mergeCells count="7">
    <mergeCell ref="B5:B6"/>
    <mergeCell ref="I5:I6"/>
    <mergeCell ref="P2:P3"/>
    <mergeCell ref="C5:G5"/>
    <mergeCell ref="J5:N5"/>
    <mergeCell ref="D2:G3"/>
    <mergeCell ref="K2:N3"/>
  </mergeCells>
  <printOptions horizontalCentered="1"/>
  <pageMargins left="0.23622047244094499" right="0.196850393700787" top="0.39370078740157499" bottom="0.42" header="0.31496062992126" footer="0.15748031496063"/>
  <pageSetup scale="89" orientation="portrait" r:id="rId1"/>
  <headerFooter>
    <oddFooter>&amp;LAutorité des marchés financiers&amp;CAnnexe A-1&amp;RScénario défavorable #3, page &amp;P</oddFooter>
  </headerFooter>
  <rowBreaks count="1" manualBreakCount="1">
    <brk id="46" max="14" man="1"/>
  </rowBreaks>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B1:N39"/>
  <sheetViews>
    <sheetView zoomScaleNormal="100" workbookViewId="0"/>
  </sheetViews>
  <sheetFormatPr baseColWidth="10" defaultColWidth="11.42578125" defaultRowHeight="15" x14ac:dyDescent="0.25"/>
  <cols>
    <col min="1" max="1" width="2.42578125" style="4" customWidth="1"/>
    <col min="2" max="2" width="40.7109375" style="4" customWidth="1"/>
    <col min="3" max="7" width="11.42578125" style="4"/>
    <col min="8" max="8" width="2.7109375" style="4" customWidth="1"/>
    <col min="9" max="9" width="4" style="4" customWidth="1"/>
    <col min="10" max="16384" width="11.42578125" style="4"/>
  </cols>
  <sheetData>
    <row r="1" spans="2:14" ht="15.75" thickBot="1" x14ac:dyDescent="0.3">
      <c r="B1" s="2" t="str">
        <f>IF(+LEFT(Instructions!$B$1,3)="***","",Instructions!$B$1)</f>
        <v/>
      </c>
      <c r="C1" s="3"/>
      <c r="D1" s="28" t="s">
        <v>153</v>
      </c>
      <c r="E1" s="29" t="s">
        <v>55</v>
      </c>
      <c r="I1" s="12" t="s">
        <v>151</v>
      </c>
    </row>
    <row r="2" spans="2:14" ht="15" customHeight="1" x14ac:dyDescent="0.25">
      <c r="B2" s="5" t="s">
        <v>68</v>
      </c>
      <c r="D2" s="292" t="s">
        <v>63</v>
      </c>
      <c r="E2" s="293"/>
      <c r="F2" s="293"/>
      <c r="G2" s="294"/>
      <c r="I2" s="298" t="s">
        <v>152</v>
      </c>
    </row>
    <row r="3" spans="2:14" ht="15.75" thickBot="1" x14ac:dyDescent="0.3">
      <c r="D3" s="295"/>
      <c r="E3" s="296"/>
      <c r="F3" s="296"/>
      <c r="G3" s="297"/>
      <c r="I3" s="299"/>
    </row>
    <row r="4" spans="2:14" s="6" customFormat="1" ht="15.75" thickBot="1" x14ac:dyDescent="0.3">
      <c r="D4" s="30"/>
      <c r="E4" s="31"/>
      <c r="F4" s="31"/>
      <c r="G4" s="31"/>
      <c r="I4" s="7"/>
      <c r="J4" s="4"/>
      <c r="K4" s="4"/>
      <c r="L4" s="4"/>
      <c r="M4" s="4"/>
      <c r="N4" s="4"/>
    </row>
    <row r="5" spans="2:14" ht="15.75" customHeight="1" x14ac:dyDescent="0.25">
      <c r="B5" s="276" t="s">
        <v>56</v>
      </c>
      <c r="C5" s="279" t="s">
        <v>79</v>
      </c>
      <c r="D5" s="268"/>
      <c r="E5" s="268"/>
      <c r="F5" s="268"/>
      <c r="G5" s="269"/>
      <c r="I5" s="32"/>
    </row>
    <row r="6" spans="2:14" x14ac:dyDescent="0.25">
      <c r="B6" s="278"/>
      <c r="C6" s="146">
        <f>'A-1_base'!C6</f>
        <v>2019</v>
      </c>
      <c r="D6" s="33">
        <f>C6+1</f>
        <v>2020</v>
      </c>
      <c r="E6" s="34">
        <f>D6+1</f>
        <v>2021</v>
      </c>
      <c r="F6" s="34">
        <f>E6+1</f>
        <v>2022</v>
      </c>
      <c r="G6" s="35">
        <f>F6+1</f>
        <v>2023</v>
      </c>
      <c r="I6" s="32"/>
    </row>
    <row r="7" spans="2:14" ht="9" customHeight="1" thickBot="1" x14ac:dyDescent="0.3">
      <c r="B7" s="36"/>
      <c r="C7" s="66" t="s">
        <v>155</v>
      </c>
      <c r="D7" s="67" t="s">
        <v>156</v>
      </c>
      <c r="E7" s="67" t="s">
        <v>157</v>
      </c>
      <c r="F7" s="67" t="s">
        <v>158</v>
      </c>
      <c r="G7" s="68" t="s">
        <v>159</v>
      </c>
      <c r="I7" s="32"/>
    </row>
    <row r="8" spans="2:14" x14ac:dyDescent="0.25">
      <c r="B8" s="69" t="s">
        <v>1</v>
      </c>
      <c r="C8" s="70"/>
      <c r="D8" s="71"/>
      <c r="E8" s="71"/>
      <c r="F8" s="71"/>
      <c r="G8" s="72"/>
      <c r="I8" s="32"/>
      <c r="K8" s="86"/>
    </row>
    <row r="9" spans="2:14" x14ac:dyDescent="0.25">
      <c r="B9" s="73" t="s">
        <v>2</v>
      </c>
      <c r="C9" s="155"/>
      <c r="D9" s="156"/>
      <c r="E9" s="156"/>
      <c r="F9" s="156"/>
      <c r="G9" s="157"/>
      <c r="I9" s="13" t="s">
        <v>167</v>
      </c>
    </row>
    <row r="10" spans="2:14" x14ac:dyDescent="0.25">
      <c r="B10" s="73" t="s">
        <v>76</v>
      </c>
      <c r="C10" s="155"/>
      <c r="D10" s="156"/>
      <c r="E10" s="156"/>
      <c r="F10" s="156"/>
      <c r="G10" s="157"/>
      <c r="I10" s="13" t="s">
        <v>168</v>
      </c>
    </row>
    <row r="11" spans="2:14" x14ac:dyDescent="0.25">
      <c r="B11" s="73" t="s">
        <v>15</v>
      </c>
      <c r="C11" s="155"/>
      <c r="D11" s="156"/>
      <c r="E11" s="156"/>
      <c r="F11" s="156"/>
      <c r="G11" s="157"/>
      <c r="I11" s="13" t="s">
        <v>169</v>
      </c>
    </row>
    <row r="12" spans="2:14" x14ac:dyDescent="0.25">
      <c r="B12" s="73" t="s">
        <v>20</v>
      </c>
      <c r="C12" s="155"/>
      <c r="D12" s="156"/>
      <c r="E12" s="156"/>
      <c r="F12" s="156"/>
      <c r="G12" s="157"/>
      <c r="I12" s="140" t="s">
        <v>253</v>
      </c>
      <c r="J12" s="141"/>
    </row>
    <row r="13" spans="2:14" x14ac:dyDescent="0.25">
      <c r="B13" s="74" t="s">
        <v>18</v>
      </c>
      <c r="C13" s="165">
        <f>SUM(C9:C12)</f>
        <v>0</v>
      </c>
      <c r="D13" s="166">
        <f>SUM(D9:D12)</f>
        <v>0</v>
      </c>
      <c r="E13" s="166">
        <f>SUM(E9:E12)</f>
        <v>0</v>
      </c>
      <c r="F13" s="166">
        <f>SUM(F9:F12)</f>
        <v>0</v>
      </c>
      <c r="G13" s="167">
        <f>SUM(G9:G12)</f>
        <v>0</v>
      </c>
      <c r="I13" s="13" t="s">
        <v>173</v>
      </c>
    </row>
    <row r="14" spans="2:14" x14ac:dyDescent="0.25">
      <c r="B14" s="75"/>
      <c r="C14" s="76"/>
      <c r="D14" s="77"/>
      <c r="E14" s="77"/>
      <c r="F14" s="77"/>
      <c r="G14" s="78"/>
    </row>
    <row r="15" spans="2:14" x14ac:dyDescent="0.25">
      <c r="B15" s="79" t="s">
        <v>3</v>
      </c>
      <c r="C15" s="80"/>
      <c r="D15" s="81"/>
      <c r="E15" s="81"/>
      <c r="F15" s="81"/>
      <c r="G15" s="82"/>
    </row>
    <row r="16" spans="2:14" x14ac:dyDescent="0.25">
      <c r="B16" s="73" t="s">
        <v>296</v>
      </c>
      <c r="C16" s="155"/>
      <c r="D16" s="156"/>
      <c r="E16" s="156"/>
      <c r="F16" s="156"/>
      <c r="G16" s="157"/>
      <c r="I16" s="13" t="s">
        <v>179</v>
      </c>
    </row>
    <row r="17" spans="2:9" x14ac:dyDescent="0.25">
      <c r="B17" s="73" t="s">
        <v>297</v>
      </c>
      <c r="C17" s="155"/>
      <c r="D17" s="156"/>
      <c r="E17" s="156"/>
      <c r="F17" s="156"/>
      <c r="G17" s="157"/>
      <c r="I17" s="13" t="s">
        <v>180</v>
      </c>
    </row>
    <row r="18" spans="2:9" x14ac:dyDescent="0.25">
      <c r="B18" s="73" t="s">
        <v>81</v>
      </c>
      <c r="C18" s="155"/>
      <c r="D18" s="156"/>
      <c r="E18" s="156"/>
      <c r="F18" s="156"/>
      <c r="G18" s="157"/>
      <c r="I18" s="13" t="s">
        <v>181</v>
      </c>
    </row>
    <row r="19" spans="2:9" x14ac:dyDescent="0.25">
      <c r="B19" s="73" t="s">
        <v>78</v>
      </c>
      <c r="C19" s="155"/>
      <c r="D19" s="156"/>
      <c r="E19" s="156"/>
      <c r="F19" s="156"/>
      <c r="G19" s="157"/>
      <c r="I19" s="13" t="s">
        <v>182</v>
      </c>
    </row>
    <row r="20" spans="2:9" x14ac:dyDescent="0.25">
      <c r="B20" s="73" t="s">
        <v>77</v>
      </c>
      <c r="C20" s="155"/>
      <c r="D20" s="156"/>
      <c r="E20" s="156"/>
      <c r="F20" s="156"/>
      <c r="G20" s="157"/>
      <c r="I20" s="13" t="s">
        <v>183</v>
      </c>
    </row>
    <row r="21" spans="2:9" x14ac:dyDescent="0.25">
      <c r="B21" s="73" t="s">
        <v>82</v>
      </c>
      <c r="C21" s="155"/>
      <c r="D21" s="156"/>
      <c r="E21" s="156"/>
      <c r="F21" s="156"/>
      <c r="G21" s="157"/>
      <c r="I21" s="13" t="s">
        <v>257</v>
      </c>
    </row>
    <row r="22" spans="2:9" x14ac:dyDescent="0.25">
      <c r="B22" s="73" t="s">
        <v>16</v>
      </c>
      <c r="C22" s="155"/>
      <c r="D22" s="156"/>
      <c r="E22" s="156"/>
      <c r="F22" s="156"/>
      <c r="G22" s="157"/>
      <c r="I22" s="13" t="s">
        <v>258</v>
      </c>
    </row>
    <row r="23" spans="2:9" x14ac:dyDescent="0.25">
      <c r="B23" s="73" t="s">
        <v>21</v>
      </c>
      <c r="C23" s="155"/>
      <c r="D23" s="156"/>
      <c r="E23" s="156"/>
      <c r="F23" s="156"/>
      <c r="G23" s="157"/>
      <c r="I23" s="13" t="s">
        <v>259</v>
      </c>
    </row>
    <row r="24" spans="2:9" x14ac:dyDescent="0.25">
      <c r="B24" s="74" t="s">
        <v>19</v>
      </c>
      <c r="C24" s="165">
        <f>SUM(C16:C23)</f>
        <v>0</v>
      </c>
      <c r="D24" s="166">
        <f>SUM(D16:D23)</f>
        <v>0</v>
      </c>
      <c r="E24" s="166">
        <f>SUM(E16:E23)</f>
        <v>0</v>
      </c>
      <c r="F24" s="166">
        <f>SUM(F16:F23)</f>
        <v>0</v>
      </c>
      <c r="G24" s="167">
        <f>SUM(G16:G23)</f>
        <v>0</v>
      </c>
      <c r="I24" s="13" t="s">
        <v>184</v>
      </c>
    </row>
    <row r="25" spans="2:9" x14ac:dyDescent="0.25">
      <c r="B25" s="75"/>
      <c r="C25" s="83"/>
      <c r="D25" s="77"/>
      <c r="E25" s="77"/>
      <c r="F25" s="77"/>
      <c r="G25" s="78"/>
    </row>
    <row r="26" spans="2:9" x14ac:dyDescent="0.25">
      <c r="B26" s="79" t="s">
        <v>4</v>
      </c>
      <c r="C26" s="80"/>
      <c r="D26" s="81"/>
      <c r="E26" s="81"/>
      <c r="F26" s="81"/>
      <c r="G26" s="82"/>
    </row>
    <row r="27" spans="2:9" x14ac:dyDescent="0.25">
      <c r="B27" s="73" t="s">
        <v>17</v>
      </c>
      <c r="C27" s="183">
        <f>C13-C24</f>
        <v>0</v>
      </c>
      <c r="D27" s="184">
        <f>D13-D24</f>
        <v>0</v>
      </c>
      <c r="E27" s="184">
        <f>E13-E24</f>
        <v>0</v>
      </c>
      <c r="F27" s="184">
        <f>F13-F24</f>
        <v>0</v>
      </c>
      <c r="G27" s="185">
        <f>G13-G24</f>
        <v>0</v>
      </c>
      <c r="I27" s="13" t="s">
        <v>260</v>
      </c>
    </row>
    <row r="28" spans="2:9" x14ac:dyDescent="0.25">
      <c r="B28" s="73" t="s">
        <v>58</v>
      </c>
      <c r="C28" s="186"/>
      <c r="D28" s="187"/>
      <c r="E28" s="187"/>
      <c r="F28" s="187"/>
      <c r="G28" s="188"/>
      <c r="I28" s="13" t="s">
        <v>261</v>
      </c>
    </row>
    <row r="29" spans="2:9" ht="15.75" thickBot="1" x14ac:dyDescent="0.3">
      <c r="B29" s="73" t="s">
        <v>59</v>
      </c>
      <c r="C29" s="186"/>
      <c r="D29" s="187"/>
      <c r="E29" s="187"/>
      <c r="F29" s="187"/>
      <c r="G29" s="188"/>
      <c r="I29" s="13" t="s">
        <v>262</v>
      </c>
    </row>
    <row r="30" spans="2:9" ht="15.75" thickBot="1" x14ac:dyDescent="0.3">
      <c r="B30" s="59" t="s">
        <v>298</v>
      </c>
      <c r="C30" s="189">
        <f>C27-C28-C29</f>
        <v>0</v>
      </c>
      <c r="D30" s="190">
        <f>D27-D28-D29</f>
        <v>0</v>
      </c>
      <c r="E30" s="190">
        <f>E27-E28-E29</f>
        <v>0</v>
      </c>
      <c r="F30" s="190">
        <f>F27-F28-F29</f>
        <v>0</v>
      </c>
      <c r="G30" s="191">
        <f>G27-G28-G29</f>
        <v>0</v>
      </c>
      <c r="I30" s="13" t="s">
        <v>263</v>
      </c>
    </row>
    <row r="31" spans="2:9" ht="18" customHeight="1" thickBot="1" x14ac:dyDescent="0.3">
      <c r="B31" s="84" t="s">
        <v>88</v>
      </c>
      <c r="C31" s="192"/>
      <c r="D31" s="193"/>
      <c r="E31" s="193"/>
      <c r="F31" s="193"/>
      <c r="G31" s="194"/>
      <c r="I31" s="13" t="s">
        <v>264</v>
      </c>
    </row>
    <row r="32" spans="2:9" x14ac:dyDescent="0.25">
      <c r="B32" s="87"/>
      <c r="C32" s="88"/>
      <c r="D32" s="88"/>
      <c r="E32" s="88"/>
      <c r="F32" s="88"/>
      <c r="G32" s="88"/>
    </row>
    <row r="33" spans="2:2" x14ac:dyDescent="0.25">
      <c r="B33" s="85" t="s">
        <v>83</v>
      </c>
    </row>
    <row r="34" spans="2:2" x14ac:dyDescent="0.25">
      <c r="B34" s="85" t="s">
        <v>85</v>
      </c>
    </row>
    <row r="35" spans="2:2" x14ac:dyDescent="0.25">
      <c r="B35" s="85" t="s">
        <v>97</v>
      </c>
    </row>
    <row r="36" spans="2:2" x14ac:dyDescent="0.25">
      <c r="B36" s="64" t="s">
        <v>110</v>
      </c>
    </row>
    <row r="37" spans="2:2" x14ac:dyDescent="0.25">
      <c r="B37" s="64" t="s">
        <v>84</v>
      </c>
    </row>
    <row r="38" spans="2:2" x14ac:dyDescent="0.25">
      <c r="B38" s="64"/>
    </row>
    <row r="39" spans="2:2" x14ac:dyDescent="0.25">
      <c r="B39" s="64"/>
    </row>
  </sheetData>
  <sheetProtection sheet="1" objects="1" scenarios="1"/>
  <mergeCells count="4">
    <mergeCell ref="C5:G5"/>
    <mergeCell ref="D2:G3"/>
    <mergeCell ref="B5:B6"/>
    <mergeCell ref="I2:I3"/>
  </mergeCells>
  <printOptions horizontalCentered="1"/>
  <pageMargins left="0.15748031496063" right="0.15748031496063" top="0.511811023622047" bottom="0.43307086614173201" header="0.31496062992126" footer="0.15748031496063"/>
  <pageSetup orientation="portrait" r:id="rId1"/>
  <headerFooter>
    <oddFooter>&amp;LAutorité des marchés financiers&amp;CAnnexe A-2&amp;RScénario de base, 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B1:P39"/>
  <sheetViews>
    <sheetView zoomScaleNormal="100" zoomScaleSheetLayoutView="100" workbookViewId="0"/>
  </sheetViews>
  <sheetFormatPr baseColWidth="10" defaultColWidth="11.42578125" defaultRowHeight="15" x14ac:dyDescent="0.25"/>
  <cols>
    <col min="1" max="1" width="2.42578125" style="4" customWidth="1"/>
    <col min="2" max="2" width="40.7109375" style="4" customWidth="1"/>
    <col min="3" max="7" width="11.42578125" style="4"/>
    <col min="8" max="8" width="2.7109375" style="4" customWidth="1"/>
    <col min="9" max="9" width="40.7109375" style="4" customWidth="1"/>
    <col min="10" max="14" width="11.42578125" style="4"/>
    <col min="15" max="15" width="2.7109375" style="4" customWidth="1"/>
    <col min="16" max="16" width="4" style="4" customWidth="1"/>
    <col min="17" max="16384" width="11.42578125" style="4"/>
  </cols>
  <sheetData>
    <row r="1" spans="2:16" ht="15.75" thickBot="1" x14ac:dyDescent="0.3">
      <c r="B1" s="2" t="str">
        <f>IF(+LEFT(Instructions!$B$1,3)="***","",Instructions!$B$1)</f>
        <v/>
      </c>
      <c r="C1" s="3"/>
      <c r="D1" s="28" t="s">
        <v>153</v>
      </c>
      <c r="E1" s="29" t="s">
        <v>64</v>
      </c>
      <c r="I1" s="2" t="str">
        <f>IF(+LEFT(Instructions!$B$1,3)="***","",Instructions!$B$1)</f>
        <v/>
      </c>
      <c r="J1" s="3"/>
      <c r="K1" s="28" t="s">
        <v>227</v>
      </c>
      <c r="L1" s="5"/>
      <c r="P1" s="12" t="s">
        <v>151</v>
      </c>
    </row>
    <row r="2" spans="2:16" ht="15" customHeight="1" x14ac:dyDescent="0.25">
      <c r="B2" s="5" t="s">
        <v>68</v>
      </c>
      <c r="D2" s="292" t="str">
        <f>IF(+'A-1_scen1'!D1:G3="","",+'A-1_scen1'!D1:G3)</f>
        <v/>
      </c>
      <c r="E2" s="293"/>
      <c r="F2" s="293"/>
      <c r="G2" s="294"/>
      <c r="I2" s="5" t="s">
        <v>68</v>
      </c>
      <c r="K2" s="292" t="s">
        <v>61</v>
      </c>
      <c r="L2" s="293"/>
      <c r="M2" s="293"/>
      <c r="N2" s="294"/>
      <c r="P2" s="298" t="s">
        <v>152</v>
      </c>
    </row>
    <row r="3" spans="2:16" ht="15.75" thickBot="1" x14ac:dyDescent="0.3">
      <c r="D3" s="295"/>
      <c r="E3" s="296"/>
      <c r="F3" s="296"/>
      <c r="G3" s="297"/>
      <c r="K3" s="295"/>
      <c r="L3" s="296"/>
      <c r="M3" s="296"/>
      <c r="N3" s="297"/>
      <c r="P3" s="299"/>
    </row>
    <row r="4" spans="2:16" s="6" customFormat="1" ht="15.75" thickBot="1" x14ac:dyDescent="0.3">
      <c r="D4" s="30"/>
      <c r="E4" s="31"/>
      <c r="F4" s="31"/>
      <c r="G4" s="31"/>
      <c r="K4" s="30"/>
      <c r="L4" s="31"/>
      <c r="M4" s="31"/>
      <c r="N4" s="31"/>
      <c r="P4" s="7"/>
    </row>
    <row r="5" spans="2:16" ht="15.75" customHeight="1" x14ac:dyDescent="0.25">
      <c r="B5" s="276" t="s">
        <v>56</v>
      </c>
      <c r="C5" s="279" t="s">
        <v>79</v>
      </c>
      <c r="D5" s="300"/>
      <c r="E5" s="300"/>
      <c r="F5" s="300"/>
      <c r="G5" s="301"/>
      <c r="I5" s="276" t="s">
        <v>56</v>
      </c>
      <c r="J5" s="279" t="s">
        <v>79</v>
      </c>
      <c r="K5" s="300"/>
      <c r="L5" s="300"/>
      <c r="M5" s="300"/>
      <c r="N5" s="301"/>
      <c r="P5" s="32"/>
    </row>
    <row r="6" spans="2:16" x14ac:dyDescent="0.25">
      <c r="B6" s="278"/>
      <c r="C6" s="147">
        <f>+'A-1_base'!C6</f>
        <v>2019</v>
      </c>
      <c r="D6" s="148">
        <f>+'A-1_base'!D6</f>
        <v>2020</v>
      </c>
      <c r="E6" s="148">
        <f>+'A-1_base'!E6</f>
        <v>2021</v>
      </c>
      <c r="F6" s="148">
        <f>+'A-1_base'!F6</f>
        <v>2022</v>
      </c>
      <c r="G6" s="149">
        <f>+'A-1_base'!G6</f>
        <v>2023</v>
      </c>
      <c r="I6" s="278"/>
      <c r="J6" s="147">
        <f>+C6</f>
        <v>2019</v>
      </c>
      <c r="K6" s="148">
        <f>+D6</f>
        <v>2020</v>
      </c>
      <c r="L6" s="148">
        <f>+E6</f>
        <v>2021</v>
      </c>
      <c r="M6" s="148">
        <f>+F6</f>
        <v>2022</v>
      </c>
      <c r="N6" s="149">
        <f>+G6</f>
        <v>2023</v>
      </c>
      <c r="P6" s="32"/>
    </row>
    <row r="7" spans="2:16" ht="9" customHeight="1" thickBot="1" x14ac:dyDescent="0.3">
      <c r="B7" s="36"/>
      <c r="C7" s="66" t="s">
        <v>155</v>
      </c>
      <c r="D7" s="67" t="s">
        <v>156</v>
      </c>
      <c r="E7" s="67" t="s">
        <v>157</v>
      </c>
      <c r="F7" s="67" t="s">
        <v>158</v>
      </c>
      <c r="G7" s="68" t="s">
        <v>159</v>
      </c>
      <c r="I7" s="36"/>
      <c r="J7" s="66" t="s">
        <v>229</v>
      </c>
      <c r="K7" s="67" t="s">
        <v>230</v>
      </c>
      <c r="L7" s="67" t="s">
        <v>231</v>
      </c>
      <c r="M7" s="67" t="s">
        <v>232</v>
      </c>
      <c r="N7" s="68" t="s">
        <v>233</v>
      </c>
      <c r="P7" s="32"/>
    </row>
    <row r="8" spans="2:16" x14ac:dyDescent="0.25">
      <c r="B8" s="69" t="s">
        <v>1</v>
      </c>
      <c r="C8" s="70"/>
      <c r="D8" s="71"/>
      <c r="E8" s="71"/>
      <c r="F8" s="71"/>
      <c r="G8" s="72"/>
      <c r="I8" s="69" t="s">
        <v>1</v>
      </c>
      <c r="J8" s="70"/>
      <c r="K8" s="71"/>
      <c r="L8" s="71"/>
      <c r="M8" s="71"/>
      <c r="N8" s="72"/>
      <c r="P8" s="32"/>
    </row>
    <row r="9" spans="2:16" x14ac:dyDescent="0.25">
      <c r="B9" s="73" t="s">
        <v>2</v>
      </c>
      <c r="C9" s="155"/>
      <c r="D9" s="156"/>
      <c r="E9" s="156"/>
      <c r="F9" s="156"/>
      <c r="G9" s="157"/>
      <c r="I9" s="73" t="s">
        <v>2</v>
      </c>
      <c r="J9" s="155">
        <f>+C9-'A-2_ base'!C9</f>
        <v>0</v>
      </c>
      <c r="K9" s="156">
        <f>+D9-'A-2_ base'!D9</f>
        <v>0</v>
      </c>
      <c r="L9" s="156">
        <f>+E9-'A-2_ base'!E9</f>
        <v>0</v>
      </c>
      <c r="M9" s="156">
        <f>+F9-'A-2_ base'!F9</f>
        <v>0</v>
      </c>
      <c r="N9" s="157">
        <f>+G9-'A-2_ base'!G9</f>
        <v>0</v>
      </c>
      <c r="P9" s="13" t="s">
        <v>167</v>
      </c>
    </row>
    <row r="10" spans="2:16" x14ac:dyDescent="0.25">
      <c r="B10" s="73" t="s">
        <v>76</v>
      </c>
      <c r="C10" s="155"/>
      <c r="D10" s="156"/>
      <c r="E10" s="156"/>
      <c r="F10" s="156"/>
      <c r="G10" s="157"/>
      <c r="I10" s="73" t="s">
        <v>76</v>
      </c>
      <c r="J10" s="155">
        <f>+C10-'A-2_ base'!C10</f>
        <v>0</v>
      </c>
      <c r="K10" s="156">
        <f>+D10-'A-2_ base'!D10</f>
        <v>0</v>
      </c>
      <c r="L10" s="156">
        <f>+E10-'A-2_ base'!E10</f>
        <v>0</v>
      </c>
      <c r="M10" s="156">
        <f>+F10-'A-2_ base'!F10</f>
        <v>0</v>
      </c>
      <c r="N10" s="157">
        <f>+G10-'A-2_ base'!G10</f>
        <v>0</v>
      </c>
      <c r="P10" s="13" t="s">
        <v>168</v>
      </c>
    </row>
    <row r="11" spans="2:16" x14ac:dyDescent="0.25">
      <c r="B11" s="73" t="s">
        <v>15</v>
      </c>
      <c r="C11" s="155"/>
      <c r="D11" s="156"/>
      <c r="E11" s="156"/>
      <c r="F11" s="156"/>
      <c r="G11" s="157"/>
      <c r="I11" s="73" t="s">
        <v>15</v>
      </c>
      <c r="J11" s="155">
        <f>+C11-'A-2_ base'!C11</f>
        <v>0</v>
      </c>
      <c r="K11" s="156">
        <f>+D11-'A-2_ base'!D11</f>
        <v>0</v>
      </c>
      <c r="L11" s="156">
        <f>+E11-'A-2_ base'!E11</f>
        <v>0</v>
      </c>
      <c r="M11" s="156">
        <f>+F11-'A-2_ base'!F11</f>
        <v>0</v>
      </c>
      <c r="N11" s="157">
        <f>+G11-'A-2_ base'!G11</f>
        <v>0</v>
      </c>
      <c r="P11" s="13" t="s">
        <v>169</v>
      </c>
    </row>
    <row r="12" spans="2:16" x14ac:dyDescent="0.25">
      <c r="B12" s="73" t="s">
        <v>20</v>
      </c>
      <c r="C12" s="155"/>
      <c r="D12" s="156"/>
      <c r="E12" s="156"/>
      <c r="F12" s="156"/>
      <c r="G12" s="157"/>
      <c r="I12" s="73" t="s">
        <v>20</v>
      </c>
      <c r="J12" s="155">
        <f>+C12-'A-2_ base'!C12</f>
        <v>0</v>
      </c>
      <c r="K12" s="156">
        <f>+D12-'A-2_ base'!D12</f>
        <v>0</v>
      </c>
      <c r="L12" s="156">
        <f>+E12-'A-2_ base'!E12</f>
        <v>0</v>
      </c>
      <c r="M12" s="156">
        <f>+F12-'A-2_ base'!F12</f>
        <v>0</v>
      </c>
      <c r="N12" s="157">
        <f>+G12-'A-2_ base'!G12</f>
        <v>0</v>
      </c>
      <c r="P12" s="13" t="s">
        <v>253</v>
      </c>
    </row>
    <row r="13" spans="2:16" x14ac:dyDescent="0.25">
      <c r="B13" s="74" t="s">
        <v>18</v>
      </c>
      <c r="C13" s="165">
        <f>SUM(C9:C12)</f>
        <v>0</v>
      </c>
      <c r="D13" s="166">
        <f>SUM(D9:D12)</f>
        <v>0</v>
      </c>
      <c r="E13" s="166">
        <f>SUM(E9:E12)</f>
        <v>0</v>
      </c>
      <c r="F13" s="166">
        <f>SUM(F9:F12)</f>
        <v>0</v>
      </c>
      <c r="G13" s="167">
        <f>SUM(G9:G12)</f>
        <v>0</v>
      </c>
      <c r="I13" s="74" t="s">
        <v>18</v>
      </c>
      <c r="J13" s="165">
        <f>+C13-'A-2_ base'!C13</f>
        <v>0</v>
      </c>
      <c r="K13" s="166">
        <f>+D13-'A-2_ base'!D13</f>
        <v>0</v>
      </c>
      <c r="L13" s="166">
        <f>+E13-'A-2_ base'!E13</f>
        <v>0</v>
      </c>
      <c r="M13" s="166">
        <f>+F13-'A-2_ base'!F13</f>
        <v>0</v>
      </c>
      <c r="N13" s="167">
        <f>+G13-'A-2_ base'!G13</f>
        <v>0</v>
      </c>
      <c r="P13" s="13" t="s">
        <v>173</v>
      </c>
    </row>
    <row r="14" spans="2:16" x14ac:dyDescent="0.25">
      <c r="B14" s="75"/>
      <c r="C14" s="76"/>
      <c r="D14" s="77"/>
      <c r="E14" s="77"/>
      <c r="F14" s="77"/>
      <c r="G14" s="78"/>
      <c r="I14" s="75"/>
      <c r="J14" s="76"/>
      <c r="K14" s="77"/>
      <c r="L14" s="77"/>
      <c r="M14" s="77"/>
      <c r="N14" s="78"/>
    </row>
    <row r="15" spans="2:16" x14ac:dyDescent="0.25">
      <c r="B15" s="79" t="s">
        <v>3</v>
      </c>
      <c r="C15" s="80"/>
      <c r="D15" s="81"/>
      <c r="E15" s="81"/>
      <c r="F15" s="81"/>
      <c r="G15" s="82"/>
      <c r="I15" s="79" t="s">
        <v>3</v>
      </c>
      <c r="J15" s="80"/>
      <c r="K15" s="81"/>
      <c r="L15" s="81"/>
      <c r="M15" s="81"/>
      <c r="N15" s="82"/>
    </row>
    <row r="16" spans="2:16" ht="15.75" x14ac:dyDescent="0.25">
      <c r="B16" s="73" t="s">
        <v>87</v>
      </c>
      <c r="C16" s="155"/>
      <c r="D16" s="156"/>
      <c r="E16" s="156"/>
      <c r="F16" s="156"/>
      <c r="G16" s="157"/>
      <c r="I16" s="73" t="s">
        <v>87</v>
      </c>
      <c r="J16" s="155">
        <f>+C16-'A-2_ base'!C16</f>
        <v>0</v>
      </c>
      <c r="K16" s="156">
        <f>+D16-'A-2_ base'!D16</f>
        <v>0</v>
      </c>
      <c r="L16" s="156">
        <f>+E16-'A-2_ base'!E16</f>
        <v>0</v>
      </c>
      <c r="M16" s="156">
        <f>+F16-'A-2_ base'!F16</f>
        <v>0</v>
      </c>
      <c r="N16" s="157">
        <f>+G16-'A-2_ base'!G16</f>
        <v>0</v>
      </c>
      <c r="P16" s="13" t="s">
        <v>179</v>
      </c>
    </row>
    <row r="17" spans="2:16" x14ac:dyDescent="0.25">
      <c r="B17" s="73" t="s">
        <v>150</v>
      </c>
      <c r="C17" s="155"/>
      <c r="D17" s="156"/>
      <c r="E17" s="156"/>
      <c r="F17" s="156"/>
      <c r="G17" s="157"/>
      <c r="I17" s="73" t="s">
        <v>150</v>
      </c>
      <c r="J17" s="155">
        <f>+C17-'A-2_ base'!C17</f>
        <v>0</v>
      </c>
      <c r="K17" s="156">
        <f>+D17-'A-2_ base'!D17</f>
        <v>0</v>
      </c>
      <c r="L17" s="156">
        <f>+E17-'A-2_ base'!E17</f>
        <v>0</v>
      </c>
      <c r="M17" s="156">
        <f>+F17-'A-2_ base'!F17</f>
        <v>0</v>
      </c>
      <c r="N17" s="157">
        <f>+G17-'A-2_ base'!G17</f>
        <v>0</v>
      </c>
      <c r="P17" s="13" t="s">
        <v>180</v>
      </c>
    </row>
    <row r="18" spans="2:16" x14ac:dyDescent="0.25">
      <c r="B18" s="73" t="s">
        <v>81</v>
      </c>
      <c r="C18" s="155"/>
      <c r="D18" s="156"/>
      <c r="E18" s="156"/>
      <c r="F18" s="156"/>
      <c r="G18" s="157"/>
      <c r="I18" s="73" t="s">
        <v>81</v>
      </c>
      <c r="J18" s="155">
        <f>+C18-'A-2_ base'!C18</f>
        <v>0</v>
      </c>
      <c r="K18" s="156">
        <f>+D18-'A-2_ base'!D18</f>
        <v>0</v>
      </c>
      <c r="L18" s="156">
        <f>+E18-'A-2_ base'!E18</f>
        <v>0</v>
      </c>
      <c r="M18" s="156">
        <f>+F18-'A-2_ base'!F18</f>
        <v>0</v>
      </c>
      <c r="N18" s="157">
        <f>+G18-'A-2_ base'!G18</f>
        <v>0</v>
      </c>
      <c r="P18" s="13" t="s">
        <v>181</v>
      </c>
    </row>
    <row r="19" spans="2:16" x14ac:dyDescent="0.25">
      <c r="B19" s="73" t="s">
        <v>78</v>
      </c>
      <c r="C19" s="155"/>
      <c r="D19" s="156"/>
      <c r="E19" s="156"/>
      <c r="F19" s="156"/>
      <c r="G19" s="157"/>
      <c r="I19" s="73" t="s">
        <v>78</v>
      </c>
      <c r="J19" s="155">
        <f>+C19-'A-2_ base'!C19</f>
        <v>0</v>
      </c>
      <c r="K19" s="156">
        <f>+D19-'A-2_ base'!D19</f>
        <v>0</v>
      </c>
      <c r="L19" s="156">
        <f>+E19-'A-2_ base'!E19</f>
        <v>0</v>
      </c>
      <c r="M19" s="156">
        <f>+F19-'A-2_ base'!F19</f>
        <v>0</v>
      </c>
      <c r="N19" s="157">
        <f>+G19-'A-2_ base'!G19</f>
        <v>0</v>
      </c>
      <c r="P19" s="13" t="s">
        <v>182</v>
      </c>
    </row>
    <row r="20" spans="2:16" x14ac:dyDescent="0.25">
      <c r="B20" s="73" t="s">
        <v>77</v>
      </c>
      <c r="C20" s="155"/>
      <c r="D20" s="156"/>
      <c r="E20" s="156"/>
      <c r="F20" s="156"/>
      <c r="G20" s="157"/>
      <c r="I20" s="73" t="s">
        <v>77</v>
      </c>
      <c r="J20" s="155">
        <f>+C20-'A-2_ base'!C20</f>
        <v>0</v>
      </c>
      <c r="K20" s="156">
        <f>+D20-'A-2_ base'!D20</f>
        <v>0</v>
      </c>
      <c r="L20" s="156">
        <f>+E20-'A-2_ base'!E20</f>
        <v>0</v>
      </c>
      <c r="M20" s="156">
        <f>+F20-'A-2_ base'!F20</f>
        <v>0</v>
      </c>
      <c r="N20" s="157">
        <f>+G20-'A-2_ base'!G20</f>
        <v>0</v>
      </c>
      <c r="P20" s="13" t="s">
        <v>183</v>
      </c>
    </row>
    <row r="21" spans="2:16" x14ac:dyDescent="0.25">
      <c r="B21" s="73" t="s">
        <v>82</v>
      </c>
      <c r="C21" s="155"/>
      <c r="D21" s="156"/>
      <c r="E21" s="156"/>
      <c r="F21" s="156"/>
      <c r="G21" s="157"/>
      <c r="I21" s="73" t="s">
        <v>82</v>
      </c>
      <c r="J21" s="155">
        <f>+C21-'A-2_ base'!C21</f>
        <v>0</v>
      </c>
      <c r="K21" s="156">
        <f>+D21-'A-2_ base'!D21</f>
        <v>0</v>
      </c>
      <c r="L21" s="156">
        <f>+E21-'A-2_ base'!E21</f>
        <v>0</v>
      </c>
      <c r="M21" s="156">
        <f>+F21-'A-2_ base'!F21</f>
        <v>0</v>
      </c>
      <c r="N21" s="157">
        <f>+G21-'A-2_ base'!G21</f>
        <v>0</v>
      </c>
      <c r="P21" s="13" t="s">
        <v>257</v>
      </c>
    </row>
    <row r="22" spans="2:16" x14ac:dyDescent="0.25">
      <c r="B22" s="73" t="s">
        <v>16</v>
      </c>
      <c r="C22" s="155"/>
      <c r="D22" s="156"/>
      <c r="E22" s="156"/>
      <c r="F22" s="156"/>
      <c r="G22" s="157"/>
      <c r="I22" s="73" t="s">
        <v>16</v>
      </c>
      <c r="J22" s="155">
        <f>+C22-'A-2_ base'!C22</f>
        <v>0</v>
      </c>
      <c r="K22" s="156">
        <f>+D22-'A-2_ base'!D22</f>
        <v>0</v>
      </c>
      <c r="L22" s="156">
        <f>+E22-'A-2_ base'!E22</f>
        <v>0</v>
      </c>
      <c r="M22" s="156">
        <f>+F22-'A-2_ base'!F22</f>
        <v>0</v>
      </c>
      <c r="N22" s="157">
        <f>+G22-'A-2_ base'!G22</f>
        <v>0</v>
      </c>
      <c r="P22" s="13" t="s">
        <v>258</v>
      </c>
    </row>
    <row r="23" spans="2:16" x14ac:dyDescent="0.25">
      <c r="B23" s="73" t="s">
        <v>21</v>
      </c>
      <c r="C23" s="155"/>
      <c r="D23" s="156"/>
      <c r="E23" s="156"/>
      <c r="F23" s="156"/>
      <c r="G23" s="157"/>
      <c r="I23" s="73" t="s">
        <v>21</v>
      </c>
      <c r="J23" s="155">
        <f>+C23-'A-2_ base'!C23</f>
        <v>0</v>
      </c>
      <c r="K23" s="156">
        <f>+D23-'A-2_ base'!D23</f>
        <v>0</v>
      </c>
      <c r="L23" s="156">
        <f>+E23-'A-2_ base'!E23</f>
        <v>0</v>
      </c>
      <c r="M23" s="156">
        <f>+F23-'A-2_ base'!F23</f>
        <v>0</v>
      </c>
      <c r="N23" s="157">
        <f>+G23-'A-2_ base'!G23</f>
        <v>0</v>
      </c>
      <c r="P23" s="13" t="s">
        <v>259</v>
      </c>
    </row>
    <row r="24" spans="2:16" x14ac:dyDescent="0.25">
      <c r="B24" s="74" t="s">
        <v>19</v>
      </c>
      <c r="C24" s="165">
        <f>SUM(C16:C23)</f>
        <v>0</v>
      </c>
      <c r="D24" s="166">
        <f>SUM(D16:D23)</f>
        <v>0</v>
      </c>
      <c r="E24" s="166">
        <f>SUM(E16:E23)</f>
        <v>0</v>
      </c>
      <c r="F24" s="166">
        <f>SUM(F16:F23)</f>
        <v>0</v>
      </c>
      <c r="G24" s="167">
        <f>SUM(G16:G23)</f>
        <v>0</v>
      </c>
      <c r="I24" s="74" t="s">
        <v>19</v>
      </c>
      <c r="J24" s="165">
        <f>+C24-'A-2_ base'!C24</f>
        <v>0</v>
      </c>
      <c r="K24" s="166">
        <f>+D24-'A-2_ base'!D24</f>
        <v>0</v>
      </c>
      <c r="L24" s="166">
        <f>+E24-'A-2_ base'!E24</f>
        <v>0</v>
      </c>
      <c r="M24" s="166">
        <f>+F24-'A-2_ base'!F24</f>
        <v>0</v>
      </c>
      <c r="N24" s="167">
        <f>+G24-'A-2_ base'!G24</f>
        <v>0</v>
      </c>
      <c r="P24" s="13" t="s">
        <v>184</v>
      </c>
    </row>
    <row r="25" spans="2:16" x14ac:dyDescent="0.25">
      <c r="B25" s="75"/>
      <c r="C25" s="83"/>
      <c r="D25" s="77"/>
      <c r="E25" s="77"/>
      <c r="F25" s="77"/>
      <c r="G25" s="78"/>
      <c r="I25" s="75"/>
      <c r="J25" s="83"/>
      <c r="K25" s="77"/>
      <c r="L25" s="77"/>
      <c r="M25" s="77"/>
      <c r="N25" s="78"/>
    </row>
    <row r="26" spans="2:16" x14ac:dyDescent="0.25">
      <c r="B26" s="79" t="s">
        <v>4</v>
      </c>
      <c r="C26" s="80"/>
      <c r="D26" s="81"/>
      <c r="E26" s="81"/>
      <c r="F26" s="81"/>
      <c r="G26" s="82"/>
      <c r="I26" s="79" t="s">
        <v>4</v>
      </c>
      <c r="J26" s="80"/>
      <c r="K26" s="81"/>
      <c r="L26" s="81"/>
      <c r="M26" s="81"/>
      <c r="N26" s="82"/>
    </row>
    <row r="27" spans="2:16" x14ac:dyDescent="0.25">
      <c r="B27" s="73" t="s">
        <v>17</v>
      </c>
      <c r="C27" s="183">
        <f>C13-C24</f>
        <v>0</v>
      </c>
      <c r="D27" s="184">
        <f>D13-D24</f>
        <v>0</v>
      </c>
      <c r="E27" s="184">
        <f>E13-E24</f>
        <v>0</v>
      </c>
      <c r="F27" s="184">
        <f>F13-F24</f>
        <v>0</v>
      </c>
      <c r="G27" s="185">
        <f>G13-G24</f>
        <v>0</v>
      </c>
      <c r="I27" s="73" t="s">
        <v>17</v>
      </c>
      <c r="J27" s="183">
        <f>+C27-'A-2_ base'!C27</f>
        <v>0</v>
      </c>
      <c r="K27" s="184">
        <f>+D27-'A-2_ base'!D27</f>
        <v>0</v>
      </c>
      <c r="L27" s="184">
        <f>+E27-'A-2_ base'!E27</f>
        <v>0</v>
      </c>
      <c r="M27" s="184">
        <f>+F27-'A-2_ base'!F27</f>
        <v>0</v>
      </c>
      <c r="N27" s="185">
        <f>+G27-'A-2_ base'!G27</f>
        <v>0</v>
      </c>
      <c r="P27" s="13" t="s">
        <v>260</v>
      </c>
    </row>
    <row r="28" spans="2:16" x14ac:dyDescent="0.25">
      <c r="B28" s="73" t="s">
        <v>58</v>
      </c>
      <c r="C28" s="186"/>
      <c r="D28" s="187"/>
      <c r="E28" s="187"/>
      <c r="F28" s="187"/>
      <c r="G28" s="188"/>
      <c r="I28" s="73" t="s">
        <v>58</v>
      </c>
      <c r="J28" s="186">
        <f>+C28-'A-2_ base'!C28</f>
        <v>0</v>
      </c>
      <c r="K28" s="187">
        <f>+D28-'A-2_ base'!D28</f>
        <v>0</v>
      </c>
      <c r="L28" s="187">
        <f>+E28-'A-2_ base'!E28</f>
        <v>0</v>
      </c>
      <c r="M28" s="187">
        <f>+F28-'A-2_ base'!F28</f>
        <v>0</v>
      </c>
      <c r="N28" s="188">
        <f>+G28-'A-2_ base'!G28</f>
        <v>0</v>
      </c>
      <c r="P28" s="13" t="s">
        <v>261</v>
      </c>
    </row>
    <row r="29" spans="2:16" ht="15.75" thickBot="1" x14ac:dyDescent="0.3">
      <c r="B29" s="73" t="s">
        <v>59</v>
      </c>
      <c r="C29" s="186"/>
      <c r="D29" s="187"/>
      <c r="E29" s="187"/>
      <c r="F29" s="187"/>
      <c r="G29" s="188"/>
      <c r="I29" s="73" t="s">
        <v>59</v>
      </c>
      <c r="J29" s="186">
        <f>+C29-'A-2_ base'!C29</f>
        <v>0</v>
      </c>
      <c r="K29" s="187">
        <f>+D29-'A-2_ base'!D29</f>
        <v>0</v>
      </c>
      <c r="L29" s="187">
        <f>+E29-'A-2_ base'!E29</f>
        <v>0</v>
      </c>
      <c r="M29" s="187">
        <f>+F29-'A-2_ base'!F29</f>
        <v>0</v>
      </c>
      <c r="N29" s="188">
        <f>+G29-'A-2_ base'!G29</f>
        <v>0</v>
      </c>
      <c r="P29" s="13" t="s">
        <v>262</v>
      </c>
    </row>
    <row r="30" spans="2:16" ht="18" thickBot="1" x14ac:dyDescent="0.3">
      <c r="B30" s="59" t="s">
        <v>86</v>
      </c>
      <c r="C30" s="189">
        <f>C27-C28-C29</f>
        <v>0</v>
      </c>
      <c r="D30" s="190">
        <f>D27-D28-D29</f>
        <v>0</v>
      </c>
      <c r="E30" s="190">
        <f>E27-E28-E29</f>
        <v>0</v>
      </c>
      <c r="F30" s="190">
        <f>F27-F28-F29</f>
        <v>0</v>
      </c>
      <c r="G30" s="191">
        <f>G27-G28-G29</f>
        <v>0</v>
      </c>
      <c r="I30" s="59" t="s">
        <v>86</v>
      </c>
      <c r="J30" s="189">
        <f>+C30-'A-2_ base'!C30</f>
        <v>0</v>
      </c>
      <c r="K30" s="190">
        <f>+D30-'A-2_ base'!D30</f>
        <v>0</v>
      </c>
      <c r="L30" s="190">
        <f>+E30-'A-2_ base'!E30</f>
        <v>0</v>
      </c>
      <c r="M30" s="190">
        <f>+F30-'A-2_ base'!F30</f>
        <v>0</v>
      </c>
      <c r="N30" s="191">
        <f>+G30-'A-2_ base'!G30</f>
        <v>0</v>
      </c>
      <c r="P30" s="13" t="s">
        <v>263</v>
      </c>
    </row>
    <row r="31" spans="2:16" ht="15.75" thickBot="1" x14ac:dyDescent="0.3">
      <c r="B31" s="84" t="s">
        <v>88</v>
      </c>
      <c r="C31" s="192"/>
      <c r="D31" s="193"/>
      <c r="E31" s="193"/>
      <c r="F31" s="193"/>
      <c r="G31" s="194"/>
      <c r="I31" s="84" t="s">
        <v>88</v>
      </c>
      <c r="J31" s="192">
        <f>C31-'A-2_ base'!C31</f>
        <v>0</v>
      </c>
      <c r="K31" s="193">
        <f>D31-'A-2_ base'!D31</f>
        <v>0</v>
      </c>
      <c r="L31" s="193">
        <f>E31-'A-2_ base'!E31</f>
        <v>0</v>
      </c>
      <c r="M31" s="193">
        <f>F31-'A-2_ base'!F31</f>
        <v>0</v>
      </c>
      <c r="N31" s="194">
        <f>G31-'A-2_ base'!G31</f>
        <v>0</v>
      </c>
      <c r="P31" s="13" t="s">
        <v>264</v>
      </c>
    </row>
    <row r="32" spans="2:16" x14ac:dyDescent="0.25">
      <c r="B32" s="64"/>
      <c r="I32" s="64"/>
    </row>
    <row r="33" spans="2:9" x14ac:dyDescent="0.25">
      <c r="B33" s="85" t="s">
        <v>83</v>
      </c>
      <c r="I33" s="85" t="s">
        <v>83</v>
      </c>
    </row>
    <row r="34" spans="2:9" x14ac:dyDescent="0.25">
      <c r="B34" s="85" t="s">
        <v>85</v>
      </c>
      <c r="I34" s="85" t="s">
        <v>85</v>
      </c>
    </row>
    <row r="35" spans="2:9" x14ac:dyDescent="0.25">
      <c r="B35" s="85" t="s">
        <v>97</v>
      </c>
      <c r="I35" s="85" t="s">
        <v>97</v>
      </c>
    </row>
    <row r="36" spans="2:9" x14ac:dyDescent="0.25">
      <c r="B36" s="64" t="s">
        <v>110</v>
      </c>
      <c r="I36" s="64" t="s">
        <v>110</v>
      </c>
    </row>
    <row r="37" spans="2:9" x14ac:dyDescent="0.25">
      <c r="B37" s="64" t="s">
        <v>84</v>
      </c>
      <c r="I37" s="64" t="s">
        <v>84</v>
      </c>
    </row>
    <row r="38" spans="2:9" x14ac:dyDescent="0.25">
      <c r="B38" s="64"/>
      <c r="I38" s="64"/>
    </row>
    <row r="39" spans="2:9" x14ac:dyDescent="0.25">
      <c r="B39" s="64"/>
      <c r="I39" s="64"/>
    </row>
  </sheetData>
  <sheetProtection sheet="1" objects="1" scenarios="1"/>
  <mergeCells count="7">
    <mergeCell ref="B5:B6"/>
    <mergeCell ref="I5:I6"/>
    <mergeCell ref="P2:P3"/>
    <mergeCell ref="J5:N5"/>
    <mergeCell ref="C5:G5"/>
    <mergeCell ref="D2:G3"/>
    <mergeCell ref="K2:N3"/>
  </mergeCells>
  <printOptions horizontalCentered="1"/>
  <pageMargins left="0.23622047244094499" right="0.15748031496063" top="0.35433070866141703" bottom="0.46" header="0.31496062992126" footer="0.15748031496063"/>
  <pageSetup orientation="portrait" r:id="rId1"/>
  <headerFooter>
    <oddFooter>&amp;LAutorité des marchés financiers &amp;CAnnexe A-2&amp;RScénario défavorable #1, page &amp;P</oddFooter>
  </headerFooter>
  <colBreaks count="1" manualBreakCount="1">
    <brk id="8"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B1:P39"/>
  <sheetViews>
    <sheetView zoomScaleNormal="100" zoomScaleSheetLayoutView="100" workbookViewId="0"/>
  </sheetViews>
  <sheetFormatPr baseColWidth="10" defaultColWidth="11.42578125" defaultRowHeight="15" x14ac:dyDescent="0.25"/>
  <cols>
    <col min="1" max="1" width="2.42578125" style="4" customWidth="1"/>
    <col min="2" max="2" width="40.7109375" style="4" customWidth="1"/>
    <col min="3" max="7" width="11.42578125" style="4"/>
    <col min="8" max="8" width="2.7109375" style="4" customWidth="1"/>
    <col min="9" max="9" width="40.7109375" style="4" customWidth="1"/>
    <col min="10" max="14" width="11.42578125" style="4"/>
    <col min="15" max="15" width="2.7109375" style="4" customWidth="1"/>
    <col min="16" max="16" width="4" style="4" customWidth="1"/>
    <col min="17" max="16384" width="11.42578125" style="4"/>
  </cols>
  <sheetData>
    <row r="1" spans="2:16" ht="15.75" thickBot="1" x14ac:dyDescent="0.3">
      <c r="B1" s="2" t="str">
        <f>IF(+LEFT(Instructions!$B$1,3)="***","",Instructions!$B$1)</f>
        <v/>
      </c>
      <c r="C1" s="3"/>
      <c r="D1" s="28" t="s">
        <v>153</v>
      </c>
      <c r="E1" s="29" t="s">
        <v>65</v>
      </c>
      <c r="I1" s="2" t="str">
        <f>IF(+LEFT(Instructions!$B$1,3)="***","",Instructions!$B$1)</f>
        <v/>
      </c>
      <c r="J1" s="3"/>
      <c r="K1" s="28" t="s">
        <v>227</v>
      </c>
      <c r="L1" s="5"/>
      <c r="P1" s="12" t="s">
        <v>151</v>
      </c>
    </row>
    <row r="2" spans="2:16" ht="15" customHeight="1" x14ac:dyDescent="0.25">
      <c r="B2" s="5" t="s">
        <v>68</v>
      </c>
      <c r="D2" s="292" t="str">
        <f>IF(+'A-1_ scen2'!D1:G3="","",+'A-1_ scen2'!D1:G3)</f>
        <v/>
      </c>
      <c r="E2" s="293"/>
      <c r="F2" s="293"/>
      <c r="G2" s="294"/>
      <c r="I2" s="5" t="s">
        <v>68</v>
      </c>
      <c r="K2" s="292" t="s">
        <v>62</v>
      </c>
      <c r="L2" s="293"/>
      <c r="M2" s="293"/>
      <c r="N2" s="294"/>
      <c r="P2" s="298" t="s">
        <v>152</v>
      </c>
    </row>
    <row r="3" spans="2:16" ht="15.75" thickBot="1" x14ac:dyDescent="0.3">
      <c r="D3" s="295"/>
      <c r="E3" s="296"/>
      <c r="F3" s="296"/>
      <c r="G3" s="297"/>
      <c r="K3" s="295"/>
      <c r="L3" s="296"/>
      <c r="M3" s="296"/>
      <c r="N3" s="297"/>
      <c r="P3" s="299"/>
    </row>
    <row r="4" spans="2:16" s="6" customFormat="1" ht="15.75" thickBot="1" x14ac:dyDescent="0.3">
      <c r="D4" s="30"/>
      <c r="E4" s="31"/>
      <c r="F4" s="31"/>
      <c r="G4" s="31"/>
      <c r="K4" s="30"/>
      <c r="L4" s="31"/>
      <c r="M4" s="31"/>
      <c r="N4" s="31"/>
      <c r="P4" s="7"/>
    </row>
    <row r="5" spans="2:16" ht="15.75" customHeight="1" x14ac:dyDescent="0.25">
      <c r="B5" s="276" t="s">
        <v>56</v>
      </c>
      <c r="C5" s="279" t="s">
        <v>79</v>
      </c>
      <c r="D5" s="300"/>
      <c r="E5" s="300"/>
      <c r="F5" s="300"/>
      <c r="G5" s="301"/>
      <c r="I5" s="276" t="s">
        <v>56</v>
      </c>
      <c r="J5" s="279" t="s">
        <v>79</v>
      </c>
      <c r="K5" s="300"/>
      <c r="L5" s="300"/>
      <c r="M5" s="300"/>
      <c r="N5" s="301"/>
      <c r="P5" s="32"/>
    </row>
    <row r="6" spans="2:16" x14ac:dyDescent="0.25">
      <c r="B6" s="278"/>
      <c r="C6" s="147">
        <f>+'A-1_base'!C6</f>
        <v>2019</v>
      </c>
      <c r="D6" s="148">
        <f>+'A-1_base'!D6</f>
        <v>2020</v>
      </c>
      <c r="E6" s="148">
        <f>+'A-1_base'!E6</f>
        <v>2021</v>
      </c>
      <c r="F6" s="148">
        <f>+'A-1_base'!F6</f>
        <v>2022</v>
      </c>
      <c r="G6" s="149">
        <f>+'A-1_base'!G6</f>
        <v>2023</v>
      </c>
      <c r="I6" s="278"/>
      <c r="J6" s="147">
        <f>+C6</f>
        <v>2019</v>
      </c>
      <c r="K6" s="148">
        <f>+D6</f>
        <v>2020</v>
      </c>
      <c r="L6" s="148">
        <f>+E6</f>
        <v>2021</v>
      </c>
      <c r="M6" s="148">
        <f>+F6</f>
        <v>2022</v>
      </c>
      <c r="N6" s="149">
        <f>+G6</f>
        <v>2023</v>
      </c>
      <c r="P6" s="32"/>
    </row>
    <row r="7" spans="2:16" ht="9" customHeight="1" thickBot="1" x14ac:dyDescent="0.3">
      <c r="B7" s="36"/>
      <c r="C7" s="66" t="s">
        <v>155</v>
      </c>
      <c r="D7" s="67" t="s">
        <v>156</v>
      </c>
      <c r="E7" s="67" t="s">
        <v>157</v>
      </c>
      <c r="F7" s="67" t="s">
        <v>158</v>
      </c>
      <c r="G7" s="68" t="s">
        <v>159</v>
      </c>
      <c r="I7" s="36"/>
      <c r="J7" s="66" t="s">
        <v>229</v>
      </c>
      <c r="K7" s="67" t="s">
        <v>230</v>
      </c>
      <c r="L7" s="67" t="s">
        <v>231</v>
      </c>
      <c r="M7" s="67" t="s">
        <v>232</v>
      </c>
      <c r="N7" s="68" t="s">
        <v>233</v>
      </c>
      <c r="P7" s="32"/>
    </row>
    <row r="8" spans="2:16" x14ac:dyDescent="0.25">
      <c r="B8" s="69" t="s">
        <v>1</v>
      </c>
      <c r="C8" s="70"/>
      <c r="D8" s="71"/>
      <c r="E8" s="71"/>
      <c r="F8" s="71"/>
      <c r="G8" s="72"/>
      <c r="I8" s="69" t="s">
        <v>1</v>
      </c>
      <c r="J8" s="70"/>
      <c r="K8" s="71"/>
      <c r="L8" s="71"/>
      <c r="M8" s="71"/>
      <c r="N8" s="72"/>
      <c r="P8" s="32"/>
    </row>
    <row r="9" spans="2:16" x14ac:dyDescent="0.25">
      <c r="B9" s="73" t="s">
        <v>2</v>
      </c>
      <c r="C9" s="155"/>
      <c r="D9" s="156"/>
      <c r="E9" s="156"/>
      <c r="F9" s="156"/>
      <c r="G9" s="157"/>
      <c r="I9" s="73" t="s">
        <v>2</v>
      </c>
      <c r="J9" s="155">
        <f>+C9-'A-2_ base'!C9</f>
        <v>0</v>
      </c>
      <c r="K9" s="156">
        <f>+D9-'A-2_ base'!D9</f>
        <v>0</v>
      </c>
      <c r="L9" s="156">
        <f>+E9-'A-2_ base'!E9</f>
        <v>0</v>
      </c>
      <c r="M9" s="156">
        <f>+F9-'A-2_ base'!F9</f>
        <v>0</v>
      </c>
      <c r="N9" s="157">
        <f>+G9-'A-2_ base'!G9</f>
        <v>0</v>
      </c>
      <c r="P9" s="13" t="s">
        <v>167</v>
      </c>
    </row>
    <row r="10" spans="2:16" x14ac:dyDescent="0.25">
      <c r="B10" s="73" t="s">
        <v>76</v>
      </c>
      <c r="C10" s="155"/>
      <c r="D10" s="156"/>
      <c r="E10" s="156"/>
      <c r="F10" s="156"/>
      <c r="G10" s="157"/>
      <c r="I10" s="73" t="s">
        <v>76</v>
      </c>
      <c r="J10" s="155">
        <f>+C10-'A-2_ base'!C10</f>
        <v>0</v>
      </c>
      <c r="K10" s="156">
        <f>+D10-'A-2_ base'!D10</f>
        <v>0</v>
      </c>
      <c r="L10" s="156">
        <f>+E10-'A-2_ base'!E10</f>
        <v>0</v>
      </c>
      <c r="M10" s="156">
        <f>+F10-'A-2_ base'!F10</f>
        <v>0</v>
      </c>
      <c r="N10" s="157">
        <f>+G10-'A-2_ base'!G10</f>
        <v>0</v>
      </c>
      <c r="P10" s="13" t="s">
        <v>168</v>
      </c>
    </row>
    <row r="11" spans="2:16" x14ac:dyDescent="0.25">
      <c r="B11" s="73" t="s">
        <v>15</v>
      </c>
      <c r="C11" s="155"/>
      <c r="D11" s="156"/>
      <c r="E11" s="156"/>
      <c r="F11" s="156"/>
      <c r="G11" s="157"/>
      <c r="I11" s="73" t="s">
        <v>15</v>
      </c>
      <c r="J11" s="155">
        <f>+C11-'A-2_ base'!C11</f>
        <v>0</v>
      </c>
      <c r="K11" s="156">
        <f>+D11-'A-2_ base'!D11</f>
        <v>0</v>
      </c>
      <c r="L11" s="156">
        <f>+E11-'A-2_ base'!E11</f>
        <v>0</v>
      </c>
      <c r="M11" s="156">
        <f>+F11-'A-2_ base'!F11</f>
        <v>0</v>
      </c>
      <c r="N11" s="157">
        <f>+G11-'A-2_ base'!G11</f>
        <v>0</v>
      </c>
      <c r="P11" s="13" t="s">
        <v>169</v>
      </c>
    </row>
    <row r="12" spans="2:16" x14ac:dyDescent="0.25">
      <c r="B12" s="73" t="s">
        <v>20</v>
      </c>
      <c r="C12" s="155"/>
      <c r="D12" s="156"/>
      <c r="E12" s="156"/>
      <c r="F12" s="156"/>
      <c r="G12" s="157"/>
      <c r="I12" s="73" t="s">
        <v>20</v>
      </c>
      <c r="J12" s="155">
        <f>+C12-'A-2_ base'!C12</f>
        <v>0</v>
      </c>
      <c r="K12" s="156">
        <f>+D12-'A-2_ base'!D12</f>
        <v>0</v>
      </c>
      <c r="L12" s="156">
        <f>+E12-'A-2_ base'!E12</f>
        <v>0</v>
      </c>
      <c r="M12" s="156">
        <f>+F12-'A-2_ base'!F12</f>
        <v>0</v>
      </c>
      <c r="N12" s="157">
        <f>+G12-'A-2_ base'!G12</f>
        <v>0</v>
      </c>
      <c r="P12" s="13" t="s">
        <v>253</v>
      </c>
    </row>
    <row r="13" spans="2:16" x14ac:dyDescent="0.25">
      <c r="B13" s="74" t="s">
        <v>18</v>
      </c>
      <c r="C13" s="165">
        <f>SUM(C9:C12)</f>
        <v>0</v>
      </c>
      <c r="D13" s="166">
        <f>SUM(D9:D12)</f>
        <v>0</v>
      </c>
      <c r="E13" s="166">
        <f>SUM(E9:E12)</f>
        <v>0</v>
      </c>
      <c r="F13" s="166">
        <f>SUM(F9:F12)</f>
        <v>0</v>
      </c>
      <c r="G13" s="167">
        <f>SUM(G9:G12)</f>
        <v>0</v>
      </c>
      <c r="I13" s="74" t="s">
        <v>18</v>
      </c>
      <c r="J13" s="165">
        <f>+C13-'A-2_ base'!C13</f>
        <v>0</v>
      </c>
      <c r="K13" s="166">
        <f>+D13-'A-2_ base'!D13</f>
        <v>0</v>
      </c>
      <c r="L13" s="166">
        <f>+E13-'A-2_ base'!E13</f>
        <v>0</v>
      </c>
      <c r="M13" s="166">
        <f>+F13-'A-2_ base'!F13</f>
        <v>0</v>
      </c>
      <c r="N13" s="167">
        <f>+G13-'A-2_ base'!G13</f>
        <v>0</v>
      </c>
      <c r="P13" s="13" t="s">
        <v>173</v>
      </c>
    </row>
    <row r="14" spans="2:16" x14ac:dyDescent="0.25">
      <c r="B14" s="75"/>
      <c r="C14" s="76"/>
      <c r="D14" s="77"/>
      <c r="E14" s="77"/>
      <c r="F14" s="77"/>
      <c r="G14" s="78"/>
      <c r="I14" s="75"/>
      <c r="J14" s="76"/>
      <c r="K14" s="77"/>
      <c r="L14" s="77"/>
      <c r="M14" s="77"/>
      <c r="N14" s="78"/>
    </row>
    <row r="15" spans="2:16" x14ac:dyDescent="0.25">
      <c r="B15" s="79" t="s">
        <v>3</v>
      </c>
      <c r="C15" s="80"/>
      <c r="D15" s="81"/>
      <c r="E15" s="81"/>
      <c r="F15" s="81"/>
      <c r="G15" s="82"/>
      <c r="I15" s="79" t="s">
        <v>3</v>
      </c>
      <c r="J15" s="80"/>
      <c r="K15" s="81"/>
      <c r="L15" s="81"/>
      <c r="M15" s="81"/>
      <c r="N15" s="82"/>
    </row>
    <row r="16" spans="2:16" ht="15.75" x14ac:dyDescent="0.25">
      <c r="B16" s="73" t="s">
        <v>87</v>
      </c>
      <c r="C16" s="155"/>
      <c r="D16" s="156"/>
      <c r="E16" s="156"/>
      <c r="F16" s="156"/>
      <c r="G16" s="157"/>
      <c r="I16" s="73" t="s">
        <v>87</v>
      </c>
      <c r="J16" s="155">
        <f>+C16-'A-2_ base'!C16</f>
        <v>0</v>
      </c>
      <c r="K16" s="156">
        <f>+D16-'A-2_ base'!D16</f>
        <v>0</v>
      </c>
      <c r="L16" s="156">
        <f>+E16-'A-2_ base'!E16</f>
        <v>0</v>
      </c>
      <c r="M16" s="156">
        <f>+F16-'A-2_ base'!F16</f>
        <v>0</v>
      </c>
      <c r="N16" s="157">
        <f>+G16-'A-2_ base'!G16</f>
        <v>0</v>
      </c>
      <c r="P16" s="13" t="s">
        <v>179</v>
      </c>
    </row>
    <row r="17" spans="2:16" x14ac:dyDescent="0.25">
      <c r="B17" s="73" t="s">
        <v>150</v>
      </c>
      <c r="C17" s="155"/>
      <c r="D17" s="156"/>
      <c r="E17" s="156"/>
      <c r="F17" s="156"/>
      <c r="G17" s="157"/>
      <c r="I17" s="73" t="s">
        <v>150</v>
      </c>
      <c r="J17" s="155">
        <f>+C17-'A-2_ base'!C17</f>
        <v>0</v>
      </c>
      <c r="K17" s="156">
        <f>+D17-'A-2_ base'!D17</f>
        <v>0</v>
      </c>
      <c r="L17" s="156">
        <f>+E17-'A-2_ base'!E17</f>
        <v>0</v>
      </c>
      <c r="M17" s="156">
        <f>+F17-'A-2_ base'!F17</f>
        <v>0</v>
      </c>
      <c r="N17" s="157">
        <f>+G17-'A-2_ base'!G17</f>
        <v>0</v>
      </c>
      <c r="P17" s="13" t="s">
        <v>180</v>
      </c>
    </row>
    <row r="18" spans="2:16" x14ac:dyDescent="0.25">
      <c r="B18" s="73" t="s">
        <v>81</v>
      </c>
      <c r="C18" s="155"/>
      <c r="D18" s="156"/>
      <c r="E18" s="156"/>
      <c r="F18" s="156"/>
      <c r="G18" s="157"/>
      <c r="I18" s="73" t="s">
        <v>81</v>
      </c>
      <c r="J18" s="155">
        <f>+C18-'A-2_ base'!C18</f>
        <v>0</v>
      </c>
      <c r="K18" s="156">
        <f>+D18-'A-2_ base'!D18</f>
        <v>0</v>
      </c>
      <c r="L18" s="156">
        <f>+E18-'A-2_ base'!E18</f>
        <v>0</v>
      </c>
      <c r="M18" s="156">
        <f>+F18-'A-2_ base'!F18</f>
        <v>0</v>
      </c>
      <c r="N18" s="157">
        <f>+G18-'A-2_ base'!G18</f>
        <v>0</v>
      </c>
      <c r="P18" s="13" t="s">
        <v>181</v>
      </c>
    </row>
    <row r="19" spans="2:16" x14ac:dyDescent="0.25">
      <c r="B19" s="73" t="s">
        <v>78</v>
      </c>
      <c r="C19" s="155"/>
      <c r="D19" s="156"/>
      <c r="E19" s="156"/>
      <c r="F19" s="156"/>
      <c r="G19" s="157"/>
      <c r="I19" s="73" t="s">
        <v>78</v>
      </c>
      <c r="J19" s="155">
        <f>+C19-'A-2_ base'!C19</f>
        <v>0</v>
      </c>
      <c r="K19" s="156">
        <f>+D19-'A-2_ base'!D19</f>
        <v>0</v>
      </c>
      <c r="L19" s="156">
        <f>+E19-'A-2_ base'!E19</f>
        <v>0</v>
      </c>
      <c r="M19" s="156">
        <f>+F19-'A-2_ base'!F19</f>
        <v>0</v>
      </c>
      <c r="N19" s="157">
        <f>+G19-'A-2_ base'!G19</f>
        <v>0</v>
      </c>
      <c r="P19" s="13" t="s">
        <v>182</v>
      </c>
    </row>
    <row r="20" spans="2:16" x14ac:dyDescent="0.25">
      <c r="B20" s="73" t="s">
        <v>77</v>
      </c>
      <c r="C20" s="155"/>
      <c r="D20" s="156"/>
      <c r="E20" s="156"/>
      <c r="F20" s="156"/>
      <c r="G20" s="157"/>
      <c r="I20" s="73" t="s">
        <v>77</v>
      </c>
      <c r="J20" s="155">
        <f>+C20-'A-2_ base'!C20</f>
        <v>0</v>
      </c>
      <c r="K20" s="156">
        <f>+D20-'A-2_ base'!D20</f>
        <v>0</v>
      </c>
      <c r="L20" s="156">
        <f>+E20-'A-2_ base'!E20</f>
        <v>0</v>
      </c>
      <c r="M20" s="156">
        <f>+F20-'A-2_ base'!F20</f>
        <v>0</v>
      </c>
      <c r="N20" s="157">
        <f>+G20-'A-2_ base'!G20</f>
        <v>0</v>
      </c>
      <c r="P20" s="13" t="s">
        <v>183</v>
      </c>
    </row>
    <row r="21" spans="2:16" x14ac:dyDescent="0.25">
      <c r="B21" s="73" t="s">
        <v>82</v>
      </c>
      <c r="C21" s="155"/>
      <c r="D21" s="156"/>
      <c r="E21" s="156"/>
      <c r="F21" s="156"/>
      <c r="G21" s="157"/>
      <c r="I21" s="73" t="s">
        <v>82</v>
      </c>
      <c r="J21" s="155">
        <f>+C21-'A-2_ base'!C21</f>
        <v>0</v>
      </c>
      <c r="K21" s="156">
        <f>+D21-'A-2_ base'!D21</f>
        <v>0</v>
      </c>
      <c r="L21" s="156">
        <f>+E21-'A-2_ base'!E21</f>
        <v>0</v>
      </c>
      <c r="M21" s="156">
        <f>+F21-'A-2_ base'!F21</f>
        <v>0</v>
      </c>
      <c r="N21" s="157">
        <f>+G21-'A-2_ base'!G21</f>
        <v>0</v>
      </c>
      <c r="P21" s="13" t="s">
        <v>257</v>
      </c>
    </row>
    <row r="22" spans="2:16" x14ac:dyDescent="0.25">
      <c r="B22" s="73" t="s">
        <v>16</v>
      </c>
      <c r="C22" s="155"/>
      <c r="D22" s="156"/>
      <c r="E22" s="156"/>
      <c r="F22" s="156"/>
      <c r="G22" s="157"/>
      <c r="I22" s="73" t="s">
        <v>16</v>
      </c>
      <c r="J22" s="155">
        <f>+C22-'A-2_ base'!C22</f>
        <v>0</v>
      </c>
      <c r="K22" s="156">
        <f>+D22-'A-2_ base'!D22</f>
        <v>0</v>
      </c>
      <c r="L22" s="156">
        <f>+E22-'A-2_ base'!E22</f>
        <v>0</v>
      </c>
      <c r="M22" s="156">
        <f>+F22-'A-2_ base'!F22</f>
        <v>0</v>
      </c>
      <c r="N22" s="157">
        <f>+G22-'A-2_ base'!G22</f>
        <v>0</v>
      </c>
      <c r="P22" s="13" t="s">
        <v>258</v>
      </c>
    </row>
    <row r="23" spans="2:16" x14ac:dyDescent="0.25">
      <c r="B23" s="73" t="s">
        <v>21</v>
      </c>
      <c r="C23" s="155"/>
      <c r="D23" s="156"/>
      <c r="E23" s="156"/>
      <c r="F23" s="156"/>
      <c r="G23" s="157"/>
      <c r="I23" s="73" t="s">
        <v>21</v>
      </c>
      <c r="J23" s="155">
        <f>+C23-'A-2_ base'!C23</f>
        <v>0</v>
      </c>
      <c r="K23" s="156">
        <f>+D23-'A-2_ base'!D23</f>
        <v>0</v>
      </c>
      <c r="L23" s="156">
        <f>+E23-'A-2_ base'!E23</f>
        <v>0</v>
      </c>
      <c r="M23" s="156">
        <f>+F23-'A-2_ base'!F23</f>
        <v>0</v>
      </c>
      <c r="N23" s="157">
        <f>+G23-'A-2_ base'!G23</f>
        <v>0</v>
      </c>
      <c r="P23" s="13" t="s">
        <v>259</v>
      </c>
    </row>
    <row r="24" spans="2:16" x14ac:dyDescent="0.25">
      <c r="B24" s="74" t="s">
        <v>19</v>
      </c>
      <c r="C24" s="165">
        <f>SUM(C16:C23)</f>
        <v>0</v>
      </c>
      <c r="D24" s="166">
        <f>SUM(D16:D23)</f>
        <v>0</v>
      </c>
      <c r="E24" s="166">
        <f>SUM(E16:E23)</f>
        <v>0</v>
      </c>
      <c r="F24" s="166">
        <f>SUM(F16:F23)</f>
        <v>0</v>
      </c>
      <c r="G24" s="167">
        <f>SUM(G16:G23)</f>
        <v>0</v>
      </c>
      <c r="I24" s="74" t="s">
        <v>19</v>
      </c>
      <c r="J24" s="165">
        <f>+C24-'A-2_ base'!C24</f>
        <v>0</v>
      </c>
      <c r="K24" s="166">
        <f>+D24-'A-2_ base'!D24</f>
        <v>0</v>
      </c>
      <c r="L24" s="166">
        <f>+E24-'A-2_ base'!E24</f>
        <v>0</v>
      </c>
      <c r="M24" s="166">
        <f>+F24-'A-2_ base'!F24</f>
        <v>0</v>
      </c>
      <c r="N24" s="167">
        <f>+G24-'A-2_ base'!G24</f>
        <v>0</v>
      </c>
      <c r="P24" s="13" t="s">
        <v>184</v>
      </c>
    </row>
    <row r="25" spans="2:16" x14ac:dyDescent="0.25">
      <c r="B25" s="75"/>
      <c r="C25" s="83"/>
      <c r="D25" s="77"/>
      <c r="E25" s="77"/>
      <c r="F25" s="77"/>
      <c r="G25" s="78"/>
      <c r="I25" s="75"/>
      <c r="J25" s="83"/>
      <c r="K25" s="77"/>
      <c r="L25" s="77"/>
      <c r="M25" s="77"/>
      <c r="N25" s="78"/>
    </row>
    <row r="26" spans="2:16" x14ac:dyDescent="0.25">
      <c r="B26" s="79" t="s">
        <v>4</v>
      </c>
      <c r="C26" s="80"/>
      <c r="D26" s="81"/>
      <c r="E26" s="81"/>
      <c r="F26" s="81"/>
      <c r="G26" s="82"/>
      <c r="I26" s="79" t="s">
        <v>4</v>
      </c>
      <c r="J26" s="80"/>
      <c r="K26" s="81"/>
      <c r="L26" s="81"/>
      <c r="M26" s="81"/>
      <c r="N26" s="82"/>
    </row>
    <row r="27" spans="2:16" x14ac:dyDescent="0.25">
      <c r="B27" s="73" t="s">
        <v>17</v>
      </c>
      <c r="C27" s="183">
        <f>C13-C24</f>
        <v>0</v>
      </c>
      <c r="D27" s="184">
        <f>D13-D24</f>
        <v>0</v>
      </c>
      <c r="E27" s="184">
        <f>E13-E24</f>
        <v>0</v>
      </c>
      <c r="F27" s="184">
        <f>F13-F24</f>
        <v>0</v>
      </c>
      <c r="G27" s="185">
        <f>G13-G24</f>
        <v>0</v>
      </c>
      <c r="I27" s="73" t="s">
        <v>17</v>
      </c>
      <c r="J27" s="183">
        <f>+C27-'A-2_ base'!C27</f>
        <v>0</v>
      </c>
      <c r="K27" s="184">
        <f>+D27-'A-2_ base'!D27</f>
        <v>0</v>
      </c>
      <c r="L27" s="184">
        <f>+E27-'A-2_ base'!E27</f>
        <v>0</v>
      </c>
      <c r="M27" s="184">
        <f>+F27-'A-2_ base'!F27</f>
        <v>0</v>
      </c>
      <c r="N27" s="185">
        <f>+G27-'A-2_ base'!G27</f>
        <v>0</v>
      </c>
      <c r="P27" s="13" t="s">
        <v>260</v>
      </c>
    </row>
    <row r="28" spans="2:16" x14ac:dyDescent="0.25">
      <c r="B28" s="73" t="s">
        <v>58</v>
      </c>
      <c r="C28" s="186"/>
      <c r="D28" s="187"/>
      <c r="E28" s="187"/>
      <c r="F28" s="187"/>
      <c r="G28" s="188"/>
      <c r="I28" s="73" t="s">
        <v>58</v>
      </c>
      <c r="J28" s="186">
        <f>+C28-'A-2_ base'!C28</f>
        <v>0</v>
      </c>
      <c r="K28" s="187">
        <f>+D28-'A-2_ base'!D28</f>
        <v>0</v>
      </c>
      <c r="L28" s="187">
        <f>+E28-'A-2_ base'!E28</f>
        <v>0</v>
      </c>
      <c r="M28" s="187">
        <f>+F28-'A-2_ base'!F28</f>
        <v>0</v>
      </c>
      <c r="N28" s="188">
        <f>+G28-'A-2_ base'!G28</f>
        <v>0</v>
      </c>
      <c r="P28" s="13" t="s">
        <v>261</v>
      </c>
    </row>
    <row r="29" spans="2:16" ht="15.75" thickBot="1" x14ac:dyDescent="0.3">
      <c r="B29" s="73" t="s">
        <v>59</v>
      </c>
      <c r="C29" s="186"/>
      <c r="D29" s="187"/>
      <c r="E29" s="187"/>
      <c r="F29" s="187"/>
      <c r="G29" s="188"/>
      <c r="I29" s="73" t="s">
        <v>59</v>
      </c>
      <c r="J29" s="186">
        <f>+C29-'A-2_ base'!C29</f>
        <v>0</v>
      </c>
      <c r="K29" s="187">
        <f>+D29-'A-2_ base'!D29</f>
        <v>0</v>
      </c>
      <c r="L29" s="187">
        <f>+E29-'A-2_ base'!E29</f>
        <v>0</v>
      </c>
      <c r="M29" s="187">
        <f>+F29-'A-2_ base'!F29</f>
        <v>0</v>
      </c>
      <c r="N29" s="188">
        <f>+G29-'A-2_ base'!G29</f>
        <v>0</v>
      </c>
      <c r="P29" s="13" t="s">
        <v>262</v>
      </c>
    </row>
    <row r="30" spans="2:16" ht="18" thickBot="1" x14ac:dyDescent="0.3">
      <c r="B30" s="59" t="s">
        <v>86</v>
      </c>
      <c r="C30" s="189">
        <f>C27-C28-C29</f>
        <v>0</v>
      </c>
      <c r="D30" s="190">
        <f>D27-D28-D29</f>
        <v>0</v>
      </c>
      <c r="E30" s="190">
        <f>E27-E28-E29</f>
        <v>0</v>
      </c>
      <c r="F30" s="190">
        <f>F27-F28-F29</f>
        <v>0</v>
      </c>
      <c r="G30" s="191">
        <f>G27-G28-G29</f>
        <v>0</v>
      </c>
      <c r="I30" s="59" t="s">
        <v>86</v>
      </c>
      <c r="J30" s="189">
        <f>+C30-'A-2_ base'!C30</f>
        <v>0</v>
      </c>
      <c r="K30" s="190">
        <f>+D30-'A-2_ base'!D30</f>
        <v>0</v>
      </c>
      <c r="L30" s="190">
        <f>+E30-'A-2_ base'!E30</f>
        <v>0</v>
      </c>
      <c r="M30" s="190">
        <f>+F30-'A-2_ base'!F30</f>
        <v>0</v>
      </c>
      <c r="N30" s="191">
        <f>+G30-'A-2_ base'!G30</f>
        <v>0</v>
      </c>
      <c r="P30" s="13" t="s">
        <v>263</v>
      </c>
    </row>
    <row r="31" spans="2:16" ht="15.75" thickBot="1" x14ac:dyDescent="0.3">
      <c r="B31" s="84" t="s">
        <v>88</v>
      </c>
      <c r="C31" s="192"/>
      <c r="D31" s="193"/>
      <c r="E31" s="193"/>
      <c r="F31" s="193"/>
      <c r="G31" s="194"/>
      <c r="I31" s="84" t="s">
        <v>88</v>
      </c>
      <c r="J31" s="192">
        <f>+C31-'A-2_ base'!C31</f>
        <v>0</v>
      </c>
      <c r="K31" s="193">
        <f>+D31-'A-2_ base'!D31</f>
        <v>0</v>
      </c>
      <c r="L31" s="193">
        <f>+E31-'A-2_ base'!E31</f>
        <v>0</v>
      </c>
      <c r="M31" s="193">
        <f>+F31-'A-2_ base'!F31</f>
        <v>0</v>
      </c>
      <c r="N31" s="194">
        <f>+G31-'A-2_ base'!G31</f>
        <v>0</v>
      </c>
      <c r="P31" s="13" t="s">
        <v>264</v>
      </c>
    </row>
    <row r="32" spans="2:16" x14ac:dyDescent="0.25">
      <c r="B32" s="64"/>
      <c r="I32" s="64"/>
    </row>
    <row r="33" spans="2:9" x14ac:dyDescent="0.25">
      <c r="B33" s="85" t="s">
        <v>83</v>
      </c>
      <c r="I33" s="85" t="s">
        <v>83</v>
      </c>
    </row>
    <row r="34" spans="2:9" x14ac:dyDescent="0.25">
      <c r="B34" s="85" t="s">
        <v>85</v>
      </c>
      <c r="I34" s="85" t="s">
        <v>85</v>
      </c>
    </row>
    <row r="35" spans="2:9" x14ac:dyDescent="0.25">
      <c r="B35" s="85" t="s">
        <v>97</v>
      </c>
      <c r="I35" s="85" t="s">
        <v>97</v>
      </c>
    </row>
    <row r="36" spans="2:9" x14ac:dyDescent="0.25">
      <c r="B36" s="64" t="s">
        <v>110</v>
      </c>
      <c r="I36" s="64" t="s">
        <v>110</v>
      </c>
    </row>
    <row r="37" spans="2:9" x14ac:dyDescent="0.25">
      <c r="B37" s="64" t="s">
        <v>84</v>
      </c>
      <c r="I37" s="64" t="s">
        <v>84</v>
      </c>
    </row>
    <row r="38" spans="2:9" x14ac:dyDescent="0.25">
      <c r="B38" s="64"/>
      <c r="I38" s="64"/>
    </row>
    <row r="39" spans="2:9" x14ac:dyDescent="0.25">
      <c r="B39" s="64"/>
      <c r="I39" s="64"/>
    </row>
  </sheetData>
  <sheetProtection sheet="1" objects="1" scenarios="1"/>
  <mergeCells count="7">
    <mergeCell ref="B5:B6"/>
    <mergeCell ref="I5:I6"/>
    <mergeCell ref="P2:P3"/>
    <mergeCell ref="J5:N5"/>
    <mergeCell ref="C5:G5"/>
    <mergeCell ref="D2:G3"/>
    <mergeCell ref="K2:N3"/>
  </mergeCells>
  <printOptions horizontalCentered="1"/>
  <pageMargins left="0.196850393700787" right="0.15748031496063" top="0.31496062992126" bottom="0.46" header="0.43307086614173201" footer="0.15748031496063"/>
  <pageSetup orientation="portrait" r:id="rId1"/>
  <headerFooter>
    <oddFooter>&amp;LAutorité des marchés financiers&amp;CAnnexe A-2&amp;RScénario défavorable #2, page &amp;P</oddFooter>
  </headerFooter>
  <colBreaks count="1" manualBreakCount="1">
    <brk id="8" max="3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B1:P39"/>
  <sheetViews>
    <sheetView zoomScaleNormal="100" zoomScaleSheetLayoutView="100" workbookViewId="0"/>
  </sheetViews>
  <sheetFormatPr baseColWidth="10" defaultColWidth="11.42578125" defaultRowHeight="15" x14ac:dyDescent="0.25"/>
  <cols>
    <col min="1" max="1" width="2.42578125" style="4" customWidth="1"/>
    <col min="2" max="2" width="40.85546875" style="4" customWidth="1"/>
    <col min="3" max="7" width="11.42578125" style="4"/>
    <col min="8" max="8" width="2.7109375" style="4" customWidth="1"/>
    <col min="9" max="9" width="40.7109375" style="4" customWidth="1"/>
    <col min="10" max="14" width="11.42578125" style="4"/>
    <col min="15" max="15" width="2.7109375" style="4" customWidth="1"/>
    <col min="16" max="16" width="4" style="4" customWidth="1"/>
    <col min="17" max="16384" width="11.42578125" style="4"/>
  </cols>
  <sheetData>
    <row r="1" spans="2:16" ht="15.75" thickBot="1" x14ac:dyDescent="0.3">
      <c r="B1" s="2" t="str">
        <f>IF(+LEFT(Instructions!$B$1,3)="***","",Instructions!$B$1)</f>
        <v/>
      </c>
      <c r="C1" s="3"/>
      <c r="D1" s="28" t="s">
        <v>153</v>
      </c>
      <c r="E1" s="29" t="s">
        <v>66</v>
      </c>
      <c r="I1" s="2" t="str">
        <f>IF(+LEFT(Instructions!$B$1,3)="***","",Instructions!$B$1)</f>
        <v/>
      </c>
      <c r="J1" s="3"/>
      <c r="K1" s="28" t="s">
        <v>227</v>
      </c>
      <c r="L1" s="5"/>
      <c r="P1" s="12" t="s">
        <v>151</v>
      </c>
    </row>
    <row r="2" spans="2:16" ht="15" customHeight="1" x14ac:dyDescent="0.25">
      <c r="B2" s="5" t="s">
        <v>68</v>
      </c>
      <c r="D2" s="292" t="str">
        <f>IF(+'A-1_ scen3'!D1:G3="","",+'A-1_ scen3'!D1:G3)</f>
        <v/>
      </c>
      <c r="E2" s="293"/>
      <c r="F2" s="293"/>
      <c r="G2" s="294"/>
      <c r="I2" s="5" t="s">
        <v>68</v>
      </c>
      <c r="K2" s="292" t="str">
        <f>+'A-1_ scen3'!K2:M3</f>
        <v>Scénario #3 moins scénario de base</v>
      </c>
      <c r="L2" s="293"/>
      <c r="M2" s="293"/>
      <c r="N2" s="294"/>
      <c r="P2" s="298" t="s">
        <v>152</v>
      </c>
    </row>
    <row r="3" spans="2:16" ht="15.75" thickBot="1" x14ac:dyDescent="0.3">
      <c r="D3" s="295"/>
      <c r="E3" s="296"/>
      <c r="F3" s="296"/>
      <c r="G3" s="297"/>
      <c r="K3" s="295"/>
      <c r="L3" s="296"/>
      <c r="M3" s="296"/>
      <c r="N3" s="297"/>
      <c r="P3" s="299"/>
    </row>
    <row r="4" spans="2:16" s="6" customFormat="1" ht="15.75" thickBot="1" x14ac:dyDescent="0.3">
      <c r="D4" s="30"/>
      <c r="E4" s="31"/>
      <c r="F4" s="31"/>
      <c r="G4" s="31"/>
      <c r="K4" s="30"/>
      <c r="L4" s="31"/>
      <c r="M4" s="31"/>
      <c r="N4" s="31"/>
      <c r="P4" s="7"/>
    </row>
    <row r="5" spans="2:16" ht="15.75" customHeight="1" x14ac:dyDescent="0.25">
      <c r="B5" s="276" t="s">
        <v>56</v>
      </c>
      <c r="C5" s="279" t="s">
        <v>79</v>
      </c>
      <c r="D5" s="300"/>
      <c r="E5" s="300"/>
      <c r="F5" s="300"/>
      <c r="G5" s="301"/>
      <c r="I5" s="276" t="s">
        <v>56</v>
      </c>
      <c r="J5" s="279" t="s">
        <v>79</v>
      </c>
      <c r="K5" s="300"/>
      <c r="L5" s="300"/>
      <c r="M5" s="300"/>
      <c r="N5" s="301"/>
      <c r="P5" s="32"/>
    </row>
    <row r="6" spans="2:16" x14ac:dyDescent="0.25">
      <c r="B6" s="278"/>
      <c r="C6" s="147">
        <f>+'A-1_base'!C6</f>
        <v>2019</v>
      </c>
      <c r="D6" s="148">
        <f>+'A-1_base'!D6</f>
        <v>2020</v>
      </c>
      <c r="E6" s="148">
        <f>+'A-1_base'!E6</f>
        <v>2021</v>
      </c>
      <c r="F6" s="148">
        <f>+'A-1_base'!F6</f>
        <v>2022</v>
      </c>
      <c r="G6" s="149">
        <f>+'A-1_base'!G6</f>
        <v>2023</v>
      </c>
      <c r="I6" s="278"/>
      <c r="J6" s="147">
        <f>+C6</f>
        <v>2019</v>
      </c>
      <c r="K6" s="148">
        <f>+D6</f>
        <v>2020</v>
      </c>
      <c r="L6" s="148">
        <f>+E6</f>
        <v>2021</v>
      </c>
      <c r="M6" s="148">
        <f>+F6</f>
        <v>2022</v>
      </c>
      <c r="N6" s="149">
        <f>+G6</f>
        <v>2023</v>
      </c>
      <c r="P6" s="32"/>
    </row>
    <row r="7" spans="2:16" ht="9" customHeight="1" thickBot="1" x14ac:dyDescent="0.3">
      <c r="B7" s="36"/>
      <c r="C7" s="66" t="s">
        <v>155</v>
      </c>
      <c r="D7" s="67" t="s">
        <v>156</v>
      </c>
      <c r="E7" s="67" t="s">
        <v>157</v>
      </c>
      <c r="F7" s="67" t="s">
        <v>158</v>
      </c>
      <c r="G7" s="68" t="s">
        <v>159</v>
      </c>
      <c r="I7" s="36"/>
      <c r="J7" s="66" t="s">
        <v>229</v>
      </c>
      <c r="K7" s="67" t="s">
        <v>230</v>
      </c>
      <c r="L7" s="67" t="s">
        <v>231</v>
      </c>
      <c r="M7" s="67" t="s">
        <v>232</v>
      </c>
      <c r="N7" s="68" t="s">
        <v>233</v>
      </c>
      <c r="P7" s="32"/>
    </row>
    <row r="8" spans="2:16" x14ac:dyDescent="0.25">
      <c r="B8" s="69" t="s">
        <v>1</v>
      </c>
      <c r="C8" s="70"/>
      <c r="D8" s="71"/>
      <c r="E8" s="71"/>
      <c r="F8" s="71"/>
      <c r="G8" s="72"/>
      <c r="I8" s="69" t="s">
        <v>1</v>
      </c>
      <c r="J8" s="70"/>
      <c r="K8" s="71"/>
      <c r="L8" s="71"/>
      <c r="M8" s="71"/>
      <c r="N8" s="72"/>
      <c r="P8" s="32"/>
    </row>
    <row r="9" spans="2:16" x14ac:dyDescent="0.25">
      <c r="B9" s="73" t="s">
        <v>2</v>
      </c>
      <c r="C9" s="155"/>
      <c r="D9" s="156"/>
      <c r="E9" s="156"/>
      <c r="F9" s="156"/>
      <c r="G9" s="157"/>
      <c r="I9" s="73" t="s">
        <v>2</v>
      </c>
      <c r="J9" s="155">
        <f>+C9-'A-2_ base'!C9</f>
        <v>0</v>
      </c>
      <c r="K9" s="156">
        <f>+D9-'A-2_ base'!D9</f>
        <v>0</v>
      </c>
      <c r="L9" s="156">
        <f>+E9-'A-2_ base'!E9</f>
        <v>0</v>
      </c>
      <c r="M9" s="156">
        <f>+F9-'A-2_ base'!F9</f>
        <v>0</v>
      </c>
      <c r="N9" s="157">
        <f>+G9-'A-2_ base'!G9</f>
        <v>0</v>
      </c>
      <c r="P9" s="13" t="s">
        <v>167</v>
      </c>
    </row>
    <row r="10" spans="2:16" x14ac:dyDescent="0.25">
      <c r="B10" s="73" t="s">
        <v>76</v>
      </c>
      <c r="C10" s="155"/>
      <c r="D10" s="156"/>
      <c r="E10" s="156"/>
      <c r="F10" s="156"/>
      <c r="G10" s="157"/>
      <c r="I10" s="73" t="s">
        <v>76</v>
      </c>
      <c r="J10" s="155">
        <f>+C10-'A-2_ base'!C10</f>
        <v>0</v>
      </c>
      <c r="K10" s="156">
        <f>+D10-'A-2_ base'!D10</f>
        <v>0</v>
      </c>
      <c r="L10" s="156">
        <f>+E10-'A-2_ base'!E10</f>
        <v>0</v>
      </c>
      <c r="M10" s="156">
        <f>+F10-'A-2_ base'!F10</f>
        <v>0</v>
      </c>
      <c r="N10" s="157">
        <f>+G10-'A-2_ base'!G10</f>
        <v>0</v>
      </c>
      <c r="P10" s="13" t="s">
        <v>168</v>
      </c>
    </row>
    <row r="11" spans="2:16" x14ac:dyDescent="0.25">
      <c r="B11" s="73" t="s">
        <v>15</v>
      </c>
      <c r="C11" s="155"/>
      <c r="D11" s="156"/>
      <c r="E11" s="156"/>
      <c r="F11" s="156"/>
      <c r="G11" s="157"/>
      <c r="I11" s="73" t="s">
        <v>15</v>
      </c>
      <c r="J11" s="155">
        <f>+C11-'A-2_ base'!C11</f>
        <v>0</v>
      </c>
      <c r="K11" s="156">
        <f>+D11-'A-2_ base'!D11</f>
        <v>0</v>
      </c>
      <c r="L11" s="156">
        <f>+E11-'A-2_ base'!E11</f>
        <v>0</v>
      </c>
      <c r="M11" s="156">
        <f>+F11-'A-2_ base'!F11</f>
        <v>0</v>
      </c>
      <c r="N11" s="157">
        <f>+G11-'A-2_ base'!G11</f>
        <v>0</v>
      </c>
      <c r="P11" s="13" t="s">
        <v>169</v>
      </c>
    </row>
    <row r="12" spans="2:16" x14ac:dyDescent="0.25">
      <c r="B12" s="73" t="s">
        <v>20</v>
      </c>
      <c r="C12" s="155"/>
      <c r="D12" s="156"/>
      <c r="E12" s="156"/>
      <c r="F12" s="156"/>
      <c r="G12" s="157"/>
      <c r="I12" s="73" t="s">
        <v>20</v>
      </c>
      <c r="J12" s="155">
        <f>+C12-'A-2_ base'!C12</f>
        <v>0</v>
      </c>
      <c r="K12" s="156">
        <f>+D12-'A-2_ base'!D12</f>
        <v>0</v>
      </c>
      <c r="L12" s="156">
        <f>+E12-'A-2_ base'!E12</f>
        <v>0</v>
      </c>
      <c r="M12" s="156">
        <f>+F12-'A-2_ base'!F12</f>
        <v>0</v>
      </c>
      <c r="N12" s="157">
        <f>+G12-'A-2_ base'!G12</f>
        <v>0</v>
      </c>
      <c r="P12" s="13" t="s">
        <v>253</v>
      </c>
    </row>
    <row r="13" spans="2:16" x14ac:dyDescent="0.25">
      <c r="B13" s="74" t="s">
        <v>18</v>
      </c>
      <c r="C13" s="165">
        <f>SUM(C9:C12)</f>
        <v>0</v>
      </c>
      <c r="D13" s="166">
        <f>SUM(D9:D12)</f>
        <v>0</v>
      </c>
      <c r="E13" s="166">
        <f>SUM(E9:E12)</f>
        <v>0</v>
      </c>
      <c r="F13" s="166">
        <f>SUM(F9:F12)</f>
        <v>0</v>
      </c>
      <c r="G13" s="167">
        <f>SUM(G9:G12)</f>
        <v>0</v>
      </c>
      <c r="I13" s="74" t="s">
        <v>18</v>
      </c>
      <c r="J13" s="165">
        <f>+C13-'A-2_ base'!C13</f>
        <v>0</v>
      </c>
      <c r="K13" s="166">
        <f>+D13-'A-2_ base'!D13</f>
        <v>0</v>
      </c>
      <c r="L13" s="166">
        <f>+E13-'A-2_ base'!E13</f>
        <v>0</v>
      </c>
      <c r="M13" s="166">
        <f>+F13-'A-2_ base'!F13</f>
        <v>0</v>
      </c>
      <c r="N13" s="167">
        <f>+G13-'A-2_ base'!G13</f>
        <v>0</v>
      </c>
      <c r="P13" s="13" t="s">
        <v>173</v>
      </c>
    </row>
    <row r="14" spans="2:16" x14ac:dyDescent="0.25">
      <c r="B14" s="75"/>
      <c r="C14" s="76"/>
      <c r="D14" s="77"/>
      <c r="E14" s="77"/>
      <c r="F14" s="77"/>
      <c r="G14" s="78"/>
      <c r="I14" s="75"/>
      <c r="J14" s="76"/>
      <c r="K14" s="77"/>
      <c r="L14" s="77"/>
      <c r="M14" s="77"/>
      <c r="N14" s="78"/>
    </row>
    <row r="15" spans="2:16" x14ac:dyDescent="0.25">
      <c r="B15" s="79" t="s">
        <v>3</v>
      </c>
      <c r="C15" s="80"/>
      <c r="D15" s="81"/>
      <c r="E15" s="81"/>
      <c r="F15" s="81"/>
      <c r="G15" s="82"/>
      <c r="I15" s="79" t="s">
        <v>3</v>
      </c>
      <c r="J15" s="80"/>
      <c r="K15" s="81"/>
      <c r="L15" s="81"/>
      <c r="M15" s="81"/>
      <c r="N15" s="82"/>
    </row>
    <row r="16" spans="2:16" ht="15.75" x14ac:dyDescent="0.25">
      <c r="B16" s="73" t="s">
        <v>87</v>
      </c>
      <c r="C16" s="155"/>
      <c r="D16" s="156"/>
      <c r="E16" s="156"/>
      <c r="F16" s="156"/>
      <c r="G16" s="157"/>
      <c r="I16" s="73" t="s">
        <v>87</v>
      </c>
      <c r="J16" s="155">
        <f>+C16-'A-2_ base'!C16</f>
        <v>0</v>
      </c>
      <c r="K16" s="156">
        <f>+D16-'A-2_ base'!D16</f>
        <v>0</v>
      </c>
      <c r="L16" s="156">
        <f>+E16-'A-2_ base'!E16</f>
        <v>0</v>
      </c>
      <c r="M16" s="156">
        <f>+F16-'A-2_ base'!F16</f>
        <v>0</v>
      </c>
      <c r="N16" s="157">
        <f>+G16-'A-2_ base'!G16</f>
        <v>0</v>
      </c>
      <c r="P16" s="13" t="s">
        <v>179</v>
      </c>
    </row>
    <row r="17" spans="2:16" x14ac:dyDescent="0.25">
      <c r="B17" s="73" t="s">
        <v>150</v>
      </c>
      <c r="C17" s="155"/>
      <c r="D17" s="156"/>
      <c r="E17" s="156"/>
      <c r="F17" s="156"/>
      <c r="G17" s="157"/>
      <c r="I17" s="73" t="s">
        <v>150</v>
      </c>
      <c r="J17" s="155">
        <f>+C17-'A-2_ base'!C17</f>
        <v>0</v>
      </c>
      <c r="K17" s="156">
        <f>+D17-'A-2_ base'!D17</f>
        <v>0</v>
      </c>
      <c r="L17" s="156">
        <f>+E17-'A-2_ base'!E17</f>
        <v>0</v>
      </c>
      <c r="M17" s="156">
        <f>+F17-'A-2_ base'!F17</f>
        <v>0</v>
      </c>
      <c r="N17" s="157">
        <f>+G17-'A-2_ base'!G17</f>
        <v>0</v>
      </c>
      <c r="P17" s="13" t="s">
        <v>180</v>
      </c>
    </row>
    <row r="18" spans="2:16" x14ac:dyDescent="0.25">
      <c r="B18" s="73" t="s">
        <v>81</v>
      </c>
      <c r="C18" s="155"/>
      <c r="D18" s="156"/>
      <c r="E18" s="156"/>
      <c r="F18" s="156"/>
      <c r="G18" s="157"/>
      <c r="I18" s="73" t="s">
        <v>81</v>
      </c>
      <c r="J18" s="155">
        <f>+C18-'A-2_ base'!C18</f>
        <v>0</v>
      </c>
      <c r="K18" s="156">
        <f>+D18-'A-2_ base'!D18</f>
        <v>0</v>
      </c>
      <c r="L18" s="156">
        <f>+E18-'A-2_ base'!E18</f>
        <v>0</v>
      </c>
      <c r="M18" s="156">
        <f>+F18-'A-2_ base'!F18</f>
        <v>0</v>
      </c>
      <c r="N18" s="157">
        <f>+G18-'A-2_ base'!G18</f>
        <v>0</v>
      </c>
      <c r="P18" s="13" t="s">
        <v>181</v>
      </c>
    </row>
    <row r="19" spans="2:16" x14ac:dyDescent="0.25">
      <c r="B19" s="73" t="s">
        <v>78</v>
      </c>
      <c r="C19" s="155"/>
      <c r="D19" s="156"/>
      <c r="E19" s="156"/>
      <c r="F19" s="156"/>
      <c r="G19" s="157"/>
      <c r="I19" s="73" t="s">
        <v>78</v>
      </c>
      <c r="J19" s="155">
        <f>+C19-'A-2_ base'!C19</f>
        <v>0</v>
      </c>
      <c r="K19" s="156">
        <f>+D19-'A-2_ base'!D19</f>
        <v>0</v>
      </c>
      <c r="L19" s="156">
        <f>+E19-'A-2_ base'!E19</f>
        <v>0</v>
      </c>
      <c r="M19" s="156">
        <f>+F19-'A-2_ base'!F19</f>
        <v>0</v>
      </c>
      <c r="N19" s="157">
        <f>+G19-'A-2_ base'!G19</f>
        <v>0</v>
      </c>
      <c r="P19" s="13" t="s">
        <v>182</v>
      </c>
    </row>
    <row r="20" spans="2:16" x14ac:dyDescent="0.25">
      <c r="B20" s="73" t="s">
        <v>77</v>
      </c>
      <c r="C20" s="155"/>
      <c r="D20" s="156"/>
      <c r="E20" s="156"/>
      <c r="F20" s="156"/>
      <c r="G20" s="157"/>
      <c r="I20" s="73" t="s">
        <v>77</v>
      </c>
      <c r="J20" s="155">
        <f>+C20-'A-2_ base'!C20</f>
        <v>0</v>
      </c>
      <c r="K20" s="156">
        <f>+D20-'A-2_ base'!D20</f>
        <v>0</v>
      </c>
      <c r="L20" s="156">
        <f>+E20-'A-2_ base'!E20</f>
        <v>0</v>
      </c>
      <c r="M20" s="156">
        <f>+F20-'A-2_ base'!F20</f>
        <v>0</v>
      </c>
      <c r="N20" s="157">
        <f>+G20-'A-2_ base'!G20</f>
        <v>0</v>
      </c>
      <c r="P20" s="13" t="s">
        <v>183</v>
      </c>
    </row>
    <row r="21" spans="2:16" x14ac:dyDescent="0.25">
      <c r="B21" s="73" t="s">
        <v>82</v>
      </c>
      <c r="C21" s="155"/>
      <c r="D21" s="156"/>
      <c r="E21" s="156"/>
      <c r="F21" s="156"/>
      <c r="G21" s="157"/>
      <c r="I21" s="73" t="s">
        <v>82</v>
      </c>
      <c r="J21" s="155">
        <f>+C21-'A-2_ base'!C21</f>
        <v>0</v>
      </c>
      <c r="K21" s="156">
        <f>+D21-'A-2_ base'!D21</f>
        <v>0</v>
      </c>
      <c r="L21" s="156">
        <f>+E21-'A-2_ base'!E21</f>
        <v>0</v>
      </c>
      <c r="M21" s="156">
        <f>+F21-'A-2_ base'!F21</f>
        <v>0</v>
      </c>
      <c r="N21" s="157">
        <f>+G21-'A-2_ base'!G21</f>
        <v>0</v>
      </c>
      <c r="P21" s="13" t="s">
        <v>257</v>
      </c>
    </row>
    <row r="22" spans="2:16" x14ac:dyDescent="0.25">
      <c r="B22" s="73" t="s">
        <v>16</v>
      </c>
      <c r="C22" s="155"/>
      <c r="D22" s="156"/>
      <c r="E22" s="156"/>
      <c r="F22" s="156"/>
      <c r="G22" s="157"/>
      <c r="I22" s="73" t="s">
        <v>16</v>
      </c>
      <c r="J22" s="155">
        <f>+C22-'A-2_ base'!C22</f>
        <v>0</v>
      </c>
      <c r="K22" s="156">
        <f>+D22-'A-2_ base'!D22</f>
        <v>0</v>
      </c>
      <c r="L22" s="156">
        <f>+E22-'A-2_ base'!E22</f>
        <v>0</v>
      </c>
      <c r="M22" s="156">
        <f>+F22-'A-2_ base'!F22</f>
        <v>0</v>
      </c>
      <c r="N22" s="157">
        <f>+G22-'A-2_ base'!G22</f>
        <v>0</v>
      </c>
      <c r="P22" s="13" t="s">
        <v>258</v>
      </c>
    </row>
    <row r="23" spans="2:16" x14ac:dyDescent="0.25">
      <c r="B23" s="73" t="s">
        <v>21</v>
      </c>
      <c r="C23" s="155"/>
      <c r="D23" s="156"/>
      <c r="E23" s="156"/>
      <c r="F23" s="156"/>
      <c r="G23" s="157"/>
      <c r="I23" s="73" t="s">
        <v>21</v>
      </c>
      <c r="J23" s="155">
        <f>+C23-'A-2_ base'!C23</f>
        <v>0</v>
      </c>
      <c r="K23" s="156">
        <f>+D23-'A-2_ base'!D23</f>
        <v>0</v>
      </c>
      <c r="L23" s="156">
        <f>+E23-'A-2_ base'!E23</f>
        <v>0</v>
      </c>
      <c r="M23" s="156">
        <f>+F23-'A-2_ base'!F23</f>
        <v>0</v>
      </c>
      <c r="N23" s="157">
        <f>+G23-'A-2_ base'!G23</f>
        <v>0</v>
      </c>
      <c r="P23" s="13" t="s">
        <v>259</v>
      </c>
    </row>
    <row r="24" spans="2:16" x14ac:dyDescent="0.25">
      <c r="B24" s="74" t="s">
        <v>19</v>
      </c>
      <c r="C24" s="165">
        <f>SUM(C16:C23)</f>
        <v>0</v>
      </c>
      <c r="D24" s="166">
        <f>SUM(D16:D23)</f>
        <v>0</v>
      </c>
      <c r="E24" s="166">
        <f>SUM(E16:E23)</f>
        <v>0</v>
      </c>
      <c r="F24" s="166">
        <f>SUM(F16:F23)</f>
        <v>0</v>
      </c>
      <c r="G24" s="167">
        <f>SUM(G16:G23)</f>
        <v>0</v>
      </c>
      <c r="I24" s="74" t="s">
        <v>19</v>
      </c>
      <c r="J24" s="165">
        <f>+C24-'A-2_ base'!C24</f>
        <v>0</v>
      </c>
      <c r="K24" s="166">
        <f>+D24-'A-2_ base'!D24</f>
        <v>0</v>
      </c>
      <c r="L24" s="166">
        <f>+E24-'A-2_ base'!E24</f>
        <v>0</v>
      </c>
      <c r="M24" s="166">
        <f>+F24-'A-2_ base'!F24</f>
        <v>0</v>
      </c>
      <c r="N24" s="167">
        <f>+G24-'A-2_ base'!G24</f>
        <v>0</v>
      </c>
      <c r="P24" s="13" t="s">
        <v>184</v>
      </c>
    </row>
    <row r="25" spans="2:16" x14ac:dyDescent="0.25">
      <c r="B25" s="75"/>
      <c r="C25" s="83"/>
      <c r="D25" s="77"/>
      <c r="E25" s="77"/>
      <c r="F25" s="77"/>
      <c r="G25" s="78"/>
      <c r="I25" s="75"/>
      <c r="J25" s="83"/>
      <c r="K25" s="77"/>
      <c r="L25" s="77"/>
      <c r="M25" s="77"/>
      <c r="N25" s="78"/>
    </row>
    <row r="26" spans="2:16" x14ac:dyDescent="0.25">
      <c r="B26" s="79" t="s">
        <v>4</v>
      </c>
      <c r="C26" s="80"/>
      <c r="D26" s="81"/>
      <c r="E26" s="81"/>
      <c r="F26" s="81"/>
      <c r="G26" s="82"/>
      <c r="I26" s="79" t="s">
        <v>4</v>
      </c>
      <c r="J26" s="80"/>
      <c r="K26" s="81"/>
      <c r="L26" s="81"/>
      <c r="M26" s="81"/>
      <c r="N26" s="82"/>
    </row>
    <row r="27" spans="2:16" x14ac:dyDescent="0.25">
      <c r="B27" s="73" t="s">
        <v>17</v>
      </c>
      <c r="C27" s="183">
        <f>C13-C24</f>
        <v>0</v>
      </c>
      <c r="D27" s="184">
        <f>D13-D24</f>
        <v>0</v>
      </c>
      <c r="E27" s="184">
        <f>E13-E24</f>
        <v>0</v>
      </c>
      <c r="F27" s="184">
        <f>F13-F24</f>
        <v>0</v>
      </c>
      <c r="G27" s="185">
        <f>G13-G24</f>
        <v>0</v>
      </c>
      <c r="I27" s="73" t="s">
        <v>17</v>
      </c>
      <c r="J27" s="183">
        <f>+C27-'A-2_ base'!C27</f>
        <v>0</v>
      </c>
      <c r="K27" s="184">
        <f>+D27-'A-2_ base'!D27</f>
        <v>0</v>
      </c>
      <c r="L27" s="184">
        <f>+E27-'A-2_ base'!E27</f>
        <v>0</v>
      </c>
      <c r="M27" s="184">
        <f>+F27-'A-2_ base'!F27</f>
        <v>0</v>
      </c>
      <c r="N27" s="185">
        <f>+G27-'A-2_ base'!G27</f>
        <v>0</v>
      </c>
      <c r="P27" s="13" t="s">
        <v>260</v>
      </c>
    </row>
    <row r="28" spans="2:16" x14ac:dyDescent="0.25">
      <c r="B28" s="73" t="s">
        <v>58</v>
      </c>
      <c r="C28" s="186"/>
      <c r="D28" s="187"/>
      <c r="E28" s="187"/>
      <c r="F28" s="187"/>
      <c r="G28" s="188"/>
      <c r="I28" s="73" t="s">
        <v>58</v>
      </c>
      <c r="J28" s="186">
        <f>+C28-'A-2_ base'!C28</f>
        <v>0</v>
      </c>
      <c r="K28" s="187">
        <f>+D28-'A-2_ base'!D28</f>
        <v>0</v>
      </c>
      <c r="L28" s="187">
        <f>+E28-'A-2_ base'!E28</f>
        <v>0</v>
      </c>
      <c r="M28" s="187">
        <f>+F28-'A-2_ base'!F28</f>
        <v>0</v>
      </c>
      <c r="N28" s="188">
        <f>+G28-'A-2_ base'!G28</f>
        <v>0</v>
      </c>
      <c r="P28" s="13" t="s">
        <v>261</v>
      </c>
    </row>
    <row r="29" spans="2:16" ht="15.75" thickBot="1" x14ac:dyDescent="0.3">
      <c r="B29" s="73" t="s">
        <v>59</v>
      </c>
      <c r="C29" s="186"/>
      <c r="D29" s="187"/>
      <c r="E29" s="187"/>
      <c r="F29" s="187"/>
      <c r="G29" s="188"/>
      <c r="I29" s="73" t="s">
        <v>59</v>
      </c>
      <c r="J29" s="186">
        <f>+C29-'A-2_ base'!C29</f>
        <v>0</v>
      </c>
      <c r="K29" s="187">
        <f>+D29-'A-2_ base'!D29</f>
        <v>0</v>
      </c>
      <c r="L29" s="187">
        <f>+E29-'A-2_ base'!E29</f>
        <v>0</v>
      </c>
      <c r="M29" s="187">
        <f>+F29-'A-2_ base'!F29</f>
        <v>0</v>
      </c>
      <c r="N29" s="188">
        <f>+G29-'A-2_ base'!G29</f>
        <v>0</v>
      </c>
      <c r="P29" s="13" t="s">
        <v>262</v>
      </c>
    </row>
    <row r="30" spans="2:16" ht="18" thickBot="1" x14ac:dyDescent="0.3">
      <c r="B30" s="59" t="s">
        <v>86</v>
      </c>
      <c r="C30" s="189">
        <f>C27-C28-C29</f>
        <v>0</v>
      </c>
      <c r="D30" s="190">
        <f>D27-D28-D29</f>
        <v>0</v>
      </c>
      <c r="E30" s="190">
        <f>E27-E28-E29</f>
        <v>0</v>
      </c>
      <c r="F30" s="190">
        <f>F27-F28-F29</f>
        <v>0</v>
      </c>
      <c r="G30" s="191">
        <f>G27-G28-G29</f>
        <v>0</v>
      </c>
      <c r="I30" s="59" t="s">
        <v>86</v>
      </c>
      <c r="J30" s="189">
        <f>+C30-'A-2_ base'!C30</f>
        <v>0</v>
      </c>
      <c r="K30" s="190">
        <f>+D30-'A-2_ base'!D30</f>
        <v>0</v>
      </c>
      <c r="L30" s="190">
        <f>+E30-'A-2_ base'!E30</f>
        <v>0</v>
      </c>
      <c r="M30" s="190">
        <f>+F30-'A-2_ base'!F30</f>
        <v>0</v>
      </c>
      <c r="N30" s="191">
        <f>+G30-'A-2_ base'!G30</f>
        <v>0</v>
      </c>
      <c r="P30" s="13" t="s">
        <v>263</v>
      </c>
    </row>
    <row r="31" spans="2:16" ht="15.75" thickBot="1" x14ac:dyDescent="0.3">
      <c r="B31" s="84" t="s">
        <v>88</v>
      </c>
      <c r="C31" s="192"/>
      <c r="D31" s="193"/>
      <c r="E31" s="193"/>
      <c r="F31" s="193"/>
      <c r="G31" s="194"/>
      <c r="I31" s="84" t="s">
        <v>88</v>
      </c>
      <c r="J31" s="192">
        <f>+C31-'A-2_ base'!C31</f>
        <v>0</v>
      </c>
      <c r="K31" s="193">
        <f>+D31-'A-2_ base'!D31</f>
        <v>0</v>
      </c>
      <c r="L31" s="193">
        <f>+E31-'A-2_ base'!E31</f>
        <v>0</v>
      </c>
      <c r="M31" s="193">
        <f>+F31-'A-2_ base'!F31</f>
        <v>0</v>
      </c>
      <c r="N31" s="194">
        <f>+G31-'A-2_ base'!G31</f>
        <v>0</v>
      </c>
      <c r="P31" s="13" t="s">
        <v>264</v>
      </c>
    </row>
    <row r="32" spans="2:16" x14ac:dyDescent="0.25">
      <c r="B32" s="64"/>
      <c r="I32" s="64"/>
    </row>
    <row r="33" spans="2:9" x14ac:dyDescent="0.25">
      <c r="B33" s="85" t="s">
        <v>83</v>
      </c>
      <c r="I33" s="85" t="s">
        <v>83</v>
      </c>
    </row>
    <row r="34" spans="2:9" x14ac:dyDescent="0.25">
      <c r="B34" s="85" t="s">
        <v>85</v>
      </c>
      <c r="I34" s="85" t="s">
        <v>85</v>
      </c>
    </row>
    <row r="35" spans="2:9" x14ac:dyDescent="0.25">
      <c r="B35" s="85" t="s">
        <v>97</v>
      </c>
      <c r="I35" s="85" t="s">
        <v>97</v>
      </c>
    </row>
    <row r="36" spans="2:9" x14ac:dyDescent="0.25">
      <c r="B36" s="64" t="s">
        <v>110</v>
      </c>
      <c r="I36" s="64" t="s">
        <v>110</v>
      </c>
    </row>
    <row r="37" spans="2:9" x14ac:dyDescent="0.25">
      <c r="B37" s="64" t="s">
        <v>84</v>
      </c>
      <c r="I37" s="64" t="s">
        <v>84</v>
      </c>
    </row>
    <row r="38" spans="2:9" x14ac:dyDescent="0.25">
      <c r="B38" s="64"/>
      <c r="I38" s="64"/>
    </row>
    <row r="39" spans="2:9" x14ac:dyDescent="0.25">
      <c r="B39" s="64"/>
      <c r="I39" s="64"/>
    </row>
  </sheetData>
  <sheetProtection sheet="1" objects="1" scenarios="1"/>
  <mergeCells count="7">
    <mergeCell ref="B5:B6"/>
    <mergeCell ref="I5:I6"/>
    <mergeCell ref="P2:P3"/>
    <mergeCell ref="J5:N5"/>
    <mergeCell ref="C5:G5"/>
    <mergeCell ref="D2:G3"/>
    <mergeCell ref="K2:N3"/>
  </mergeCells>
  <printOptions horizontalCentered="1"/>
  <pageMargins left="0.39370078740157499" right="0.196850393700787" top="0.47244094488188998" bottom="0.43307086614173201" header="0.31496062992126" footer="0.23622047244094499"/>
  <pageSetup scale="97" orientation="portrait" r:id="rId1"/>
  <headerFooter>
    <oddFooter>&amp;LAutorité des marchés financiers&amp;CAnnexe A-2&amp;RScénario défavorable #3, page &amp;P</oddFooter>
  </headerFooter>
  <colBreaks count="1" manualBreakCount="1">
    <brk id="8" max="36"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27</vt:i4>
      </vt:variant>
    </vt:vector>
  </HeadingPairs>
  <TitlesOfParts>
    <vt:vector size="44" baseType="lpstr">
      <vt:lpstr>Instructions</vt:lpstr>
      <vt:lpstr>A-1_base</vt:lpstr>
      <vt:lpstr>A-1_scen1</vt:lpstr>
      <vt:lpstr>A-1_ scen2</vt:lpstr>
      <vt:lpstr>A-1_ scen3</vt:lpstr>
      <vt:lpstr>A-2_ base</vt:lpstr>
      <vt:lpstr>A-2_scen1</vt:lpstr>
      <vt:lpstr>A-2_ scen2</vt:lpstr>
      <vt:lpstr>A-2_scen3</vt:lpstr>
      <vt:lpstr>A-3_base</vt:lpstr>
      <vt:lpstr>A-3_scen1</vt:lpstr>
      <vt:lpstr>A-3_ scen2</vt:lpstr>
      <vt:lpstr>A-3_scen3</vt:lpstr>
      <vt:lpstr>B</vt:lpstr>
      <vt:lpstr>C</vt:lpstr>
      <vt:lpstr>D</vt:lpstr>
      <vt:lpstr>AMFTypeDonnee</vt:lpstr>
      <vt:lpstr>'A-1_ scen2'!Impression_des_titres</vt:lpstr>
      <vt:lpstr>'A-1_ scen3'!Impression_des_titres</vt:lpstr>
      <vt:lpstr>'A-1_base'!Impression_des_titres</vt:lpstr>
      <vt:lpstr>'A-1_scen1'!Impression_des_titres</vt:lpstr>
      <vt:lpstr>'A-2_ base'!Impression_des_titres</vt:lpstr>
      <vt:lpstr>'A-3_ scen2'!Impression_des_titres</vt:lpstr>
      <vt:lpstr>'A-3_base'!Impression_des_titres</vt:lpstr>
      <vt:lpstr>'A-3_scen1'!Impression_des_titres</vt:lpstr>
      <vt:lpstr>'A-3_scen3'!Impression_des_titres</vt:lpstr>
      <vt:lpstr>'C'!Impression_des_titres</vt:lpstr>
      <vt:lpstr>D!Impression_des_titres</vt:lpstr>
      <vt:lpstr>'A-1_ scen2'!Zone_d_impression</vt:lpstr>
      <vt:lpstr>'A-1_ scen3'!Zone_d_impression</vt:lpstr>
      <vt:lpstr>'A-1_base'!Zone_d_impression</vt:lpstr>
      <vt:lpstr>'A-1_scen1'!Zone_d_impression</vt:lpstr>
      <vt:lpstr>'A-2_ base'!Zone_d_impression</vt:lpstr>
      <vt:lpstr>'A-2_ scen2'!Zone_d_impression</vt:lpstr>
      <vt:lpstr>'A-2_scen1'!Zone_d_impression</vt:lpstr>
      <vt:lpstr>'A-2_scen3'!Zone_d_impression</vt:lpstr>
      <vt:lpstr>'A-3_ scen2'!Zone_d_impression</vt:lpstr>
      <vt:lpstr>'A-3_base'!Zone_d_impression</vt:lpstr>
      <vt:lpstr>'A-3_scen1'!Zone_d_impression</vt:lpstr>
      <vt:lpstr>'A-3_scen3'!Zone_d_impression</vt:lpstr>
      <vt:lpstr>B!Zone_d_impression</vt:lpstr>
      <vt:lpstr>'C'!Zone_d_impression</vt:lpstr>
      <vt:lpstr>D!Zone_d_impression</vt:lpstr>
      <vt:lpstr>Instructions!Zone_d_impression</vt:lpstr>
    </vt:vector>
  </TitlesOfParts>
  <Manager/>
  <Company>Autorité des Marchés Financiers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Assureurs à charte du Québec</dc:title>
  <dc:subject/>
  <dc:creator>Autorité des marchés financiers</dc:creator>
  <cp:keywords>edsc; assurance vie</cp:keywords>
  <dc:description/>
  <cp:lastModifiedBy>Geneviève Beauséjour</cp:lastModifiedBy>
  <cp:lastPrinted>2019-03-21T14:13:36Z</cp:lastPrinted>
  <dcterms:created xsi:type="dcterms:W3CDTF">2011-05-13T14:19:20Z</dcterms:created>
  <dcterms:modified xsi:type="dcterms:W3CDTF">2019-03-28T14:12:22Z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de du formulaire">
    <vt:lpwstr>EDSCPQC</vt:lpwstr>
  </property>
  <property fmtid="{D5CDD505-2E9C-101B-9397-08002B2CF9AE}" pid="3" name="Version du formulaire">
    <vt:lpwstr>2.00</vt:lpwstr>
  </property>
</Properties>
</file>