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autoCompressPictures="0" defaultThemeVersion="124226"/>
  <mc:AlternateContent xmlns:mc="http://schemas.openxmlformats.org/markup-compatibility/2006">
    <mc:Choice Requires="x15">
      <x15ac:absPath xmlns:x15ac="http://schemas.microsoft.com/office/spreadsheetml/2010/11/ac" url="\\reso.local\Autorite\SU_Solvabilite\D_Surveillance_Assureurs\Communication de Masse\Guides VIE\2023-12-31\RA\"/>
    </mc:Choice>
  </mc:AlternateContent>
  <xr:revisionPtr revIDLastSave="0" documentId="13_ncr:1_{74DBCD0A-9CF4-4B2C-9AD7-DC77A5D402ED}" xr6:coauthVersionLast="47" xr6:coauthVersionMax="47" xr10:uidLastSave="{00000000-0000-0000-0000-000000000000}"/>
  <bookViews>
    <workbookView xWindow="-120" yWindow="-120" windowWidth="29040" windowHeight="15990" tabRatio="818" xr2:uid="{00000000-000D-0000-FFFF-FFFF00000000}"/>
  </bookViews>
  <sheets>
    <sheet name="Instructions" sheetId="34" r:id="rId1"/>
    <sheet name="Menus" sheetId="103" state="hidden" r:id="rId2"/>
    <sheet name="0" sheetId="102" r:id="rId3"/>
    <sheet name="2.1a" sheetId="14" r:id="rId4"/>
    <sheet name="2.1b" sheetId="67" r:id="rId5"/>
    <sheet name="2.2a" sheetId="59" r:id="rId6"/>
    <sheet name="2.2b" sheetId="69" r:id="rId7"/>
    <sheet name="2.3a" sheetId="84" r:id="rId8"/>
    <sheet name="2.3b" sheetId="101" r:id="rId9"/>
    <sheet name="4.2.1.1a" sheetId="86" r:id="rId10"/>
    <sheet name="4.2.1.1b" sheetId="85" r:id="rId11"/>
    <sheet name="4.2.1.3a" sheetId="3" r:id="rId12"/>
    <sheet name="4.2.1.3b" sheetId="61" r:id="rId13"/>
    <sheet name="4.2.2a" sheetId="65" r:id="rId14"/>
    <sheet name="4.2.2b" sheetId="91" r:id="rId15"/>
    <sheet name="4.2.3" sheetId="38" r:id="rId16"/>
    <sheet name="5" sheetId="100" r:id="rId17"/>
    <sheet name="7.1.1" sheetId="82" r:id="rId18"/>
    <sheet name="7.1.2" sheetId="24" r:id="rId19"/>
    <sheet name="7.2" sheetId="37" r:id="rId20"/>
    <sheet name="7.3" sheetId="96" r:id="rId21"/>
    <sheet name="8a" sheetId="70" r:id="rId22"/>
    <sheet name="8b" sheetId="71" r:id="rId23"/>
    <sheet name="9.2.1a" sheetId="79" r:id="rId24"/>
    <sheet name="9.2.1b" sheetId="92" r:id="rId25"/>
    <sheet name="9.2.1c" sheetId="93" r:id="rId26"/>
    <sheet name="9.2.1d" sheetId="94" r:id="rId27"/>
    <sheet name="9.2.1e" sheetId="95" r:id="rId28"/>
    <sheet name="9.2.2" sheetId="75" r:id="rId29"/>
    <sheet name="9.2.3" sheetId="78" r:id="rId30"/>
    <sheet name="10.1a" sheetId="35" r:id="rId31"/>
    <sheet name="10.1b" sheetId="80" r:id="rId32"/>
    <sheet name="10.2a" sheetId="98" r:id="rId33"/>
    <sheet name="10.2b" sheetId="99" r:id="rId34"/>
    <sheet name="A3.1" sheetId="97" r:id="rId35"/>
    <sheet name="A4" sheetId="74" r:id="rId36"/>
    <sheet name="A6.1" sheetId="73" r:id="rId37"/>
    <sheet name="A6.2" sheetId="83" r:id="rId38"/>
    <sheet name="A7.1" sheetId="63" r:id="rId39"/>
    <sheet name="A7.2" sheetId="64" r:id="rId40"/>
  </sheets>
  <externalReferences>
    <externalReference r:id="rId41"/>
  </externalReferences>
  <definedNames>
    <definedName name="dd">[1]Instructions!$C$3</definedName>
    <definedName name="Form">Instructions!$C$2</definedName>
    <definedName name="Lang">Instructions!$I$2</definedName>
    <definedName name="_xlnm.Print_Area" localSheetId="30">'10.1a'!$A$1:$F$107</definedName>
    <definedName name="_xlnm.Print_Area" localSheetId="31">'10.1b'!$A$1:$P$107</definedName>
    <definedName name="_xlnm.Print_Area" localSheetId="32">'10.2a'!$A$1:$F$106</definedName>
    <definedName name="_xlnm.Print_Area" localSheetId="33">'10.2b'!$A$1:$P$107</definedName>
    <definedName name="_xlnm.Print_Area" localSheetId="3">'2.1a'!$A$1:$M$1005</definedName>
    <definedName name="_xlnm.Print_Area" localSheetId="4">'2.1b'!$A$1:$K$17</definedName>
    <definedName name="_xlnm.Print_Area" localSheetId="5">'2.2a'!$A$1:$M$1005</definedName>
    <definedName name="_xlnm.Print_Area" localSheetId="6">'2.2b'!$A$1:$K$17</definedName>
    <definedName name="_xlnm.Print_Area" localSheetId="7">'2.3a'!$A$1:$O$1002</definedName>
    <definedName name="_xlnm.Print_Area" localSheetId="9">'4.2.1.1a'!$A$1:$F$184</definedName>
    <definedName name="_xlnm.Print_Area" localSheetId="10">'4.2.1.1b'!$A$1:$C$163</definedName>
    <definedName name="_xlnm.Print_Area" localSheetId="11">'4.2.1.3a'!$A$1:$O$21</definedName>
    <definedName name="_xlnm.Print_Area" localSheetId="12">'4.2.1.3b'!$A$1:$N$18</definedName>
    <definedName name="_xlnm.Print_Area" localSheetId="14">'4.2.2b'!$A$1:$Y$19</definedName>
    <definedName name="_xlnm.Print_Area" localSheetId="15">'4.2.3'!$A$1:$E$58</definedName>
    <definedName name="_xlnm.Print_Area" localSheetId="17">'7.1.1'!$A$1:$F$20</definedName>
    <definedName name="_xlnm.Print_Area" localSheetId="18">'7.1.2'!$A$1:$H$20</definedName>
    <definedName name="_xlnm.Print_Area" localSheetId="19">'7.2'!$A$1:$F$80</definedName>
    <definedName name="_xlnm.Print_Area" localSheetId="20">'7.3'!$A$1:$K$41</definedName>
    <definedName name="_xlnm.Print_Area" localSheetId="21">'8a'!$A$1:$J$1011</definedName>
    <definedName name="_xlnm.Print_Area" localSheetId="22">'8b'!$A$1:$H$108</definedName>
    <definedName name="_xlnm.Print_Area" localSheetId="23">'9.2.1a'!$A$1:$J$105</definedName>
    <definedName name="_xlnm.Print_Area" localSheetId="24">'9.2.1b'!$A$1:$J$105</definedName>
    <definedName name="_xlnm.Print_Area" localSheetId="25">'9.2.1c'!$A$1:$J$105</definedName>
    <definedName name="_xlnm.Print_Area" localSheetId="26">'9.2.1d'!$A$1:$J$105</definedName>
    <definedName name="_xlnm.Print_Area" localSheetId="27">'9.2.1e'!$A$1:$J$105</definedName>
    <definedName name="_xlnm.Print_Area" localSheetId="28">'9.2.2'!$A$1:$M$108</definedName>
    <definedName name="_xlnm.Print_Area" localSheetId="29">'9.2.3'!$A$1:$M$108</definedName>
    <definedName name="_xlnm.Print_Area" localSheetId="34">'A3.1'!$A$1:$Q$107</definedName>
    <definedName name="_xlnm.Print_Area" localSheetId="35">'A4'!$A$1:$L$106</definedName>
    <definedName name="_xlnm.Print_Area" localSheetId="36">'A6.1'!$A$1:$N$105</definedName>
    <definedName name="_xlnm.Print_Area" localSheetId="38">'A7.1'!$A$1:$G$105</definedName>
    <definedName name="_xlnm.Print_Area" localSheetId="39">'A7.2'!$A$1:$G$105</definedName>
    <definedName name="_xlnm.Print_Area" localSheetId="0">Instructions!$A$1:$C$35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84" l="1"/>
  <c r="G105" i="64" l="1"/>
  <c r="F105" i="64"/>
  <c r="E105" i="64"/>
  <c r="D105" i="64"/>
  <c r="G105" i="63"/>
  <c r="D105" i="63"/>
  <c r="E11" i="83"/>
  <c r="D11" i="83"/>
  <c r="C11" i="83"/>
  <c r="N103" i="73"/>
  <c r="H103" i="73"/>
  <c r="G103" i="73"/>
  <c r="F103" i="73"/>
  <c r="E103" i="73"/>
  <c r="H104" i="74"/>
  <c r="G104" i="74"/>
  <c r="F104" i="74"/>
  <c r="E104" i="74"/>
  <c r="L107" i="97"/>
  <c r="K107" i="97"/>
  <c r="J107" i="97"/>
  <c r="I107" i="97"/>
  <c r="H107" i="97"/>
  <c r="G107" i="97"/>
  <c r="F107" i="97"/>
  <c r="E107" i="97"/>
  <c r="D107" i="97"/>
  <c r="C107" i="97"/>
  <c r="Q106" i="97"/>
  <c r="P106" i="97"/>
  <c r="O106" i="97"/>
  <c r="N106" i="97"/>
  <c r="M106" i="97"/>
  <c r="Q105" i="97"/>
  <c r="P105" i="97"/>
  <c r="O105" i="97"/>
  <c r="N105" i="97"/>
  <c r="M105" i="97"/>
  <c r="Q104" i="97"/>
  <c r="P104" i="97"/>
  <c r="O104" i="97"/>
  <c r="N104" i="97"/>
  <c r="M104" i="97"/>
  <c r="Q103" i="97"/>
  <c r="P103" i="97"/>
  <c r="O103" i="97"/>
  <c r="N103" i="97"/>
  <c r="M103" i="97"/>
  <c r="Q102" i="97"/>
  <c r="P102" i="97"/>
  <c r="O102" i="97"/>
  <c r="N102" i="97"/>
  <c r="M102" i="97"/>
  <c r="Q101" i="97"/>
  <c r="P101" i="97"/>
  <c r="O101" i="97"/>
  <c r="N101" i="97"/>
  <c r="M101" i="97"/>
  <c r="Q100" i="97"/>
  <c r="P100" i="97"/>
  <c r="O100" i="97"/>
  <c r="N100" i="97"/>
  <c r="M100" i="97"/>
  <c r="Q99" i="97"/>
  <c r="P99" i="97"/>
  <c r="O99" i="97"/>
  <c r="N99" i="97"/>
  <c r="M99" i="97"/>
  <c r="Q98" i="97"/>
  <c r="P98" i="97"/>
  <c r="O98" i="97"/>
  <c r="N98" i="97"/>
  <c r="M98" i="97"/>
  <c r="Q97" i="97"/>
  <c r="P97" i="97"/>
  <c r="O97" i="97"/>
  <c r="N97" i="97"/>
  <c r="M97" i="97"/>
  <c r="Q96" i="97"/>
  <c r="P96" i="97"/>
  <c r="O96" i="97"/>
  <c r="N96" i="97"/>
  <c r="M96" i="97"/>
  <c r="Q95" i="97"/>
  <c r="P95" i="97"/>
  <c r="O95" i="97"/>
  <c r="N95" i="97"/>
  <c r="M95" i="97"/>
  <c r="Q94" i="97"/>
  <c r="P94" i="97"/>
  <c r="O94" i="97"/>
  <c r="N94" i="97"/>
  <c r="M94" i="97"/>
  <c r="Q93" i="97"/>
  <c r="P93" i="97"/>
  <c r="O93" i="97"/>
  <c r="N93" i="97"/>
  <c r="M93" i="97"/>
  <c r="Q92" i="97"/>
  <c r="P92" i="97"/>
  <c r="O92" i="97"/>
  <c r="N92" i="97"/>
  <c r="M92" i="97"/>
  <c r="Q91" i="97"/>
  <c r="P91" i="97"/>
  <c r="O91" i="97"/>
  <c r="N91" i="97"/>
  <c r="M91" i="97"/>
  <c r="Q90" i="97"/>
  <c r="P90" i="97"/>
  <c r="O90" i="97"/>
  <c r="N90" i="97"/>
  <c r="M90" i="97"/>
  <c r="Q89" i="97"/>
  <c r="P89" i="97"/>
  <c r="O89" i="97"/>
  <c r="N89" i="97"/>
  <c r="M89" i="97"/>
  <c r="Q88" i="97"/>
  <c r="P88" i="97"/>
  <c r="O88" i="97"/>
  <c r="N88" i="97"/>
  <c r="M88" i="97"/>
  <c r="Q87" i="97"/>
  <c r="P87" i="97"/>
  <c r="O87" i="97"/>
  <c r="N87" i="97"/>
  <c r="M87" i="97"/>
  <c r="Q86" i="97"/>
  <c r="P86" i="97"/>
  <c r="O86" i="97"/>
  <c r="N86" i="97"/>
  <c r="M86" i="97"/>
  <c r="Q85" i="97"/>
  <c r="P85" i="97"/>
  <c r="O85" i="97"/>
  <c r="N85" i="97"/>
  <c r="M85" i="97"/>
  <c r="Q84" i="97"/>
  <c r="P84" i="97"/>
  <c r="O84" i="97"/>
  <c r="N84" i="97"/>
  <c r="M84" i="97"/>
  <c r="Q83" i="97"/>
  <c r="P83" i="97"/>
  <c r="O83" i="97"/>
  <c r="N83" i="97"/>
  <c r="M83" i="97"/>
  <c r="Q82" i="97"/>
  <c r="P82" i="97"/>
  <c r="O82" i="97"/>
  <c r="N82" i="97"/>
  <c r="M82" i="97"/>
  <c r="Q81" i="97"/>
  <c r="P81" i="97"/>
  <c r="O81" i="97"/>
  <c r="N81" i="97"/>
  <c r="M81" i="97"/>
  <c r="Q80" i="97"/>
  <c r="P80" i="97"/>
  <c r="O80" i="97"/>
  <c r="N80" i="97"/>
  <c r="M80" i="97"/>
  <c r="Q79" i="97"/>
  <c r="P79" i="97"/>
  <c r="O79" i="97"/>
  <c r="N79" i="97"/>
  <c r="M79" i="97"/>
  <c r="Q78" i="97"/>
  <c r="P78" i="97"/>
  <c r="O78" i="97"/>
  <c r="N78" i="97"/>
  <c r="M78" i="97"/>
  <c r="Q77" i="97"/>
  <c r="P77" i="97"/>
  <c r="O77" i="97"/>
  <c r="N77" i="97"/>
  <c r="M77" i="97"/>
  <c r="Q76" i="97"/>
  <c r="P76" i="97"/>
  <c r="O76" i="97"/>
  <c r="N76" i="97"/>
  <c r="M76" i="97"/>
  <c r="Q75" i="97"/>
  <c r="P75" i="97"/>
  <c r="O75" i="97"/>
  <c r="N75" i="97"/>
  <c r="M75" i="97"/>
  <c r="Q74" i="97"/>
  <c r="P74" i="97"/>
  <c r="O74" i="97"/>
  <c r="N74" i="97"/>
  <c r="M74" i="97"/>
  <c r="Q73" i="97"/>
  <c r="P73" i="97"/>
  <c r="O73" i="97"/>
  <c r="N73" i="97"/>
  <c r="M73" i="97"/>
  <c r="Q72" i="97"/>
  <c r="P72" i="97"/>
  <c r="O72" i="97"/>
  <c r="N72" i="97"/>
  <c r="M72" i="97"/>
  <c r="Q71" i="97"/>
  <c r="P71" i="97"/>
  <c r="O71" i="97"/>
  <c r="N71" i="97"/>
  <c r="M71" i="97"/>
  <c r="Q70" i="97"/>
  <c r="P70" i="97"/>
  <c r="O70" i="97"/>
  <c r="N70" i="97"/>
  <c r="M70" i="97"/>
  <c r="Q69" i="97"/>
  <c r="P69" i="97"/>
  <c r="O69" i="97"/>
  <c r="N69" i="97"/>
  <c r="M69" i="97"/>
  <c r="Q68" i="97"/>
  <c r="P68" i="97"/>
  <c r="O68" i="97"/>
  <c r="N68" i="97"/>
  <c r="M68" i="97"/>
  <c r="Q67" i="97"/>
  <c r="P67" i="97"/>
  <c r="O67" i="97"/>
  <c r="N67" i="97"/>
  <c r="M67" i="97"/>
  <c r="Q66" i="97"/>
  <c r="P66" i="97"/>
  <c r="O66" i="97"/>
  <c r="N66" i="97"/>
  <c r="M66" i="97"/>
  <c r="Q65" i="97"/>
  <c r="P65" i="97"/>
  <c r="O65" i="97"/>
  <c r="N65" i="97"/>
  <c r="M65" i="97"/>
  <c r="Q64" i="97"/>
  <c r="P64" i="97"/>
  <c r="O64" i="97"/>
  <c r="N64" i="97"/>
  <c r="M64" i="97"/>
  <c r="Q63" i="97"/>
  <c r="P63" i="97"/>
  <c r="O63" i="97"/>
  <c r="N63" i="97"/>
  <c r="M63" i="97"/>
  <c r="Q62" i="97"/>
  <c r="P62" i="97"/>
  <c r="O62" i="97"/>
  <c r="N62" i="97"/>
  <c r="M62" i="97"/>
  <c r="Q61" i="97"/>
  <c r="P61" i="97"/>
  <c r="O61" i="97"/>
  <c r="N61" i="97"/>
  <c r="M61" i="97"/>
  <c r="Q60" i="97"/>
  <c r="P60" i="97"/>
  <c r="O60" i="97"/>
  <c r="N60" i="97"/>
  <c r="M60" i="97"/>
  <c r="Q59" i="97"/>
  <c r="P59" i="97"/>
  <c r="O59" i="97"/>
  <c r="N59" i="97"/>
  <c r="M59" i="97"/>
  <c r="Q58" i="97"/>
  <c r="P58" i="97"/>
  <c r="O58" i="97"/>
  <c r="N58" i="97"/>
  <c r="M58" i="97"/>
  <c r="Q57" i="97"/>
  <c r="P57" i="97"/>
  <c r="O57" i="97"/>
  <c r="N57" i="97"/>
  <c r="M57" i="97"/>
  <c r="Q56" i="97"/>
  <c r="P56" i="97"/>
  <c r="O56" i="97"/>
  <c r="N56" i="97"/>
  <c r="M56" i="97"/>
  <c r="Q55" i="97"/>
  <c r="P55" i="97"/>
  <c r="O55" i="97"/>
  <c r="N55" i="97"/>
  <c r="M55" i="97"/>
  <c r="Q54" i="97"/>
  <c r="P54" i="97"/>
  <c r="O54" i="97"/>
  <c r="N54" i="97"/>
  <c r="M54" i="97"/>
  <c r="Q53" i="97"/>
  <c r="P53" i="97"/>
  <c r="O53" i="97"/>
  <c r="N53" i="97"/>
  <c r="M53" i="97"/>
  <c r="Q52" i="97"/>
  <c r="P52" i="97"/>
  <c r="O52" i="97"/>
  <c r="N52" i="97"/>
  <c r="M52" i="97"/>
  <c r="Q51" i="97"/>
  <c r="P51" i="97"/>
  <c r="O51" i="97"/>
  <c r="N51" i="97"/>
  <c r="M51" i="97"/>
  <c r="Q50" i="97"/>
  <c r="P50" i="97"/>
  <c r="O50" i="97"/>
  <c r="N50" i="97"/>
  <c r="M50" i="97"/>
  <c r="Q49" i="97"/>
  <c r="P49" i="97"/>
  <c r="O49" i="97"/>
  <c r="N49" i="97"/>
  <c r="M49" i="97"/>
  <c r="Q48" i="97"/>
  <c r="P48" i="97"/>
  <c r="O48" i="97"/>
  <c r="N48" i="97"/>
  <c r="M48" i="97"/>
  <c r="Q47" i="97"/>
  <c r="P47" i="97"/>
  <c r="O47" i="97"/>
  <c r="N47" i="97"/>
  <c r="M47" i="97"/>
  <c r="Q46" i="97"/>
  <c r="P46" i="97"/>
  <c r="O46" i="97"/>
  <c r="N46" i="97"/>
  <c r="M46" i="97"/>
  <c r="Q45" i="97"/>
  <c r="P45" i="97"/>
  <c r="O45" i="97"/>
  <c r="N45" i="97"/>
  <c r="M45" i="97"/>
  <c r="Q44" i="97"/>
  <c r="P44" i="97"/>
  <c r="O44" i="97"/>
  <c r="N44" i="97"/>
  <c r="M44" i="97"/>
  <c r="Q43" i="97"/>
  <c r="P43" i="97"/>
  <c r="O43" i="97"/>
  <c r="N43" i="97"/>
  <c r="M43" i="97"/>
  <c r="Q42" i="97"/>
  <c r="P42" i="97"/>
  <c r="O42" i="97"/>
  <c r="N42" i="97"/>
  <c r="M42" i="97"/>
  <c r="Q41" i="97"/>
  <c r="P41" i="97"/>
  <c r="O41" i="97"/>
  <c r="N41" i="97"/>
  <c r="M41" i="97"/>
  <c r="Q40" i="97"/>
  <c r="P40" i="97"/>
  <c r="O40" i="97"/>
  <c r="N40" i="97"/>
  <c r="M40" i="97"/>
  <c r="Q39" i="97"/>
  <c r="P39" i="97"/>
  <c r="O39" i="97"/>
  <c r="N39" i="97"/>
  <c r="M39" i="97"/>
  <c r="Q38" i="97"/>
  <c r="P38" i="97"/>
  <c r="O38" i="97"/>
  <c r="N38" i="97"/>
  <c r="M38" i="97"/>
  <c r="Q37" i="97"/>
  <c r="P37" i="97"/>
  <c r="O37" i="97"/>
  <c r="N37" i="97"/>
  <c r="M37" i="97"/>
  <c r="Q36" i="97"/>
  <c r="P36" i="97"/>
  <c r="O36" i="97"/>
  <c r="N36" i="97"/>
  <c r="M36" i="97"/>
  <c r="Q35" i="97"/>
  <c r="P35" i="97"/>
  <c r="O35" i="97"/>
  <c r="N35" i="97"/>
  <c r="M35" i="97"/>
  <c r="Q34" i="97"/>
  <c r="P34" i="97"/>
  <c r="O34" i="97"/>
  <c r="N34" i="97"/>
  <c r="M34" i="97"/>
  <c r="Q33" i="97"/>
  <c r="P33" i="97"/>
  <c r="O33" i="97"/>
  <c r="N33" i="97"/>
  <c r="M33" i="97"/>
  <c r="Q32" i="97"/>
  <c r="P32" i="97"/>
  <c r="O32" i="97"/>
  <c r="N32" i="97"/>
  <c r="M32" i="97"/>
  <c r="Q31" i="97"/>
  <c r="P31" i="97"/>
  <c r="O31" i="97"/>
  <c r="N31" i="97"/>
  <c r="M31" i="97"/>
  <c r="Q30" i="97"/>
  <c r="P30" i="97"/>
  <c r="O30" i="97"/>
  <c r="N30" i="97"/>
  <c r="M30" i="97"/>
  <c r="Q29" i="97"/>
  <c r="P29" i="97"/>
  <c r="O29" i="97"/>
  <c r="N29" i="97"/>
  <c r="M29" i="97"/>
  <c r="Q28" i="97"/>
  <c r="P28" i="97"/>
  <c r="O28" i="97"/>
  <c r="N28" i="97"/>
  <c r="M28" i="97"/>
  <c r="Q27" i="97"/>
  <c r="P27" i="97"/>
  <c r="O27" i="97"/>
  <c r="N27" i="97"/>
  <c r="M27" i="97"/>
  <c r="Q26" i="97"/>
  <c r="P26" i="97"/>
  <c r="O26" i="97"/>
  <c r="N26" i="97"/>
  <c r="M26" i="97"/>
  <c r="Q25" i="97"/>
  <c r="P25" i="97"/>
  <c r="O25" i="97"/>
  <c r="N25" i="97"/>
  <c r="M25" i="97"/>
  <c r="Q24" i="97"/>
  <c r="P24" i="97"/>
  <c r="O24" i="97"/>
  <c r="N24" i="97"/>
  <c r="M24" i="97"/>
  <c r="Q23" i="97"/>
  <c r="P23" i="97"/>
  <c r="O23" i="97"/>
  <c r="N23" i="97"/>
  <c r="M23" i="97"/>
  <c r="Q22" i="97"/>
  <c r="P22" i="97"/>
  <c r="O22" i="97"/>
  <c r="N22" i="97"/>
  <c r="M22" i="97"/>
  <c r="Q21" i="97"/>
  <c r="P21" i="97"/>
  <c r="O21" i="97"/>
  <c r="N21" i="97"/>
  <c r="M21" i="97"/>
  <c r="Q20" i="97"/>
  <c r="P20" i="97"/>
  <c r="O20" i="97"/>
  <c r="N20" i="97"/>
  <c r="M20" i="97"/>
  <c r="Q19" i="97"/>
  <c r="P19" i="97"/>
  <c r="O19" i="97"/>
  <c r="N19" i="97"/>
  <c r="M19" i="97"/>
  <c r="Q18" i="97"/>
  <c r="P18" i="97"/>
  <c r="O18" i="97"/>
  <c r="O107" i="97" s="1"/>
  <c r="N18" i="97"/>
  <c r="M18" i="97"/>
  <c r="Q17" i="97"/>
  <c r="P17" i="97"/>
  <c r="O17" i="97"/>
  <c r="N17" i="97"/>
  <c r="M17" i="97"/>
  <c r="Q16" i="97"/>
  <c r="P16" i="97"/>
  <c r="O16" i="97"/>
  <c r="N16" i="97"/>
  <c r="M16" i="97"/>
  <c r="Q15" i="97"/>
  <c r="P15" i="97"/>
  <c r="O15" i="97"/>
  <c r="N15" i="97"/>
  <c r="N107" i="97" s="1"/>
  <c r="M15" i="97"/>
  <c r="Q14" i="97"/>
  <c r="P14" i="97"/>
  <c r="O14" i="97"/>
  <c r="N14" i="97"/>
  <c r="M14" i="97"/>
  <c r="Q13" i="97"/>
  <c r="P13" i="97"/>
  <c r="O13" i="97"/>
  <c r="N13" i="97"/>
  <c r="M13" i="97"/>
  <c r="Q12" i="97"/>
  <c r="P12" i="97"/>
  <c r="P107" i="97" s="1"/>
  <c r="O12" i="97"/>
  <c r="N12" i="97"/>
  <c r="M12" i="97"/>
  <c r="Q11" i="97"/>
  <c r="P11" i="97"/>
  <c r="O11" i="97"/>
  <c r="N11" i="97"/>
  <c r="M11" i="97"/>
  <c r="Q10" i="97"/>
  <c r="P10" i="97"/>
  <c r="O10" i="97"/>
  <c r="N10" i="97"/>
  <c r="M10" i="97"/>
  <c r="Q9" i="97"/>
  <c r="P9" i="97"/>
  <c r="O9" i="97"/>
  <c r="N9" i="97"/>
  <c r="M9" i="97"/>
  <c r="Q8" i="97"/>
  <c r="P8" i="97"/>
  <c r="O8" i="97"/>
  <c r="N8" i="97"/>
  <c r="M8" i="97"/>
  <c r="Q7" i="97"/>
  <c r="P7" i="97"/>
  <c r="O7" i="97"/>
  <c r="N7" i="97"/>
  <c r="M7" i="97"/>
  <c r="O107" i="99"/>
  <c r="N107" i="99"/>
  <c r="M107" i="99"/>
  <c r="L107" i="99"/>
  <c r="K107" i="99"/>
  <c r="J107" i="99"/>
  <c r="I107" i="99"/>
  <c r="H107" i="99"/>
  <c r="G107" i="99"/>
  <c r="F107" i="99"/>
  <c r="E107" i="99"/>
  <c r="D107" i="99"/>
  <c r="C107" i="99"/>
  <c r="P106" i="99"/>
  <c r="P105" i="99"/>
  <c r="P104" i="99"/>
  <c r="P103" i="99"/>
  <c r="P102" i="99"/>
  <c r="P101" i="99"/>
  <c r="P100" i="99"/>
  <c r="P99" i="99"/>
  <c r="P98" i="99"/>
  <c r="P97" i="99"/>
  <c r="P96" i="99"/>
  <c r="P95" i="99"/>
  <c r="P94" i="99"/>
  <c r="P93" i="99"/>
  <c r="P92" i="99"/>
  <c r="P91" i="99"/>
  <c r="P90" i="99"/>
  <c r="P89" i="99"/>
  <c r="P88" i="99"/>
  <c r="P87" i="99"/>
  <c r="P86" i="99"/>
  <c r="P85" i="99"/>
  <c r="P84" i="99"/>
  <c r="P83" i="99"/>
  <c r="P82" i="99"/>
  <c r="P81" i="99"/>
  <c r="P80" i="99"/>
  <c r="P79" i="99"/>
  <c r="P78" i="99"/>
  <c r="P77" i="99"/>
  <c r="P76" i="99"/>
  <c r="P75" i="99"/>
  <c r="P74" i="99"/>
  <c r="P73" i="99"/>
  <c r="P72" i="99"/>
  <c r="P71" i="99"/>
  <c r="P70" i="99"/>
  <c r="P69" i="99"/>
  <c r="P68" i="99"/>
  <c r="P67" i="99"/>
  <c r="P66" i="99"/>
  <c r="P65" i="99"/>
  <c r="P64" i="99"/>
  <c r="P63" i="99"/>
  <c r="P62" i="99"/>
  <c r="P61" i="99"/>
  <c r="P60" i="99"/>
  <c r="P59" i="99"/>
  <c r="P58" i="99"/>
  <c r="P57" i="99"/>
  <c r="P56" i="99"/>
  <c r="P55" i="99"/>
  <c r="P54" i="99"/>
  <c r="P53" i="99"/>
  <c r="P52" i="99"/>
  <c r="P51" i="99"/>
  <c r="P50" i="99"/>
  <c r="P49" i="99"/>
  <c r="P48" i="99"/>
  <c r="P47" i="99"/>
  <c r="P46" i="99"/>
  <c r="P45" i="99"/>
  <c r="P44" i="99"/>
  <c r="P43" i="99"/>
  <c r="P42" i="99"/>
  <c r="P41" i="99"/>
  <c r="P40" i="99"/>
  <c r="P39" i="99"/>
  <c r="P38" i="99"/>
  <c r="P37" i="99"/>
  <c r="P36" i="99"/>
  <c r="P35" i="99"/>
  <c r="P34" i="99"/>
  <c r="P33" i="99"/>
  <c r="P32" i="99"/>
  <c r="P31" i="99"/>
  <c r="P30" i="99"/>
  <c r="P29" i="99"/>
  <c r="P28" i="99"/>
  <c r="P27" i="99"/>
  <c r="P26" i="99"/>
  <c r="P25" i="99"/>
  <c r="P24" i="99"/>
  <c r="P23" i="99"/>
  <c r="P22" i="99"/>
  <c r="P21" i="99"/>
  <c r="P20" i="99"/>
  <c r="P19" i="99"/>
  <c r="P18" i="99"/>
  <c r="P107" i="99" s="1"/>
  <c r="P17" i="99"/>
  <c r="P16" i="99"/>
  <c r="P15" i="99"/>
  <c r="P14" i="99"/>
  <c r="F104" i="98"/>
  <c r="E104" i="98"/>
  <c r="C104" i="98" s="1"/>
  <c r="D104" i="98"/>
  <c r="O107" i="80"/>
  <c r="N107" i="80"/>
  <c r="M107" i="80"/>
  <c r="L107" i="80"/>
  <c r="K107" i="80"/>
  <c r="J107" i="80"/>
  <c r="I107" i="80"/>
  <c r="H107" i="80"/>
  <c r="G107" i="80"/>
  <c r="F107" i="80"/>
  <c r="E107" i="80"/>
  <c r="D107" i="80"/>
  <c r="C107" i="80"/>
  <c r="P106" i="80"/>
  <c r="P105" i="80"/>
  <c r="P104" i="80"/>
  <c r="P103" i="80"/>
  <c r="P102" i="80"/>
  <c r="P101" i="80"/>
  <c r="P100" i="80"/>
  <c r="P99" i="80"/>
  <c r="P98" i="80"/>
  <c r="P97" i="80"/>
  <c r="P96" i="80"/>
  <c r="P95" i="80"/>
  <c r="P94" i="80"/>
  <c r="P93" i="80"/>
  <c r="P92" i="80"/>
  <c r="P91" i="80"/>
  <c r="P90" i="80"/>
  <c r="P89" i="80"/>
  <c r="P88" i="80"/>
  <c r="P87" i="80"/>
  <c r="P86" i="80"/>
  <c r="P85" i="80"/>
  <c r="P84" i="80"/>
  <c r="P83" i="80"/>
  <c r="P82" i="80"/>
  <c r="P81" i="80"/>
  <c r="P80" i="80"/>
  <c r="P79" i="80"/>
  <c r="P78" i="80"/>
  <c r="P77" i="80"/>
  <c r="P76" i="80"/>
  <c r="P75" i="80"/>
  <c r="P74" i="80"/>
  <c r="P73" i="80"/>
  <c r="P72" i="80"/>
  <c r="P71" i="80"/>
  <c r="P70" i="80"/>
  <c r="P69" i="80"/>
  <c r="P68" i="80"/>
  <c r="P67" i="80"/>
  <c r="P66" i="80"/>
  <c r="P65" i="80"/>
  <c r="P64" i="80"/>
  <c r="P63" i="80"/>
  <c r="P62" i="80"/>
  <c r="P61" i="80"/>
  <c r="P60" i="80"/>
  <c r="P59" i="80"/>
  <c r="P58" i="80"/>
  <c r="P57" i="80"/>
  <c r="P56" i="80"/>
  <c r="P55" i="80"/>
  <c r="P54" i="80"/>
  <c r="P53" i="80"/>
  <c r="P52" i="80"/>
  <c r="P51" i="80"/>
  <c r="P50" i="80"/>
  <c r="P49" i="80"/>
  <c r="P48" i="80"/>
  <c r="P47" i="80"/>
  <c r="P46" i="80"/>
  <c r="P45" i="80"/>
  <c r="P44" i="80"/>
  <c r="P43" i="80"/>
  <c r="P42" i="80"/>
  <c r="P41" i="80"/>
  <c r="P40" i="80"/>
  <c r="P39" i="80"/>
  <c r="P38" i="80"/>
  <c r="P37" i="80"/>
  <c r="P36" i="80"/>
  <c r="P35" i="80"/>
  <c r="P34" i="80"/>
  <c r="P33" i="80"/>
  <c r="P32" i="80"/>
  <c r="P31" i="80"/>
  <c r="P30" i="80"/>
  <c r="P29" i="80"/>
  <c r="P28" i="80"/>
  <c r="P27" i="80"/>
  <c r="P26" i="80"/>
  <c r="P25" i="80"/>
  <c r="P24" i="80"/>
  <c r="P23" i="80"/>
  <c r="P22" i="80"/>
  <c r="P21" i="80"/>
  <c r="P20" i="80"/>
  <c r="P19" i="80"/>
  <c r="P18" i="80"/>
  <c r="P17" i="80"/>
  <c r="P16" i="80"/>
  <c r="P15" i="80"/>
  <c r="P14" i="80"/>
  <c r="F104" i="35"/>
  <c r="D104" i="35" s="1"/>
  <c r="E104" i="35"/>
  <c r="C104" i="35" s="1"/>
  <c r="M104" i="78"/>
  <c r="L104" i="78"/>
  <c r="K104" i="78"/>
  <c r="M104" i="75"/>
  <c r="L104" i="75"/>
  <c r="K104" i="75"/>
  <c r="J105" i="95"/>
  <c r="I105" i="95"/>
  <c r="H105" i="95"/>
  <c r="G105" i="95"/>
  <c r="F105" i="95"/>
  <c r="J104" i="95"/>
  <c r="J103" i="95"/>
  <c r="J102" i="95"/>
  <c r="J101" i="95"/>
  <c r="J100" i="95"/>
  <c r="J99" i="95"/>
  <c r="J98" i="95"/>
  <c r="J97" i="95"/>
  <c r="J96" i="95"/>
  <c r="J95" i="95"/>
  <c r="J94" i="95"/>
  <c r="J93" i="95"/>
  <c r="J92" i="95"/>
  <c r="J91" i="95"/>
  <c r="J90" i="95"/>
  <c r="J89" i="95"/>
  <c r="J88" i="95"/>
  <c r="J87" i="95"/>
  <c r="J86" i="95"/>
  <c r="J85" i="95"/>
  <c r="J84" i="95"/>
  <c r="J83" i="95"/>
  <c r="J82" i="95"/>
  <c r="J81" i="95"/>
  <c r="J80" i="95"/>
  <c r="J79" i="95"/>
  <c r="J78" i="95"/>
  <c r="J77" i="95"/>
  <c r="J76" i="95"/>
  <c r="J75" i="95"/>
  <c r="J74" i="95"/>
  <c r="J73" i="95"/>
  <c r="J72" i="95"/>
  <c r="J71" i="95"/>
  <c r="J70" i="95"/>
  <c r="J69" i="95"/>
  <c r="J68" i="95"/>
  <c r="J67" i="95"/>
  <c r="J66" i="95"/>
  <c r="J65" i="95"/>
  <c r="J64" i="95"/>
  <c r="J63" i="95"/>
  <c r="J62" i="95"/>
  <c r="J61" i="95"/>
  <c r="J60" i="95"/>
  <c r="J59" i="95"/>
  <c r="J58" i="95"/>
  <c r="J57" i="95"/>
  <c r="J56" i="95"/>
  <c r="J55" i="95"/>
  <c r="J54" i="95"/>
  <c r="J53" i="95"/>
  <c r="J52" i="95"/>
  <c r="J51" i="95"/>
  <c r="J50" i="95"/>
  <c r="J49" i="95"/>
  <c r="J48" i="95"/>
  <c r="J47" i="95"/>
  <c r="J46" i="95"/>
  <c r="J45" i="95"/>
  <c r="J44" i="95"/>
  <c r="J43" i="95"/>
  <c r="J42" i="95"/>
  <c r="J41" i="95"/>
  <c r="J40" i="95"/>
  <c r="J39" i="95"/>
  <c r="J38" i="95"/>
  <c r="J37" i="95"/>
  <c r="J36" i="95"/>
  <c r="J35" i="95"/>
  <c r="J34" i="95"/>
  <c r="J33" i="95"/>
  <c r="J32" i="95"/>
  <c r="J31" i="95"/>
  <c r="J30" i="95"/>
  <c r="J29" i="95"/>
  <c r="J28" i="95"/>
  <c r="J27" i="95"/>
  <c r="J26" i="95"/>
  <c r="J25" i="95"/>
  <c r="J24" i="95"/>
  <c r="J23" i="95"/>
  <c r="J22" i="95"/>
  <c r="J21" i="95"/>
  <c r="J20" i="95"/>
  <c r="J19" i="95"/>
  <c r="J18" i="95"/>
  <c r="J17" i="95"/>
  <c r="J16" i="95"/>
  <c r="J15" i="95"/>
  <c r="J14" i="95"/>
  <c r="J13" i="95"/>
  <c r="J12" i="95"/>
  <c r="J11" i="95"/>
  <c r="J10" i="95"/>
  <c r="J9" i="95"/>
  <c r="J8" i="95"/>
  <c r="J7" i="95"/>
  <c r="J105" i="94"/>
  <c r="I105" i="94"/>
  <c r="H105" i="94"/>
  <c r="G105" i="94"/>
  <c r="F105" i="94"/>
  <c r="J104" i="94"/>
  <c r="J103" i="94"/>
  <c r="J102" i="94"/>
  <c r="J101" i="94"/>
  <c r="J100" i="94"/>
  <c r="J99" i="94"/>
  <c r="J98" i="94"/>
  <c r="J97" i="94"/>
  <c r="J96" i="94"/>
  <c r="J95" i="94"/>
  <c r="J94" i="94"/>
  <c r="J93" i="94"/>
  <c r="J92" i="94"/>
  <c r="J91" i="94"/>
  <c r="J90" i="94"/>
  <c r="J89" i="94"/>
  <c r="J88" i="94"/>
  <c r="J87" i="94"/>
  <c r="J86" i="94"/>
  <c r="J85" i="94"/>
  <c r="J84" i="94"/>
  <c r="J83" i="94"/>
  <c r="J82" i="94"/>
  <c r="J81" i="94"/>
  <c r="J80" i="94"/>
  <c r="J79" i="94"/>
  <c r="J78" i="94"/>
  <c r="J77" i="94"/>
  <c r="J76" i="94"/>
  <c r="J75" i="94"/>
  <c r="J74" i="94"/>
  <c r="J73" i="94"/>
  <c r="J72" i="94"/>
  <c r="J71" i="94"/>
  <c r="J70" i="94"/>
  <c r="J69" i="94"/>
  <c r="J68" i="94"/>
  <c r="J67" i="94"/>
  <c r="J66" i="94"/>
  <c r="J65" i="94"/>
  <c r="J64" i="94"/>
  <c r="J63" i="94"/>
  <c r="J62" i="94"/>
  <c r="J61" i="94"/>
  <c r="J60" i="94"/>
  <c r="J59" i="94"/>
  <c r="J58" i="94"/>
  <c r="J57" i="94"/>
  <c r="J56" i="94"/>
  <c r="J55" i="94"/>
  <c r="J54" i="94"/>
  <c r="J53" i="94"/>
  <c r="J52" i="94"/>
  <c r="J51" i="94"/>
  <c r="J50" i="94"/>
  <c r="J49" i="94"/>
  <c r="J48" i="94"/>
  <c r="J47" i="94"/>
  <c r="J46" i="94"/>
  <c r="J45" i="94"/>
  <c r="J44" i="94"/>
  <c r="J43" i="94"/>
  <c r="J42" i="94"/>
  <c r="J41" i="94"/>
  <c r="J40" i="94"/>
  <c r="J39" i="94"/>
  <c r="J38" i="94"/>
  <c r="J37" i="94"/>
  <c r="J36" i="94"/>
  <c r="J35" i="94"/>
  <c r="J34" i="94"/>
  <c r="J33" i="94"/>
  <c r="J32" i="94"/>
  <c r="J31" i="94"/>
  <c r="J30" i="94"/>
  <c r="J29" i="94"/>
  <c r="J28" i="94"/>
  <c r="J27" i="94"/>
  <c r="J26" i="94"/>
  <c r="J25" i="94"/>
  <c r="J24" i="94"/>
  <c r="J23" i="94"/>
  <c r="J22" i="94"/>
  <c r="J21" i="94"/>
  <c r="J20" i="94"/>
  <c r="J19" i="94"/>
  <c r="J18" i="94"/>
  <c r="J17" i="94"/>
  <c r="J16" i="94"/>
  <c r="J15" i="94"/>
  <c r="J14" i="94"/>
  <c r="J13" i="94"/>
  <c r="J12" i="94"/>
  <c r="J11" i="94"/>
  <c r="J10" i="94"/>
  <c r="J9" i="94"/>
  <c r="J8" i="94"/>
  <c r="J7" i="94"/>
  <c r="J105" i="93"/>
  <c r="I105" i="93"/>
  <c r="H105" i="93"/>
  <c r="G105" i="93"/>
  <c r="F105" i="93"/>
  <c r="J104" i="93"/>
  <c r="J103" i="93"/>
  <c r="J102" i="93"/>
  <c r="J101" i="93"/>
  <c r="J100" i="93"/>
  <c r="J99" i="93"/>
  <c r="J98" i="93"/>
  <c r="J97" i="93"/>
  <c r="J96" i="93"/>
  <c r="J95" i="93"/>
  <c r="J94" i="93"/>
  <c r="J93" i="93"/>
  <c r="J92" i="93"/>
  <c r="J91" i="93"/>
  <c r="J90" i="93"/>
  <c r="J89" i="93"/>
  <c r="J88" i="93"/>
  <c r="J87" i="93"/>
  <c r="J86" i="93"/>
  <c r="J85" i="93"/>
  <c r="J84" i="93"/>
  <c r="J83" i="93"/>
  <c r="J82" i="93"/>
  <c r="J81" i="93"/>
  <c r="J80" i="93"/>
  <c r="J79" i="93"/>
  <c r="J78" i="93"/>
  <c r="J77" i="93"/>
  <c r="J76" i="93"/>
  <c r="J75" i="93"/>
  <c r="J74" i="93"/>
  <c r="J73" i="93"/>
  <c r="J72" i="93"/>
  <c r="J71" i="93"/>
  <c r="J70" i="93"/>
  <c r="J69" i="93"/>
  <c r="J68" i="93"/>
  <c r="J67" i="93"/>
  <c r="J66" i="93"/>
  <c r="J65" i="93"/>
  <c r="J64" i="93"/>
  <c r="J63" i="93"/>
  <c r="J62" i="93"/>
  <c r="J61" i="93"/>
  <c r="J60" i="93"/>
  <c r="J59" i="93"/>
  <c r="J58" i="93"/>
  <c r="J57" i="93"/>
  <c r="J56" i="93"/>
  <c r="J55" i="93"/>
  <c r="J54" i="93"/>
  <c r="J53" i="93"/>
  <c r="J52" i="93"/>
  <c r="J51" i="93"/>
  <c r="J50" i="93"/>
  <c r="J49" i="93"/>
  <c r="J48" i="93"/>
  <c r="J47" i="93"/>
  <c r="J46" i="93"/>
  <c r="J45" i="93"/>
  <c r="J44" i="93"/>
  <c r="J43" i="93"/>
  <c r="J42" i="93"/>
  <c r="J41" i="93"/>
  <c r="J40" i="93"/>
  <c r="J39" i="93"/>
  <c r="J38" i="93"/>
  <c r="J37" i="93"/>
  <c r="J36" i="93"/>
  <c r="J35" i="93"/>
  <c r="J34" i="93"/>
  <c r="J33" i="93"/>
  <c r="J32" i="93"/>
  <c r="J31" i="93"/>
  <c r="J30" i="93"/>
  <c r="J29" i="93"/>
  <c r="J28" i="93"/>
  <c r="J27" i="93"/>
  <c r="J26" i="93"/>
  <c r="J25" i="93"/>
  <c r="J24" i="93"/>
  <c r="J23" i="93"/>
  <c r="J22" i="93"/>
  <c r="J21" i="93"/>
  <c r="J20" i="93"/>
  <c r="J19" i="93"/>
  <c r="J18" i="93"/>
  <c r="J17" i="93"/>
  <c r="J16" i="93"/>
  <c r="J15" i="93"/>
  <c r="J14" i="93"/>
  <c r="J13" i="93"/>
  <c r="J12" i="93"/>
  <c r="J11" i="93"/>
  <c r="J10" i="93"/>
  <c r="J9" i="93"/>
  <c r="J8" i="93"/>
  <c r="J7" i="93"/>
  <c r="J105" i="92"/>
  <c r="I105" i="92"/>
  <c r="H105" i="92"/>
  <c r="G105" i="92"/>
  <c r="F105" i="92"/>
  <c r="J104" i="92"/>
  <c r="J103" i="92"/>
  <c r="J102" i="92"/>
  <c r="J101" i="92"/>
  <c r="J100" i="92"/>
  <c r="J99" i="92"/>
  <c r="J98" i="92"/>
  <c r="J97" i="92"/>
  <c r="J96" i="92"/>
  <c r="J95" i="92"/>
  <c r="J94" i="92"/>
  <c r="J93" i="92"/>
  <c r="J92" i="92"/>
  <c r="J91" i="92"/>
  <c r="J90" i="92"/>
  <c r="J89" i="92"/>
  <c r="J88" i="92"/>
  <c r="J87" i="92"/>
  <c r="J86" i="92"/>
  <c r="J85" i="92"/>
  <c r="J84" i="92"/>
  <c r="J83" i="92"/>
  <c r="J82" i="92"/>
  <c r="J81" i="92"/>
  <c r="J80" i="92"/>
  <c r="J79" i="92"/>
  <c r="J78" i="92"/>
  <c r="J77" i="92"/>
  <c r="J76" i="92"/>
  <c r="J75" i="92"/>
  <c r="J74" i="92"/>
  <c r="J73" i="92"/>
  <c r="J72" i="92"/>
  <c r="J71" i="92"/>
  <c r="J70" i="92"/>
  <c r="J69" i="92"/>
  <c r="J68" i="92"/>
  <c r="J67" i="92"/>
  <c r="J66" i="92"/>
  <c r="J65" i="92"/>
  <c r="J64" i="92"/>
  <c r="J63" i="92"/>
  <c r="J62" i="92"/>
  <c r="J61" i="92"/>
  <c r="J60" i="92"/>
  <c r="J59" i="92"/>
  <c r="J58" i="92"/>
  <c r="J57" i="92"/>
  <c r="J56" i="92"/>
  <c r="J55" i="92"/>
  <c r="J54" i="92"/>
  <c r="J53" i="92"/>
  <c r="J52" i="92"/>
  <c r="J51" i="92"/>
  <c r="J50" i="92"/>
  <c r="J49" i="92"/>
  <c r="J48" i="92"/>
  <c r="J47" i="92"/>
  <c r="J46" i="92"/>
  <c r="J45" i="92"/>
  <c r="J44" i="92"/>
  <c r="J43" i="92"/>
  <c r="J42" i="92"/>
  <c r="J41" i="92"/>
  <c r="J40" i="92"/>
  <c r="J39" i="92"/>
  <c r="J38" i="92"/>
  <c r="J37" i="92"/>
  <c r="J36" i="92"/>
  <c r="J35" i="92"/>
  <c r="J34" i="92"/>
  <c r="J33" i="92"/>
  <c r="J32" i="92"/>
  <c r="J31" i="92"/>
  <c r="J30" i="92"/>
  <c r="J29" i="92"/>
  <c r="J28" i="92"/>
  <c r="J27" i="92"/>
  <c r="J26" i="92"/>
  <c r="J25" i="92"/>
  <c r="J24" i="92"/>
  <c r="J23" i="92"/>
  <c r="J22" i="92"/>
  <c r="J21" i="92"/>
  <c r="J20" i="92"/>
  <c r="J19" i="92"/>
  <c r="J18" i="92"/>
  <c r="J17" i="92"/>
  <c r="J16" i="92"/>
  <c r="J15" i="92"/>
  <c r="J14" i="92"/>
  <c r="J13" i="92"/>
  <c r="J12" i="92"/>
  <c r="J11" i="92"/>
  <c r="J10" i="92"/>
  <c r="J9" i="92"/>
  <c r="J8" i="92"/>
  <c r="J7" i="92"/>
  <c r="J105" i="79"/>
  <c r="I105" i="79"/>
  <c r="H105" i="79"/>
  <c r="G105" i="79"/>
  <c r="F105" i="79"/>
  <c r="J104" i="79"/>
  <c r="J103" i="79"/>
  <c r="J102" i="79"/>
  <c r="J101" i="79"/>
  <c r="J100" i="79"/>
  <c r="J99" i="79"/>
  <c r="J98" i="79"/>
  <c r="J97" i="79"/>
  <c r="J96" i="79"/>
  <c r="J95" i="79"/>
  <c r="J94" i="79"/>
  <c r="J93" i="79"/>
  <c r="J92" i="79"/>
  <c r="J91" i="79"/>
  <c r="J90" i="79"/>
  <c r="J89" i="79"/>
  <c r="J88" i="79"/>
  <c r="J87" i="79"/>
  <c r="J86" i="79"/>
  <c r="J85" i="79"/>
  <c r="J84" i="79"/>
  <c r="J83" i="79"/>
  <c r="J82" i="79"/>
  <c r="J81" i="79"/>
  <c r="J80" i="79"/>
  <c r="J79" i="79"/>
  <c r="J78" i="79"/>
  <c r="J77" i="79"/>
  <c r="J76" i="79"/>
  <c r="J75" i="79"/>
  <c r="J74" i="79"/>
  <c r="J73" i="79"/>
  <c r="J72" i="79"/>
  <c r="J71" i="79"/>
  <c r="J70" i="79"/>
  <c r="J69" i="79"/>
  <c r="J68" i="79"/>
  <c r="J67" i="79"/>
  <c r="J66" i="79"/>
  <c r="J65" i="79"/>
  <c r="J64" i="79"/>
  <c r="J63" i="79"/>
  <c r="J62" i="79"/>
  <c r="J61" i="79"/>
  <c r="J60" i="79"/>
  <c r="J59" i="79"/>
  <c r="J58" i="79"/>
  <c r="J57" i="79"/>
  <c r="J56" i="79"/>
  <c r="J55" i="79"/>
  <c r="J54" i="79"/>
  <c r="J53" i="79"/>
  <c r="J52" i="79"/>
  <c r="J51" i="79"/>
  <c r="J50" i="79"/>
  <c r="J49" i="79"/>
  <c r="J48" i="79"/>
  <c r="J47" i="79"/>
  <c r="J46" i="79"/>
  <c r="J45" i="79"/>
  <c r="J44" i="79"/>
  <c r="J43" i="79"/>
  <c r="J42" i="79"/>
  <c r="J41" i="79"/>
  <c r="J40" i="79"/>
  <c r="J39" i="79"/>
  <c r="J38" i="79"/>
  <c r="J37" i="79"/>
  <c r="J36" i="79"/>
  <c r="J35" i="79"/>
  <c r="J34" i="79"/>
  <c r="J33" i="79"/>
  <c r="J32" i="79"/>
  <c r="J31" i="79"/>
  <c r="J30" i="79"/>
  <c r="J29" i="79"/>
  <c r="J28" i="79"/>
  <c r="J27" i="79"/>
  <c r="J26" i="79"/>
  <c r="J25" i="79"/>
  <c r="J24" i="79"/>
  <c r="J23" i="79"/>
  <c r="J22" i="79"/>
  <c r="J21" i="79"/>
  <c r="J20" i="79"/>
  <c r="J19" i="79"/>
  <c r="J18" i="79"/>
  <c r="J17" i="79"/>
  <c r="J16" i="79"/>
  <c r="J15" i="79"/>
  <c r="J14" i="79"/>
  <c r="J13" i="79"/>
  <c r="J12" i="79"/>
  <c r="J11" i="79"/>
  <c r="J10" i="79"/>
  <c r="J9" i="79"/>
  <c r="J8" i="79"/>
  <c r="J7" i="79"/>
  <c r="J40" i="96"/>
  <c r="I40" i="96"/>
  <c r="E40" i="96"/>
  <c r="K39" i="96"/>
  <c r="J37" i="96"/>
  <c r="I37" i="96"/>
  <c r="H37" i="96"/>
  <c r="H38" i="96" s="1"/>
  <c r="G37" i="96"/>
  <c r="F37" i="96"/>
  <c r="F40" i="96" s="1"/>
  <c r="E37" i="96"/>
  <c r="D37" i="96"/>
  <c r="D40" i="96" s="1"/>
  <c r="C37" i="96"/>
  <c r="C40" i="96" s="1"/>
  <c r="K36" i="96"/>
  <c r="K35" i="96"/>
  <c r="K34" i="96"/>
  <c r="K33" i="96"/>
  <c r="K32" i="96"/>
  <c r="K31" i="96"/>
  <c r="K30" i="96"/>
  <c r="K29" i="96"/>
  <c r="H28" i="96"/>
  <c r="E28" i="96"/>
  <c r="K27" i="96"/>
  <c r="J26" i="96"/>
  <c r="J28" i="96" s="1"/>
  <c r="K25" i="96"/>
  <c r="J24" i="96"/>
  <c r="H24" i="96"/>
  <c r="H26" i="96" s="1"/>
  <c r="K23" i="96"/>
  <c r="J22" i="96"/>
  <c r="I22" i="96"/>
  <c r="I24" i="96" s="1"/>
  <c r="I26" i="96" s="1"/>
  <c r="K21" i="96"/>
  <c r="K20" i="96"/>
  <c r="K19" i="96"/>
  <c r="K18" i="96"/>
  <c r="K17" i="96"/>
  <c r="K16" i="96"/>
  <c r="K15" i="96"/>
  <c r="J14" i="96"/>
  <c r="I14" i="96"/>
  <c r="F14" i="96"/>
  <c r="F22" i="96" s="1"/>
  <c r="F24" i="96" s="1"/>
  <c r="F26" i="96" s="1"/>
  <c r="F28" i="96" s="1"/>
  <c r="D14" i="96"/>
  <c r="D22" i="96" s="1"/>
  <c r="D24" i="96" s="1"/>
  <c r="D26" i="96" s="1"/>
  <c r="C14" i="96"/>
  <c r="K13" i="96"/>
  <c r="K12" i="96"/>
  <c r="K11" i="96"/>
  <c r="K10" i="96"/>
  <c r="J9" i="96"/>
  <c r="I9" i="96"/>
  <c r="H9" i="96"/>
  <c r="H14" i="96" s="1"/>
  <c r="H22" i="96" s="1"/>
  <c r="G9" i="96"/>
  <c r="G14" i="96" s="1"/>
  <c r="G22" i="96" s="1"/>
  <c r="G24" i="96" s="1"/>
  <c r="G26" i="96" s="1"/>
  <c r="G28" i="96" s="1"/>
  <c r="F9" i="96"/>
  <c r="E9" i="96"/>
  <c r="E14" i="96" s="1"/>
  <c r="E22" i="96" s="1"/>
  <c r="E24" i="96" s="1"/>
  <c r="E26" i="96" s="1"/>
  <c r="E38" i="96" s="1"/>
  <c r="D9" i="96"/>
  <c r="C9" i="96"/>
  <c r="K9" i="96" s="1"/>
  <c r="K8" i="96"/>
  <c r="K7" i="96"/>
  <c r="E77" i="37"/>
  <c r="D77" i="37"/>
  <c r="F75" i="37"/>
  <c r="E75" i="37"/>
  <c r="D75" i="37"/>
  <c r="F73" i="37"/>
  <c r="D72" i="37"/>
  <c r="F71" i="37"/>
  <c r="E71" i="37"/>
  <c r="F70" i="37"/>
  <c r="E70" i="37"/>
  <c r="F69" i="37"/>
  <c r="E69" i="37"/>
  <c r="D69" i="37"/>
  <c r="F59" i="37"/>
  <c r="F77" i="37" s="1"/>
  <c r="E59" i="37"/>
  <c r="D59" i="37"/>
  <c r="F58" i="37"/>
  <c r="F76" i="37" s="1"/>
  <c r="E58" i="37"/>
  <c r="E76" i="37" s="1"/>
  <c r="D58" i="37"/>
  <c r="D76" i="37" s="1"/>
  <c r="F57" i="37"/>
  <c r="E57" i="37"/>
  <c r="D57" i="37"/>
  <c r="F56" i="37"/>
  <c r="F74" i="37" s="1"/>
  <c r="E56" i="37"/>
  <c r="E74" i="37" s="1"/>
  <c r="D56" i="37"/>
  <c r="D74" i="37" s="1"/>
  <c r="F55" i="37"/>
  <c r="E55" i="37"/>
  <c r="E73" i="37" s="1"/>
  <c r="D55" i="37"/>
  <c r="D73" i="37" s="1"/>
  <c r="F54" i="37"/>
  <c r="F72" i="37" s="1"/>
  <c r="E54" i="37"/>
  <c r="E72" i="37" s="1"/>
  <c r="D54" i="37"/>
  <c r="F53" i="37"/>
  <c r="E53" i="37"/>
  <c r="D53" i="37"/>
  <c r="D71" i="37" s="1"/>
  <c r="F52" i="37"/>
  <c r="E52" i="37"/>
  <c r="D52" i="37"/>
  <c r="D70" i="37" s="1"/>
  <c r="F51" i="37"/>
  <c r="E51" i="37"/>
  <c r="E60" i="37" s="1"/>
  <c r="E78" i="37" s="1"/>
  <c r="E80" i="37" s="1"/>
  <c r="D51" i="37"/>
  <c r="F42" i="37"/>
  <c r="E42" i="37"/>
  <c r="D42" i="37"/>
  <c r="F33" i="37"/>
  <c r="E33" i="37"/>
  <c r="D33" i="37"/>
  <c r="F24" i="37"/>
  <c r="E24" i="37"/>
  <c r="D24" i="37"/>
  <c r="F15" i="37"/>
  <c r="E15" i="37"/>
  <c r="D15" i="37"/>
  <c r="G20" i="24"/>
  <c r="E20" i="24"/>
  <c r="C20" i="24"/>
  <c r="H17" i="24"/>
  <c r="H20" i="24" s="1"/>
  <c r="G17" i="24"/>
  <c r="F17" i="24"/>
  <c r="F20" i="24" s="1"/>
  <c r="E17" i="24"/>
  <c r="D17" i="24"/>
  <c r="D20" i="24" s="1"/>
  <c r="C17" i="24"/>
  <c r="H9" i="24"/>
  <c r="G9" i="24"/>
  <c r="F9" i="24"/>
  <c r="E9" i="24"/>
  <c r="D9" i="24"/>
  <c r="C9" i="24"/>
  <c r="E20" i="82"/>
  <c r="C20" i="82"/>
  <c r="D17" i="82"/>
  <c r="D20" i="82" s="1"/>
  <c r="C17" i="82"/>
  <c r="F9" i="82"/>
  <c r="F17" i="82" s="1"/>
  <c r="F20" i="82" s="1"/>
  <c r="E9" i="82"/>
  <c r="E17" i="82" s="1"/>
  <c r="D9" i="82"/>
  <c r="C9" i="82"/>
  <c r="E19" i="100"/>
  <c r="D19" i="100"/>
  <c r="C19" i="100"/>
  <c r="E58" i="38"/>
  <c r="D58" i="38"/>
  <c r="C58" i="38"/>
  <c r="X19" i="91"/>
  <c r="W19" i="91"/>
  <c r="N19" i="91"/>
  <c r="M19" i="91"/>
  <c r="L19" i="91"/>
  <c r="H19" i="91"/>
  <c r="G19" i="91"/>
  <c r="F19" i="91"/>
  <c r="D19" i="91"/>
  <c r="Y18" i="91"/>
  <c r="X18" i="91"/>
  <c r="W18" i="91"/>
  <c r="V18" i="91"/>
  <c r="U18" i="91"/>
  <c r="T18" i="91"/>
  <c r="S18" i="91"/>
  <c r="R18" i="91"/>
  <c r="Q18" i="91"/>
  <c r="P18" i="91"/>
  <c r="O18" i="91"/>
  <c r="X17" i="91"/>
  <c r="T17" i="91"/>
  <c r="T19" i="91" s="1"/>
  <c r="S17" i="91"/>
  <c r="S19" i="91" s="1"/>
  <c r="N17" i="91"/>
  <c r="M17" i="91"/>
  <c r="L17" i="91"/>
  <c r="K17" i="91"/>
  <c r="K19" i="91" s="1"/>
  <c r="J17" i="91"/>
  <c r="J19" i="91" s="1"/>
  <c r="I17" i="91"/>
  <c r="I19" i="91" s="1"/>
  <c r="H17" i="91"/>
  <c r="G17" i="91"/>
  <c r="F17" i="91"/>
  <c r="E17" i="91"/>
  <c r="E19" i="91" s="1"/>
  <c r="D17" i="91"/>
  <c r="C17" i="91"/>
  <c r="C19" i="91" s="1"/>
  <c r="Y16" i="91"/>
  <c r="X16" i="91"/>
  <c r="W16" i="91"/>
  <c r="V16" i="91"/>
  <c r="U16" i="91"/>
  <c r="T16" i="91"/>
  <c r="S16" i="91"/>
  <c r="R16" i="91"/>
  <c r="Q16" i="91"/>
  <c r="P16" i="91"/>
  <c r="O16" i="91"/>
  <c r="Y15" i="91"/>
  <c r="X15" i="91"/>
  <c r="W15" i="91"/>
  <c r="V15" i="91"/>
  <c r="U15" i="91"/>
  <c r="T15" i="91"/>
  <c r="S15" i="91"/>
  <c r="R15" i="91"/>
  <c r="Q15" i="91"/>
  <c r="P15" i="91"/>
  <c r="O15" i="91"/>
  <c r="Y14" i="91"/>
  <c r="X14" i="91"/>
  <c r="W14" i="91"/>
  <c r="V14" i="91"/>
  <c r="U14" i="91"/>
  <c r="T14" i="91"/>
  <c r="S14" i="91"/>
  <c r="R14" i="91"/>
  <c r="Q14" i="91"/>
  <c r="P14" i="91"/>
  <c r="O14" i="91"/>
  <c r="Y13" i="91"/>
  <c r="X13" i="91"/>
  <c r="W13" i="91"/>
  <c r="V13" i="91"/>
  <c r="U13" i="91"/>
  <c r="T13" i="91"/>
  <c r="S13" i="91"/>
  <c r="R13" i="91"/>
  <c r="Q13" i="91"/>
  <c r="P13" i="91"/>
  <c r="O13" i="91"/>
  <c r="Y12" i="91"/>
  <c r="X12" i="91"/>
  <c r="W12" i="91"/>
  <c r="V12" i="91"/>
  <c r="U12" i="91"/>
  <c r="T12" i="91"/>
  <c r="S12" i="91"/>
  <c r="R12" i="91"/>
  <c r="Q12" i="91"/>
  <c r="P12" i="91"/>
  <c r="O12" i="91"/>
  <c r="Y11" i="91"/>
  <c r="X11" i="91"/>
  <c r="W11" i="91"/>
  <c r="V11" i="91"/>
  <c r="U11" i="91"/>
  <c r="T11" i="91"/>
  <c r="S11" i="91"/>
  <c r="R11" i="91"/>
  <c r="Q11" i="91"/>
  <c r="P11" i="91"/>
  <c r="O11" i="91"/>
  <c r="Y10" i="91"/>
  <c r="X10" i="91"/>
  <c r="W10" i="91"/>
  <c r="V10" i="91"/>
  <c r="U10" i="91"/>
  <c r="T10" i="91"/>
  <c r="S10" i="91"/>
  <c r="R10" i="91"/>
  <c r="Q10" i="91"/>
  <c r="P10" i="91"/>
  <c r="O10" i="91"/>
  <c r="Y9" i="91"/>
  <c r="X9" i="91"/>
  <c r="W9" i="91"/>
  <c r="W17" i="91" s="1"/>
  <c r="V9" i="91"/>
  <c r="V17" i="91" s="1"/>
  <c r="V19" i="91" s="1"/>
  <c r="U9" i="91"/>
  <c r="T9" i="91"/>
  <c r="S9" i="91"/>
  <c r="R9" i="91"/>
  <c r="R17" i="91" s="1"/>
  <c r="R19" i="91" s="1"/>
  <c r="Q9" i="91"/>
  <c r="P9" i="91"/>
  <c r="P17" i="91" s="1"/>
  <c r="P19" i="91" s="1"/>
  <c r="O9" i="91"/>
  <c r="O17" i="91" s="1"/>
  <c r="O19" i="91" s="1"/>
  <c r="Y7" i="91"/>
  <c r="X7" i="91"/>
  <c r="W7" i="91"/>
  <c r="V7" i="91"/>
  <c r="U7" i="91"/>
  <c r="T7" i="91"/>
  <c r="S7" i="91"/>
  <c r="R7" i="91"/>
  <c r="Q7" i="91"/>
  <c r="P7" i="91"/>
  <c r="O7" i="91"/>
  <c r="H18" i="61"/>
  <c r="F18" i="61"/>
  <c r="M18" i="61" s="1"/>
  <c r="D18" i="61"/>
  <c r="N17" i="61"/>
  <c r="M17" i="61"/>
  <c r="L17" i="61"/>
  <c r="M16" i="61"/>
  <c r="K16" i="61"/>
  <c r="K18" i="61" s="1"/>
  <c r="J16" i="61"/>
  <c r="J18" i="61" s="1"/>
  <c r="I16" i="61"/>
  <c r="N16" i="61" s="1"/>
  <c r="H16" i="61"/>
  <c r="G16" i="61"/>
  <c r="G18" i="61" s="1"/>
  <c r="F16" i="61"/>
  <c r="E16" i="61"/>
  <c r="E18" i="61" s="1"/>
  <c r="D16" i="61"/>
  <c r="C16" i="61"/>
  <c r="N15" i="61"/>
  <c r="M15" i="61"/>
  <c r="L15" i="61"/>
  <c r="N14" i="61"/>
  <c r="M14" i="61"/>
  <c r="L14" i="61"/>
  <c r="N13" i="61"/>
  <c r="M13" i="61"/>
  <c r="L13" i="61"/>
  <c r="N12" i="61"/>
  <c r="M12" i="61"/>
  <c r="L12" i="61"/>
  <c r="N11" i="61"/>
  <c r="M11" i="61"/>
  <c r="L11" i="61"/>
  <c r="N10" i="61"/>
  <c r="M10" i="61"/>
  <c r="L10" i="61"/>
  <c r="N9" i="61"/>
  <c r="M9" i="61"/>
  <c r="L9" i="61"/>
  <c r="N8" i="61"/>
  <c r="M8" i="61"/>
  <c r="L8" i="61"/>
  <c r="N18" i="3"/>
  <c r="O18" i="3" s="1"/>
  <c r="F18" i="3"/>
  <c r="E18" i="3"/>
  <c r="D18" i="3"/>
  <c r="O17" i="3"/>
  <c r="K17" i="3"/>
  <c r="O16" i="3"/>
  <c r="N16" i="3"/>
  <c r="J16" i="3"/>
  <c r="J18" i="3" s="1"/>
  <c r="I16" i="3"/>
  <c r="I18" i="3" s="1"/>
  <c r="H16" i="3"/>
  <c r="H18" i="3" s="1"/>
  <c r="G16" i="3"/>
  <c r="G18" i="3" s="1"/>
  <c r="F16" i="3"/>
  <c r="E16" i="3"/>
  <c r="D16" i="3"/>
  <c r="C16" i="3"/>
  <c r="C18" i="3" s="1"/>
  <c r="O15" i="3"/>
  <c r="M15" i="3"/>
  <c r="L15" i="3"/>
  <c r="K15" i="3"/>
  <c r="O14" i="3"/>
  <c r="K14" i="3"/>
  <c r="O13" i="3"/>
  <c r="M13" i="3"/>
  <c r="L13" i="3"/>
  <c r="K13" i="3"/>
  <c r="O12" i="3"/>
  <c r="L12" i="3"/>
  <c r="K12" i="3"/>
  <c r="M12" i="3" s="1"/>
  <c r="O11" i="3"/>
  <c r="L11" i="3"/>
  <c r="K11" i="3"/>
  <c r="M11" i="3" s="1"/>
  <c r="O10" i="3"/>
  <c r="M10" i="3"/>
  <c r="K10" i="3"/>
  <c r="L10" i="3" s="1"/>
  <c r="O9" i="3"/>
  <c r="L9" i="3"/>
  <c r="K9" i="3"/>
  <c r="M9" i="3" s="1"/>
  <c r="O8" i="3"/>
  <c r="K8" i="3"/>
  <c r="M8" i="3" s="1"/>
  <c r="F184" i="86"/>
  <c r="E184" i="86"/>
  <c r="D184" i="86"/>
  <c r="C184" i="86"/>
  <c r="F183" i="86"/>
  <c r="F182" i="86"/>
  <c r="F181" i="86"/>
  <c r="F180" i="86"/>
  <c r="F179" i="86"/>
  <c r="F175" i="86"/>
  <c r="E175" i="86"/>
  <c r="D175" i="86"/>
  <c r="C175" i="86"/>
  <c r="F174" i="86"/>
  <c r="F173" i="86"/>
  <c r="F172" i="86"/>
  <c r="F171" i="86"/>
  <c r="F170" i="86"/>
  <c r="E166" i="86"/>
  <c r="D166" i="86"/>
  <c r="F166" i="86" s="1"/>
  <c r="C166" i="86"/>
  <c r="F165" i="86"/>
  <c r="F164" i="86"/>
  <c r="F163" i="86"/>
  <c r="F162" i="86"/>
  <c r="F161" i="86"/>
  <c r="E157" i="86"/>
  <c r="D157" i="86"/>
  <c r="F157" i="86" s="1"/>
  <c r="C157" i="86"/>
  <c r="B157" i="86"/>
  <c r="F156" i="86"/>
  <c r="F155" i="86"/>
  <c r="F154" i="86"/>
  <c r="F153" i="86"/>
  <c r="F152" i="86"/>
  <c r="E148" i="86"/>
  <c r="F148" i="86" s="1"/>
  <c r="D148" i="86"/>
  <c r="C148" i="86"/>
  <c r="F147" i="86"/>
  <c r="F146" i="86"/>
  <c r="F145" i="86"/>
  <c r="F144" i="86"/>
  <c r="F143" i="86"/>
  <c r="F140" i="86"/>
  <c r="F139" i="86"/>
  <c r="E139" i="86"/>
  <c r="D139" i="86"/>
  <c r="C139" i="86"/>
  <c r="F138" i="86"/>
  <c r="F137" i="86"/>
  <c r="F136" i="86"/>
  <c r="F135" i="86"/>
  <c r="F134" i="86"/>
  <c r="E130" i="86"/>
  <c r="D130" i="86"/>
  <c r="C130" i="86"/>
  <c r="F129" i="86"/>
  <c r="F128" i="86"/>
  <c r="F127" i="86"/>
  <c r="F126" i="86"/>
  <c r="F125" i="86"/>
  <c r="E121" i="86"/>
  <c r="D121" i="86"/>
  <c r="C121" i="86"/>
  <c r="F120" i="86"/>
  <c r="F119" i="86"/>
  <c r="F118" i="86"/>
  <c r="F117" i="86"/>
  <c r="F116" i="86"/>
  <c r="F112" i="86"/>
  <c r="E112" i="86"/>
  <c r="D112" i="86"/>
  <c r="C112" i="86"/>
  <c r="F111" i="86"/>
  <c r="F110" i="86"/>
  <c r="F109" i="86"/>
  <c r="F108" i="86"/>
  <c r="F107" i="86"/>
  <c r="E103" i="86"/>
  <c r="F103" i="86" s="1"/>
  <c r="D103" i="86"/>
  <c r="C103" i="86"/>
  <c r="F102" i="86"/>
  <c r="F101" i="86"/>
  <c r="F100" i="86"/>
  <c r="F99" i="86"/>
  <c r="F98" i="86"/>
  <c r="C97" i="86"/>
  <c r="E94" i="86"/>
  <c r="D94" i="86"/>
  <c r="F94" i="86" s="1"/>
  <c r="C94" i="86"/>
  <c r="F93" i="86"/>
  <c r="F92" i="86"/>
  <c r="F91" i="86"/>
  <c r="F90" i="86"/>
  <c r="F89" i="86"/>
  <c r="E85" i="86"/>
  <c r="D85" i="86"/>
  <c r="F85" i="86" s="1"/>
  <c r="C85" i="86"/>
  <c r="F84" i="86"/>
  <c r="F83" i="86"/>
  <c r="F82" i="86"/>
  <c r="F81" i="86"/>
  <c r="F80" i="86"/>
  <c r="F76" i="86"/>
  <c r="E76" i="86"/>
  <c r="D76" i="86"/>
  <c r="C76" i="86"/>
  <c r="F75" i="86"/>
  <c r="F74" i="86"/>
  <c r="F73" i="86"/>
  <c r="F72" i="86"/>
  <c r="F71" i="86"/>
  <c r="E67" i="86"/>
  <c r="F67" i="86" s="1"/>
  <c r="D67" i="86"/>
  <c r="C67" i="86"/>
  <c r="F66" i="86"/>
  <c r="F65" i="86"/>
  <c r="F64" i="86"/>
  <c r="F63" i="86"/>
  <c r="F62" i="86"/>
  <c r="E60" i="86"/>
  <c r="F58" i="86"/>
  <c r="E58" i="86"/>
  <c r="D58" i="86"/>
  <c r="C58" i="86"/>
  <c r="F57" i="86"/>
  <c r="F56" i="86"/>
  <c r="F55" i="86"/>
  <c r="F54" i="86"/>
  <c r="F53" i="86"/>
  <c r="F49" i="86"/>
  <c r="E49" i="86"/>
  <c r="D49" i="86"/>
  <c r="C49" i="86"/>
  <c r="F48" i="86"/>
  <c r="F47" i="86"/>
  <c r="F46" i="86"/>
  <c r="F45" i="86"/>
  <c r="F44" i="86"/>
  <c r="E40" i="86"/>
  <c r="F40" i="86" s="1"/>
  <c r="D40" i="86"/>
  <c r="C40" i="86"/>
  <c r="F39" i="86"/>
  <c r="F38" i="86"/>
  <c r="F37" i="86"/>
  <c r="F36" i="86"/>
  <c r="F35" i="86"/>
  <c r="C33" i="86"/>
  <c r="E31" i="86"/>
  <c r="F31" i="86" s="1"/>
  <c r="D31" i="86"/>
  <c r="C31" i="86"/>
  <c r="F30" i="86"/>
  <c r="F29" i="86"/>
  <c r="F28" i="86"/>
  <c r="F27" i="86"/>
  <c r="F26" i="86"/>
  <c r="E22" i="86"/>
  <c r="D22" i="86"/>
  <c r="F22" i="86" s="1"/>
  <c r="C22" i="86"/>
  <c r="F21" i="86"/>
  <c r="F20" i="86"/>
  <c r="F19" i="86"/>
  <c r="F18" i="86"/>
  <c r="F17" i="86"/>
  <c r="E13" i="86"/>
  <c r="D13" i="86"/>
  <c r="F13" i="86" s="1"/>
  <c r="C13" i="86"/>
  <c r="F12" i="86"/>
  <c r="F11" i="86"/>
  <c r="F10" i="86"/>
  <c r="F9" i="86"/>
  <c r="F8" i="86"/>
  <c r="H3" i="86"/>
  <c r="F11" i="101"/>
  <c r="H6" i="101"/>
  <c r="J13" i="84"/>
  <c r="M9" i="84"/>
  <c r="E6" i="84"/>
  <c r="F2" i="84"/>
  <c r="H17" i="69"/>
  <c r="G17" i="69"/>
  <c r="F17" i="69"/>
  <c r="K15" i="69"/>
  <c r="K17" i="69" s="1"/>
  <c r="J15" i="69"/>
  <c r="J17" i="69" s="1"/>
  <c r="I15" i="69"/>
  <c r="I17" i="69" s="1"/>
  <c r="H15" i="69"/>
  <c r="G15" i="69"/>
  <c r="F15" i="69"/>
  <c r="E15" i="69"/>
  <c r="E17" i="69" s="1"/>
  <c r="D15" i="69"/>
  <c r="D17" i="69" s="1"/>
  <c r="C15" i="69"/>
  <c r="C17" i="69" s="1"/>
  <c r="B8" i="69"/>
  <c r="E3" i="69"/>
  <c r="M1005" i="59"/>
  <c r="L1005" i="59"/>
  <c r="K1005" i="59"/>
  <c r="J1005" i="59"/>
  <c r="I1005" i="59"/>
  <c r="H1005" i="59"/>
  <c r="G1005" i="59"/>
  <c r="F1005" i="59"/>
  <c r="E1005" i="59"/>
  <c r="D11" i="59"/>
  <c r="B5" i="59"/>
  <c r="K17" i="67"/>
  <c r="J17" i="67"/>
  <c r="I17" i="67"/>
  <c r="H17" i="67"/>
  <c r="D17" i="67"/>
  <c r="K15" i="67"/>
  <c r="J15" i="67"/>
  <c r="I15" i="67"/>
  <c r="H15" i="67"/>
  <c r="G15" i="67"/>
  <c r="G17" i="67" s="1"/>
  <c r="F15" i="67"/>
  <c r="F17" i="67" s="1"/>
  <c r="E15" i="67"/>
  <c r="E17" i="67" s="1"/>
  <c r="D15" i="67"/>
  <c r="C15" i="67"/>
  <c r="C17" i="67" s="1"/>
  <c r="H5" i="67"/>
  <c r="M1005" i="14"/>
  <c r="L1005" i="14"/>
  <c r="K1005" i="14"/>
  <c r="J1005" i="14"/>
  <c r="I1005" i="14"/>
  <c r="H1005" i="14"/>
  <c r="G1005" i="14"/>
  <c r="F1005" i="14"/>
  <c r="E1005" i="14"/>
  <c r="B9" i="14"/>
  <c r="D15" i="102"/>
  <c r="F8" i="102"/>
  <c r="E175" i="103"/>
  <c r="E147" i="103"/>
  <c r="F133" i="103"/>
  <c r="F114" i="103"/>
  <c r="E97" i="103"/>
  <c r="F83" i="103"/>
  <c r="F71" i="103"/>
  <c r="E60" i="103"/>
  <c r="E51" i="103"/>
  <c r="F39" i="103"/>
  <c r="F30" i="103"/>
  <c r="F24" i="103"/>
  <c r="B17" i="103"/>
  <c r="E10" i="103"/>
  <c r="I7" i="103"/>
  <c r="L5" i="103"/>
  <c r="F4" i="103"/>
  <c r="E3" i="103"/>
  <c r="I2" i="34"/>
  <c r="B13" i="82" s="1"/>
  <c r="E1" i="34"/>
  <c r="B113" i="85" l="1"/>
  <c r="M5" i="103"/>
  <c r="F101" i="103"/>
  <c r="N6" i="84"/>
  <c r="D12" i="101"/>
  <c r="B42" i="86"/>
  <c r="B6" i="103"/>
  <c r="B33" i="103"/>
  <c r="E75" i="103"/>
  <c r="E121" i="103"/>
  <c r="E185" i="103"/>
  <c r="H4" i="14"/>
  <c r="B11" i="67"/>
  <c r="D5" i="59"/>
  <c r="J3" i="69"/>
  <c r="C3" i="84"/>
  <c r="G14" i="84"/>
  <c r="F12" i="101"/>
  <c r="F68" i="86"/>
  <c r="J6" i="61"/>
  <c r="C86" i="65"/>
  <c r="B11" i="34"/>
  <c r="M3" i="103"/>
  <c r="N4" i="103"/>
  <c r="D6" i="103"/>
  <c r="L8" i="103"/>
  <c r="B12" i="103"/>
  <c r="F19" i="103"/>
  <c r="E27" i="103"/>
  <c r="E33" i="103"/>
  <c r="F43" i="103"/>
  <c r="E55" i="103"/>
  <c r="E64" i="103"/>
  <c r="F75" i="103"/>
  <c r="E89" i="103"/>
  <c r="F102" i="103"/>
  <c r="F121" i="103"/>
  <c r="E139" i="103"/>
  <c r="E154" i="103"/>
  <c r="F2" i="102"/>
  <c r="D11" i="102"/>
  <c r="I4" i="14"/>
  <c r="D12" i="14"/>
  <c r="D3" i="67"/>
  <c r="B12" i="67"/>
  <c r="B3" i="59"/>
  <c r="M5" i="59"/>
  <c r="C16" i="59"/>
  <c r="I4" i="69"/>
  <c r="B17" i="69"/>
  <c r="G3" i="84"/>
  <c r="N7" i="84"/>
  <c r="H11" i="84"/>
  <c r="D3" i="101"/>
  <c r="I8" i="101"/>
  <c r="D13" i="101"/>
  <c r="C15" i="86"/>
  <c r="F115" i="86"/>
  <c r="B47" i="85"/>
  <c r="M2" i="3"/>
  <c r="J2" i="65"/>
  <c r="B3" i="91"/>
  <c r="F3" i="103"/>
  <c r="F51" i="103"/>
  <c r="E153" i="103"/>
  <c r="D4" i="14"/>
  <c r="I5" i="67"/>
  <c r="D14" i="59"/>
  <c r="H2" i="84"/>
  <c r="F7" i="101"/>
  <c r="B143" i="85"/>
  <c r="M4" i="103"/>
  <c r="E19" i="103"/>
  <c r="E52" i="103"/>
  <c r="F63" i="103"/>
  <c r="E85" i="103"/>
  <c r="F153" i="103"/>
  <c r="B9" i="102"/>
  <c r="C12" i="14"/>
  <c r="C3" i="67"/>
  <c r="J2" i="59"/>
  <c r="B16" i="59"/>
  <c r="B16" i="69"/>
  <c r="E7" i="84"/>
  <c r="M10" i="84"/>
  <c r="K7" i="101"/>
  <c r="E7" i="86"/>
  <c r="D42" i="86"/>
  <c r="C151" i="86"/>
  <c r="B17" i="85"/>
  <c r="B12" i="34"/>
  <c r="N3" i="103"/>
  <c r="C5" i="103"/>
  <c r="E6" i="103"/>
  <c r="M8" i="103"/>
  <c r="B14" i="103"/>
  <c r="B20" i="103"/>
  <c r="F27" i="103"/>
  <c r="E35" i="103"/>
  <c r="E44" i="103"/>
  <c r="F55" i="103"/>
  <c r="E67" i="103"/>
  <c r="E76" i="103"/>
  <c r="F89" i="103"/>
  <c r="E107" i="103"/>
  <c r="E122" i="103"/>
  <c r="E141" i="103"/>
  <c r="E160" i="103"/>
  <c r="H2" i="102"/>
  <c r="F11" i="102"/>
  <c r="F5" i="14"/>
  <c r="B14" i="14"/>
  <c r="C4" i="67"/>
  <c r="C3" i="59"/>
  <c r="O6" i="59"/>
  <c r="J4" i="69"/>
  <c r="H3" i="84"/>
  <c r="B8" i="84"/>
  <c r="M11" i="84"/>
  <c r="F3" i="101"/>
  <c r="K8" i="101"/>
  <c r="I13" i="101"/>
  <c r="E15" i="86"/>
  <c r="B51" i="86"/>
  <c r="C78" i="86"/>
  <c r="D122" i="86"/>
  <c r="B159" i="86"/>
  <c r="B49" i="85"/>
  <c r="O2" i="3"/>
  <c r="G4" i="65"/>
  <c r="H3" i="61"/>
  <c r="F11" i="103"/>
  <c r="B39" i="34"/>
  <c r="O3" i="103"/>
  <c r="D5" i="103"/>
  <c r="L6" i="103"/>
  <c r="Q8" i="103"/>
  <c r="E14" i="103"/>
  <c r="B22" i="103"/>
  <c r="B28" i="103"/>
  <c r="F35" i="103"/>
  <c r="E47" i="103"/>
  <c r="E56" i="103"/>
  <c r="F67" i="103"/>
  <c r="E79" i="103"/>
  <c r="E90" i="103"/>
  <c r="E109" i="103"/>
  <c r="F126" i="103"/>
  <c r="F141" i="103"/>
  <c r="E161" i="103"/>
  <c r="B5" i="102"/>
  <c r="F12" i="102"/>
  <c r="G5" i="14"/>
  <c r="B1005" i="14"/>
  <c r="D4" i="67"/>
  <c r="L3" i="59"/>
  <c r="B8" i="59"/>
  <c r="D2" i="69"/>
  <c r="K4" i="69"/>
  <c r="B5" i="84"/>
  <c r="K8" i="84"/>
  <c r="H12" i="84"/>
  <c r="C5" i="101"/>
  <c r="L9" i="101"/>
  <c r="G14" i="101"/>
  <c r="E23" i="86"/>
  <c r="D51" i="86"/>
  <c r="D86" i="86"/>
  <c r="C132" i="86"/>
  <c r="F159" i="86"/>
  <c r="B79" i="85"/>
  <c r="G6" i="3"/>
  <c r="E6" i="65"/>
  <c r="B18" i="100"/>
  <c r="C15" i="64"/>
  <c r="C11" i="64"/>
  <c r="C7" i="64"/>
  <c r="B5" i="64"/>
  <c r="F3" i="64"/>
  <c r="D2" i="64"/>
  <c r="B16" i="63"/>
  <c r="B12" i="63"/>
  <c r="B8" i="63"/>
  <c r="C5" i="63"/>
  <c r="C3" i="63"/>
  <c r="C23" i="83"/>
  <c r="B19" i="83"/>
  <c r="G5" i="83"/>
  <c r="C3" i="83"/>
  <c r="D11" i="73"/>
  <c r="N3" i="73"/>
  <c r="F3" i="73"/>
  <c r="D11" i="74"/>
  <c r="K4" i="74"/>
  <c r="C4" i="74"/>
  <c r="L5" i="97"/>
  <c r="D5" i="97"/>
  <c r="L4" i="97"/>
  <c r="D4" i="97"/>
  <c r="L3" i="97"/>
  <c r="D3" i="97"/>
  <c r="L2" i="97"/>
  <c r="D2" i="97"/>
  <c r="B22" i="99"/>
  <c r="B18" i="99"/>
  <c r="B14" i="99"/>
  <c r="J12" i="99"/>
  <c r="B12" i="99"/>
  <c r="I10" i="99"/>
  <c r="B8" i="99"/>
  <c r="B106" i="98"/>
  <c r="B13" i="98"/>
  <c r="H5" i="98"/>
  <c r="D3" i="98"/>
  <c r="O12" i="80"/>
  <c r="G12" i="80"/>
  <c r="N11" i="80"/>
  <c r="F11" i="80"/>
  <c r="M10" i="80"/>
  <c r="E10" i="80"/>
  <c r="B4" i="80"/>
  <c r="B10" i="35"/>
  <c r="D4" i="35"/>
  <c r="F2" i="35"/>
  <c r="E13" i="78"/>
  <c r="E9" i="78"/>
  <c r="O5" i="78"/>
  <c r="F4" i="78"/>
  <c r="B107" i="75"/>
  <c r="E14" i="75"/>
  <c r="E10" i="75"/>
  <c r="E6" i="75"/>
  <c r="H4" i="75"/>
  <c r="B2" i="75"/>
  <c r="D16" i="95"/>
  <c r="D12" i="95"/>
  <c r="D8" i="95"/>
  <c r="J4" i="95"/>
  <c r="B2" i="95"/>
  <c r="D16" i="94"/>
  <c r="D12" i="94"/>
  <c r="D8" i="94"/>
  <c r="F5" i="94"/>
  <c r="F4" i="94"/>
  <c r="D15" i="93"/>
  <c r="D11" i="93"/>
  <c r="D7" i="93"/>
  <c r="C5" i="93"/>
  <c r="D4" i="93"/>
  <c r="D14" i="92"/>
  <c r="D10" i="92"/>
  <c r="J5" i="92"/>
  <c r="J4" i="92"/>
  <c r="B4" i="92"/>
  <c r="B105" i="79"/>
  <c r="B15" i="64"/>
  <c r="B11" i="64"/>
  <c r="B7" i="64"/>
  <c r="G4" i="64"/>
  <c r="E3" i="64"/>
  <c r="C2" i="64"/>
  <c r="C15" i="63"/>
  <c r="C11" i="63"/>
  <c r="C7" i="63"/>
  <c r="B5" i="63"/>
  <c r="B3" i="63"/>
  <c r="B23" i="83"/>
  <c r="B18" i="83"/>
  <c r="B5" i="83"/>
  <c r="B3" i="83"/>
  <c r="D10" i="73"/>
  <c r="M3" i="73"/>
  <c r="E3" i="73"/>
  <c r="D10" i="74"/>
  <c r="J4" i="74"/>
  <c r="B4" i="74"/>
  <c r="B15" i="97"/>
  <c r="B11" i="97"/>
  <c r="B7" i="97"/>
  <c r="K5" i="97"/>
  <c r="C5" i="97"/>
  <c r="K4" i="97"/>
  <c r="C4" i="97"/>
  <c r="K3" i="97"/>
  <c r="C3" i="97"/>
  <c r="K2" i="97"/>
  <c r="C2" i="97"/>
  <c r="B107" i="99"/>
  <c r="R13" i="99"/>
  <c r="I12" i="99"/>
  <c r="P10" i="99"/>
  <c r="H10" i="99"/>
  <c r="B7" i="99"/>
  <c r="B12" i="98"/>
  <c r="F4" i="98"/>
  <c r="C3" i="98"/>
  <c r="B20" i="80"/>
  <c r="B16" i="80"/>
  <c r="N12" i="80"/>
  <c r="F12" i="80"/>
  <c r="M11" i="80"/>
  <c r="E11" i="80"/>
  <c r="L10" i="80"/>
  <c r="D10" i="80"/>
  <c r="R3" i="80"/>
  <c r="B9" i="35"/>
  <c r="C4" i="35"/>
  <c r="E2" i="35"/>
  <c r="D13" i="78"/>
  <c r="D9" i="78"/>
  <c r="M4" i="78"/>
  <c r="E4" i="78"/>
  <c r="B106" i="75"/>
  <c r="D14" i="75"/>
  <c r="D10" i="75"/>
  <c r="D6" i="75"/>
  <c r="G4" i="75"/>
  <c r="H4" i="95"/>
  <c r="E5" i="94"/>
  <c r="E4" i="94"/>
  <c r="L6" i="93"/>
  <c r="B5" i="93"/>
  <c r="C4" i="93"/>
  <c r="I5" i="92"/>
  <c r="I4" i="92"/>
  <c r="B3" i="92"/>
  <c r="C14" i="64"/>
  <c r="C10" i="64"/>
  <c r="I6" i="64"/>
  <c r="F4" i="64"/>
  <c r="D3" i="64"/>
  <c r="B2" i="64"/>
  <c r="B15" i="63"/>
  <c r="B11" i="63"/>
  <c r="B7" i="63"/>
  <c r="F4" i="63"/>
  <c r="G2" i="63"/>
  <c r="E22" i="83"/>
  <c r="B16" i="83"/>
  <c r="B11" i="83"/>
  <c r="E4" i="83"/>
  <c r="E2" i="83"/>
  <c r="D9" i="73"/>
  <c r="L3" i="73"/>
  <c r="D3" i="73"/>
  <c r="D9" i="74"/>
  <c r="I4" i="74"/>
  <c r="B3" i="74"/>
  <c r="S6" i="97"/>
  <c r="J5" i="97"/>
  <c r="B5" i="97"/>
  <c r="J4" i="97"/>
  <c r="B4" i="97"/>
  <c r="J3" i="97"/>
  <c r="B3" i="97"/>
  <c r="J2" i="97"/>
  <c r="B2" i="97"/>
  <c r="B21" i="99"/>
  <c r="B17" i="99"/>
  <c r="P12" i="99"/>
  <c r="H12" i="99"/>
  <c r="O10" i="99"/>
  <c r="G10" i="99"/>
  <c r="B6" i="99"/>
  <c r="B11" i="98"/>
  <c r="E4" i="98"/>
  <c r="B3" i="98"/>
  <c r="M12" i="80"/>
  <c r="E12" i="80"/>
  <c r="L11" i="80"/>
  <c r="D11" i="80"/>
  <c r="K10" i="80"/>
  <c r="C10" i="80"/>
  <c r="C2" i="80"/>
  <c r="B104" i="35"/>
  <c r="B8" i="35"/>
  <c r="B4" i="35"/>
  <c r="D2" i="35"/>
  <c r="E12" i="78"/>
  <c r="E8" i="78"/>
  <c r="L4" i="78"/>
  <c r="D4" i="78"/>
  <c r="E13" i="75"/>
  <c r="E9" i="75"/>
  <c r="O5" i="75"/>
  <c r="F4" i="75"/>
  <c r="D15" i="95"/>
  <c r="D11" i="95"/>
  <c r="D7" i="95"/>
  <c r="F4" i="95"/>
  <c r="D15" i="94"/>
  <c r="D11" i="94"/>
  <c r="D7" i="94"/>
  <c r="C5" i="94"/>
  <c r="D4" i="94"/>
  <c r="D14" i="93"/>
  <c r="D10" i="93"/>
  <c r="J5" i="93"/>
  <c r="J4" i="93"/>
  <c r="B4" i="93"/>
  <c r="B105" i="92"/>
  <c r="D13" i="92"/>
  <c r="D9" i="92"/>
  <c r="H5" i="92"/>
  <c r="H4" i="92"/>
  <c r="B2" i="92"/>
  <c r="D16" i="79"/>
  <c r="D12" i="79"/>
  <c r="D8" i="79"/>
  <c r="F5" i="79"/>
  <c r="F4" i="79"/>
  <c r="C105" i="64"/>
  <c r="C13" i="64"/>
  <c r="C9" i="64"/>
  <c r="F5" i="64"/>
  <c r="D4" i="64"/>
  <c r="B3" i="64"/>
  <c r="B14" i="63"/>
  <c r="B10" i="63"/>
  <c r="G5" i="63"/>
  <c r="C4" i="63"/>
  <c r="C2" i="63"/>
  <c r="C22" i="83"/>
  <c r="B14" i="83"/>
  <c r="B9" i="83"/>
  <c r="C4" i="83"/>
  <c r="C2" i="83"/>
  <c r="B103" i="73"/>
  <c r="D7" i="73"/>
  <c r="J3" i="73"/>
  <c r="B3" i="73"/>
  <c r="D15" i="74"/>
  <c r="D7" i="74"/>
  <c r="G4" i="74"/>
  <c r="P5" i="97"/>
  <c r="H5" i="97"/>
  <c r="P4" i="97"/>
  <c r="H4" i="97"/>
  <c r="P3" i="97"/>
  <c r="H3" i="97"/>
  <c r="P2" i="97"/>
  <c r="H2" i="97"/>
  <c r="B20" i="99"/>
  <c r="B16" i="99"/>
  <c r="N12" i="99"/>
  <c r="F12" i="99"/>
  <c r="M10" i="99"/>
  <c r="E10" i="99"/>
  <c r="B4" i="99"/>
  <c r="B9" i="98"/>
  <c r="C4" i="98"/>
  <c r="E2" i="98"/>
  <c r="K12" i="80"/>
  <c r="C12" i="80"/>
  <c r="J11" i="80"/>
  <c r="B11" i="80"/>
  <c r="I10" i="80"/>
  <c r="B8" i="80"/>
  <c r="B107" i="35"/>
  <c r="B14" i="35"/>
  <c r="B6" i="35"/>
  <c r="E3" i="35"/>
  <c r="B2" i="35"/>
  <c r="E15" i="78"/>
  <c r="E11" i="78"/>
  <c r="E7" i="78"/>
  <c r="J4" i="78"/>
  <c r="B4" i="78"/>
  <c r="E12" i="75"/>
  <c r="E8" i="75"/>
  <c r="L4" i="75"/>
  <c r="D4" i="75"/>
  <c r="D14" i="95"/>
  <c r="D10" i="95"/>
  <c r="I5" i="95"/>
  <c r="D4" i="95"/>
  <c r="D14" i="94"/>
  <c r="D10" i="94"/>
  <c r="J5" i="94"/>
  <c r="J4" i="94"/>
  <c r="B4" i="94"/>
  <c r="B105" i="93"/>
  <c r="D13" i="93"/>
  <c r="D9" i="93"/>
  <c r="H5" i="93"/>
  <c r="H4" i="93"/>
  <c r="B2" i="93"/>
  <c r="D16" i="92"/>
  <c r="D12" i="92"/>
  <c r="D8" i="92"/>
  <c r="F5" i="92"/>
  <c r="F4" i="92"/>
  <c r="B13" i="64"/>
  <c r="E5" i="64"/>
  <c r="G2" i="64"/>
  <c r="C14" i="63"/>
  <c r="I6" i="63"/>
  <c r="D2" i="63"/>
  <c r="B15" i="83"/>
  <c r="B7" i="83"/>
  <c r="B105" i="73"/>
  <c r="D12" i="73"/>
  <c r="G3" i="73"/>
  <c r="B104" i="74"/>
  <c r="H4" i="74"/>
  <c r="B8" i="97"/>
  <c r="N5" i="97"/>
  <c r="N4" i="97"/>
  <c r="N3" i="97"/>
  <c r="N2" i="97"/>
  <c r="B23" i="99"/>
  <c r="G12" i="99"/>
  <c r="F10" i="99"/>
  <c r="B7" i="98"/>
  <c r="C2" i="98"/>
  <c r="B21" i="80"/>
  <c r="J12" i="80"/>
  <c r="I11" i="80"/>
  <c r="H10" i="80"/>
  <c r="B106" i="35"/>
  <c r="H5" i="35"/>
  <c r="B108" i="78"/>
  <c r="E14" i="78"/>
  <c r="E6" i="78"/>
  <c r="B2" i="78"/>
  <c r="D13" i="75"/>
  <c r="M4" i="75"/>
  <c r="B4" i="95"/>
  <c r="B5" i="94"/>
  <c r="E4" i="93"/>
  <c r="B5" i="92"/>
  <c r="D13" i="79"/>
  <c r="E5" i="79"/>
  <c r="D4" i="79"/>
  <c r="J4" i="71"/>
  <c r="H2" i="71"/>
  <c r="B1010" i="70"/>
  <c r="C14" i="70"/>
  <c r="D11" i="70"/>
  <c r="E8" i="70"/>
  <c r="C6" i="70"/>
  <c r="G3" i="70"/>
  <c r="H2" i="70"/>
  <c r="B41" i="96"/>
  <c r="B37" i="96"/>
  <c r="B33" i="96"/>
  <c r="B29" i="96"/>
  <c r="B25" i="96"/>
  <c r="B21" i="96"/>
  <c r="B17" i="96"/>
  <c r="B13" i="96"/>
  <c r="B9" i="96"/>
  <c r="J5" i="96"/>
  <c r="B5" i="96"/>
  <c r="D4" i="96"/>
  <c r="F3" i="96"/>
  <c r="H2" i="96"/>
  <c r="C12" i="64"/>
  <c r="D5" i="64"/>
  <c r="F2" i="64"/>
  <c r="C13" i="63"/>
  <c r="F5" i="63"/>
  <c r="B2" i="63"/>
  <c r="B13" i="83"/>
  <c r="B6" i="83"/>
  <c r="D8" i="73"/>
  <c r="C3" i="73"/>
  <c r="D14" i="74"/>
  <c r="F4" i="74"/>
  <c r="B12" i="97"/>
  <c r="M5" i="97"/>
  <c r="M4" i="97"/>
  <c r="M3" i="97"/>
  <c r="M2" i="97"/>
  <c r="E12" i="99"/>
  <c r="D10" i="99"/>
  <c r="B6" i="98"/>
  <c r="B2" i="98"/>
  <c r="I12" i="80"/>
  <c r="H11" i="80"/>
  <c r="G10" i="80"/>
  <c r="F4" i="35"/>
  <c r="B107" i="78"/>
  <c r="D14" i="78"/>
  <c r="D6" i="78"/>
  <c r="B108" i="75"/>
  <c r="D12" i="75"/>
  <c r="K4" i="75"/>
  <c r="B3" i="95"/>
  <c r="D9" i="94"/>
  <c r="I4" i="94"/>
  <c r="I5" i="93"/>
  <c r="B3" i="93"/>
  <c r="D15" i="92"/>
  <c r="G4" i="92"/>
  <c r="C5" i="79"/>
  <c r="C4" i="79"/>
  <c r="H3" i="71"/>
  <c r="G2" i="71"/>
  <c r="B1009" i="70"/>
  <c r="E13" i="70"/>
  <c r="C11" i="70"/>
  <c r="D8" i="70"/>
  <c r="E5" i="70"/>
  <c r="F3" i="70"/>
  <c r="G2" i="70"/>
  <c r="I5" i="96"/>
  <c r="K4" i="96"/>
  <c r="C4" i="96"/>
  <c r="E3" i="96"/>
  <c r="G2" i="96"/>
  <c r="C75" i="37"/>
  <c r="B72" i="37"/>
  <c r="C68" i="37"/>
  <c r="C64" i="37"/>
  <c r="C59" i="37"/>
  <c r="B56" i="37"/>
  <c r="C51" i="37"/>
  <c r="C47" i="37"/>
  <c r="C43" i="37"/>
  <c r="B41" i="37"/>
  <c r="B37" i="37"/>
  <c r="C30" i="37"/>
  <c r="C26" i="37"/>
  <c r="B12" i="64"/>
  <c r="C5" i="64"/>
  <c r="E2" i="64"/>
  <c r="B13" i="63"/>
  <c r="E5" i="63"/>
  <c r="E23" i="83"/>
  <c r="B12" i="83"/>
  <c r="D4" i="83"/>
  <c r="D6" i="73"/>
  <c r="B2" i="73"/>
  <c r="D13" i="74"/>
  <c r="E4" i="74"/>
  <c r="B107" i="97"/>
  <c r="B16" i="97"/>
  <c r="B9" i="97"/>
  <c r="I5" i="97"/>
  <c r="I4" i="97"/>
  <c r="I3" i="97"/>
  <c r="I2" i="97"/>
  <c r="B15" i="99"/>
  <c r="D12" i="99"/>
  <c r="C10" i="99"/>
  <c r="D4" i="98"/>
  <c r="B15" i="80"/>
  <c r="H12" i="80"/>
  <c r="G11" i="80"/>
  <c r="F10" i="80"/>
  <c r="E4" i="35"/>
  <c r="B106" i="78"/>
  <c r="D12" i="78"/>
  <c r="K4" i="78"/>
  <c r="E11" i="75"/>
  <c r="J4" i="75"/>
  <c r="D13" i="95"/>
  <c r="L6" i="95"/>
  <c r="H4" i="94"/>
  <c r="D12" i="93"/>
  <c r="G5" i="93"/>
  <c r="B10" i="64"/>
  <c r="E4" i="64"/>
  <c r="C12" i="63"/>
  <c r="D5" i="63"/>
  <c r="D23" i="83"/>
  <c r="B4" i="83"/>
  <c r="D5" i="73"/>
  <c r="B106" i="74"/>
  <c r="D12" i="74"/>
  <c r="D4" i="74"/>
  <c r="B13" i="97"/>
  <c r="G5" i="97"/>
  <c r="G4" i="97"/>
  <c r="G3" i="97"/>
  <c r="G2" i="97"/>
  <c r="C12" i="99"/>
  <c r="B10" i="99"/>
  <c r="B104" i="98"/>
  <c r="B4" i="98"/>
  <c r="B19" i="80"/>
  <c r="D12" i="80"/>
  <c r="C11" i="80"/>
  <c r="B10" i="80"/>
  <c r="B15" i="35"/>
  <c r="F3" i="35"/>
  <c r="D11" i="78"/>
  <c r="I4" i="78"/>
  <c r="D11" i="75"/>
  <c r="I4" i="75"/>
  <c r="H5" i="95"/>
  <c r="G4" i="94"/>
  <c r="F5" i="93"/>
  <c r="B105" i="64"/>
  <c r="B9" i="64"/>
  <c r="C4" i="64"/>
  <c r="C10" i="63"/>
  <c r="D4" i="63"/>
  <c r="D22" i="83"/>
  <c r="E3" i="83"/>
  <c r="P4" i="73"/>
  <c r="D8" i="74"/>
  <c r="B2" i="74"/>
  <c r="B10" i="97"/>
  <c r="F5" i="97"/>
  <c r="F4" i="97"/>
  <c r="F3" i="97"/>
  <c r="F2" i="97"/>
  <c r="O12" i="99"/>
  <c r="N10" i="99"/>
  <c r="B5" i="99"/>
  <c r="B15" i="98"/>
  <c r="F3" i="98"/>
  <c r="B23" i="80"/>
  <c r="B14" i="80"/>
  <c r="B12" i="80"/>
  <c r="P10" i="80"/>
  <c r="B7" i="80"/>
  <c r="B13" i="35"/>
  <c r="D3" i="35"/>
  <c r="E10" i="78"/>
  <c r="H4" i="78"/>
  <c r="D9" i="75"/>
  <c r="E4" i="75"/>
  <c r="G5" i="95"/>
  <c r="D13" i="94"/>
  <c r="L6" i="94"/>
  <c r="C4" i="94"/>
  <c r="B8" i="64"/>
  <c r="B105" i="63"/>
  <c r="B22" i="83"/>
  <c r="D3" i="83"/>
  <c r="D14" i="73"/>
  <c r="E5" i="97"/>
  <c r="O2" i="97"/>
  <c r="B19" i="99"/>
  <c r="K12" i="99"/>
  <c r="B18" i="80"/>
  <c r="L12" i="80"/>
  <c r="B5" i="80"/>
  <c r="B3" i="35"/>
  <c r="D8" i="78"/>
  <c r="B104" i="75"/>
  <c r="B3" i="75"/>
  <c r="B3" i="94"/>
  <c r="D16" i="93"/>
  <c r="L6" i="92"/>
  <c r="D14" i="79"/>
  <c r="D9" i="79"/>
  <c r="G5" i="79"/>
  <c r="B3" i="79"/>
  <c r="D3" i="71"/>
  <c r="B1011" i="70"/>
  <c r="C13" i="70"/>
  <c r="E9" i="70"/>
  <c r="D6" i="70"/>
  <c r="D3" i="70"/>
  <c r="B2" i="70"/>
  <c r="B34" i="96"/>
  <c r="B19" i="96"/>
  <c r="G5" i="96"/>
  <c r="G4" i="96"/>
  <c r="G3" i="96"/>
  <c r="E2" i="96"/>
  <c r="C79" i="37"/>
  <c r="C77" i="37"/>
  <c r="C66" i="37"/>
  <c r="B62" i="37"/>
  <c r="C56" i="37"/>
  <c r="B51" i="37"/>
  <c r="C46" i="37"/>
  <c r="B39" i="37"/>
  <c r="C34" i="37"/>
  <c r="B32" i="37"/>
  <c r="C27" i="37"/>
  <c r="C24" i="37"/>
  <c r="C20" i="37"/>
  <c r="C16" i="37"/>
  <c r="B14" i="37"/>
  <c r="B10" i="37"/>
  <c r="C6" i="37"/>
  <c r="E4" i="37"/>
  <c r="B3" i="37"/>
  <c r="B14" i="24"/>
  <c r="H5" i="24"/>
  <c r="G4" i="24"/>
  <c r="F3" i="24"/>
  <c r="E2" i="24"/>
  <c r="B20" i="82"/>
  <c r="B16" i="82"/>
  <c r="F5" i="82"/>
  <c r="C4" i="82"/>
  <c r="E2" i="82"/>
  <c r="B19" i="100"/>
  <c r="B11" i="100"/>
  <c r="D4" i="100"/>
  <c r="G5" i="64"/>
  <c r="C16" i="63"/>
  <c r="B21" i="83"/>
  <c r="D2" i="83"/>
  <c r="D13" i="73"/>
  <c r="D6" i="74"/>
  <c r="Q4" i="97"/>
  <c r="E2" i="97"/>
  <c r="L10" i="99"/>
  <c r="P11" i="80"/>
  <c r="B2" i="80"/>
  <c r="C2" i="35"/>
  <c r="D7" i="78"/>
  <c r="E15" i="75"/>
  <c r="B2" i="94"/>
  <c r="D8" i="93"/>
  <c r="G5" i="92"/>
  <c r="B5" i="79"/>
  <c r="B2" i="79"/>
  <c r="C3" i="71"/>
  <c r="B1008" i="70"/>
  <c r="E12" i="70"/>
  <c r="D9" i="70"/>
  <c r="D5" i="70"/>
  <c r="C3" i="70"/>
  <c r="B43" i="96"/>
  <c r="B39" i="96"/>
  <c r="B38" i="96"/>
  <c r="B27" i="96"/>
  <c r="B26" i="96"/>
  <c r="B24" i="96"/>
  <c r="B8" i="96"/>
  <c r="F5" i="96"/>
  <c r="F4" i="96"/>
  <c r="D3" i="96"/>
  <c r="D2" i="96"/>
  <c r="B79" i="37"/>
  <c r="B77" i="37"/>
  <c r="B75" i="37"/>
  <c r="C73" i="37"/>
  <c r="B66" i="37"/>
  <c r="C61" i="37"/>
  <c r="C54" i="37"/>
  <c r="C50" i="37"/>
  <c r="B46" i="37"/>
  <c r="C38" i="37"/>
  <c r="B34" i="37"/>
  <c r="C31" i="37"/>
  <c r="B27" i="37"/>
  <c r="B24" i="37"/>
  <c r="B20" i="37"/>
  <c r="B16" i="37"/>
  <c r="C13" i="37"/>
  <c r="B4" i="64"/>
  <c r="C9" i="63"/>
  <c r="B20" i="83"/>
  <c r="B2" i="83"/>
  <c r="K3" i="73"/>
  <c r="N5" i="74"/>
  <c r="B14" i="97"/>
  <c r="O4" i="97"/>
  <c r="K10" i="99"/>
  <c r="B14" i="98"/>
  <c r="B17" i="80"/>
  <c r="O11" i="80"/>
  <c r="G4" i="78"/>
  <c r="D15" i="75"/>
  <c r="F5" i="95"/>
  <c r="B105" i="94"/>
  <c r="D11" i="92"/>
  <c r="E5" i="92"/>
  <c r="J4" i="79"/>
  <c r="B107" i="71"/>
  <c r="B3" i="71"/>
  <c r="B1007" i="70"/>
  <c r="D12" i="70"/>
  <c r="C9" i="70"/>
  <c r="C5" i="70"/>
  <c r="B3" i="70"/>
  <c r="B18" i="96"/>
  <c r="B12" i="96"/>
  <c r="E5" i="96"/>
  <c r="E4" i="96"/>
  <c r="C3" i="96"/>
  <c r="C2" i="96"/>
  <c r="B73" i="37"/>
  <c r="C71" i="37"/>
  <c r="C65" i="37"/>
  <c r="B61" i="37"/>
  <c r="B59" i="37"/>
  <c r="B54" i="37"/>
  <c r="B50" i="37"/>
  <c r="C45" i="37"/>
  <c r="C42" i="37"/>
  <c r="B38" i="37"/>
  <c r="B31" i="37"/>
  <c r="B26" i="37"/>
  <c r="C23" i="37"/>
  <c r="C19" i="37"/>
  <c r="B13" i="37"/>
  <c r="B9" i="37"/>
  <c r="F5" i="37"/>
  <c r="C4" i="37"/>
  <c r="E2" i="37"/>
  <c r="B12" i="24"/>
  <c r="F5" i="24"/>
  <c r="E4" i="24"/>
  <c r="D3" i="24"/>
  <c r="C2" i="24"/>
  <c r="B18" i="82"/>
  <c r="B14" i="82"/>
  <c r="D5" i="82"/>
  <c r="F3" i="82"/>
  <c r="C2" i="82"/>
  <c r="B17" i="100"/>
  <c r="B9" i="100"/>
  <c r="B4" i="100"/>
  <c r="B15" i="38"/>
  <c r="B7" i="38"/>
  <c r="C4" i="38"/>
  <c r="C2" i="38"/>
  <c r="G3" i="64"/>
  <c r="B9" i="63"/>
  <c r="I3" i="73"/>
  <c r="L4" i="74"/>
  <c r="C16" i="64"/>
  <c r="C3" i="64"/>
  <c r="C8" i="63"/>
  <c r="H3" i="73"/>
  <c r="Q3" i="97"/>
  <c r="R3" i="99"/>
  <c r="B8" i="98"/>
  <c r="O10" i="80"/>
  <c r="B12" i="35"/>
  <c r="B3" i="78"/>
  <c r="E7" i="75"/>
  <c r="C4" i="95"/>
  <c r="I4" i="93"/>
  <c r="E4" i="92"/>
  <c r="D11" i="79"/>
  <c r="L6" i="79"/>
  <c r="H4" i="79"/>
  <c r="B105" i="71"/>
  <c r="E2" i="71"/>
  <c r="B1005" i="70"/>
  <c r="E11" i="70"/>
  <c r="E7" i="70"/>
  <c r="J3" i="70"/>
  <c r="I2" i="70"/>
  <c r="B36" i="96"/>
  <c r="B11" i="96"/>
  <c r="M6" i="96"/>
  <c r="C5" i="96"/>
  <c r="K3" i="96"/>
  <c r="K2" i="96"/>
  <c r="B82" i="37"/>
  <c r="B78" i="37"/>
  <c r="C76" i="37"/>
  <c r="B69" i="37"/>
  <c r="B64" i="37"/>
  <c r="B57" i="37"/>
  <c r="C55" i="37"/>
  <c r="B52" i="37"/>
  <c r="B49" i="37"/>
  <c r="C44" i="37"/>
  <c r="C41" i="37"/>
  <c r="C36" i="37"/>
  <c r="C29" i="37"/>
  <c r="B25" i="37"/>
  <c r="C22" i="37"/>
  <c r="C18" i="37"/>
  <c r="B12" i="37"/>
  <c r="B8" i="37"/>
  <c r="D5" i="37"/>
  <c r="F3" i="37"/>
  <c r="C2" i="37"/>
  <c r="B20" i="24"/>
  <c r="B10" i="24"/>
  <c r="B8" i="24"/>
  <c r="D5" i="24"/>
  <c r="C4" i="24"/>
  <c r="B3" i="24"/>
  <c r="B12" i="82"/>
  <c r="B8" i="82"/>
  <c r="B5" i="82"/>
  <c r="D3" i="82"/>
  <c r="B21" i="100"/>
  <c r="B15" i="100"/>
  <c r="B7" i="100"/>
  <c r="B2" i="100"/>
  <c r="B13" i="38"/>
  <c r="E5" i="38"/>
  <c r="E3" i="38"/>
  <c r="B10" i="83"/>
  <c r="Q2" i="97"/>
  <c r="B6" i="80"/>
  <c r="D8" i="75"/>
  <c r="G4" i="93"/>
  <c r="I5" i="79"/>
  <c r="F3" i="71"/>
  <c r="D14" i="70"/>
  <c r="C7" i="70"/>
  <c r="D2" i="70"/>
  <c r="B28" i="96"/>
  <c r="B22" i="96"/>
  <c r="B16" i="96"/>
  <c r="B14" i="96"/>
  <c r="H4" i="96"/>
  <c r="F2" i="96"/>
  <c r="B74" i="37"/>
  <c r="B68" i="37"/>
  <c r="C60" i="37"/>
  <c r="C58" i="37"/>
  <c r="C52" i="37"/>
  <c r="B45" i="37"/>
  <c r="B40" i="37"/>
  <c r="C25" i="37"/>
  <c r="B19" i="37"/>
  <c r="B15" i="37"/>
  <c r="C7" i="37"/>
  <c r="D4" i="37"/>
  <c r="B11" i="24"/>
  <c r="B7" i="24"/>
  <c r="F4" i="24"/>
  <c r="G2" i="24"/>
  <c r="E5" i="82"/>
  <c r="B3" i="82"/>
  <c r="B16" i="100"/>
  <c r="E4" i="100"/>
  <c r="B14" i="38"/>
  <c r="C5" i="38"/>
  <c r="E2" i="38"/>
  <c r="B18" i="91"/>
  <c r="B8" i="91"/>
  <c r="U6" i="91"/>
  <c r="M6" i="91"/>
  <c r="E6" i="91"/>
  <c r="C5" i="91"/>
  <c r="Y3" i="91"/>
  <c r="N2" i="91"/>
  <c r="C108" i="65"/>
  <c r="C104" i="65"/>
  <c r="C100" i="65"/>
  <c r="C96" i="65"/>
  <c r="C92" i="65"/>
  <c r="C88" i="65"/>
  <c r="C84" i="65"/>
  <c r="C80" i="65"/>
  <c r="C76" i="65"/>
  <c r="C72" i="65"/>
  <c r="C68" i="65"/>
  <c r="C64" i="65"/>
  <c r="C60" i="65"/>
  <c r="C56" i="65"/>
  <c r="C52" i="65"/>
  <c r="C48" i="65"/>
  <c r="C44" i="65"/>
  <c r="C40" i="65"/>
  <c r="C36" i="65"/>
  <c r="C32" i="65"/>
  <c r="C28" i="65"/>
  <c r="C24" i="65"/>
  <c r="C20" i="65"/>
  <c r="C16" i="65"/>
  <c r="C12" i="65"/>
  <c r="Y8" i="65"/>
  <c r="P8" i="65"/>
  <c r="Q8" i="65" s="1"/>
  <c r="H8" i="65"/>
  <c r="I8" i="65" s="1"/>
  <c r="B7" i="65"/>
  <c r="P6" i="65"/>
  <c r="H6" i="65"/>
  <c r="V5" i="65"/>
  <c r="C105" i="63"/>
  <c r="B8" i="83"/>
  <c r="B104" i="78"/>
  <c r="D7" i="75"/>
  <c r="B105" i="95"/>
  <c r="F4" i="93"/>
  <c r="D7" i="92"/>
  <c r="H5" i="79"/>
  <c r="E3" i="71"/>
  <c r="D13" i="70"/>
  <c r="E6" i="70"/>
  <c r="C2" i="70"/>
  <c r="B31" i="96"/>
  <c r="B7" i="96"/>
  <c r="B4" i="96"/>
  <c r="B2" i="96"/>
  <c r="C67" i="37"/>
  <c r="B60" i="37"/>
  <c r="B58" i="37"/>
  <c r="B44" i="37"/>
  <c r="C39" i="37"/>
  <c r="C33" i="37"/>
  <c r="B18" i="37"/>
  <c r="C14" i="37"/>
  <c r="B7" i="37"/>
  <c r="B4" i="37"/>
  <c r="J6" i="24"/>
  <c r="B4" i="63"/>
  <c r="B22" i="80"/>
  <c r="D15" i="78"/>
  <c r="G3" i="63"/>
  <c r="Q5" i="97"/>
  <c r="M12" i="99"/>
  <c r="B10" i="98"/>
  <c r="R13" i="80"/>
  <c r="B11" i="35"/>
  <c r="D10" i="78"/>
  <c r="B4" i="75"/>
  <c r="D4" i="92"/>
  <c r="G4" i="79"/>
  <c r="D2" i="71"/>
  <c r="E10" i="70"/>
  <c r="I3" i="70"/>
  <c r="B40" i="96"/>
  <c r="B35" i="96"/>
  <c r="B30" i="96"/>
  <c r="B20" i="96"/>
  <c r="K5" i="96"/>
  <c r="I3" i="96"/>
  <c r="C80" i="37"/>
  <c r="B70" i="37"/>
  <c r="B65" i="37"/>
  <c r="B16" i="64"/>
  <c r="D3" i="63"/>
  <c r="O5" i="97"/>
  <c r="L12" i="99"/>
  <c r="E3" i="98"/>
  <c r="B107" i="80"/>
  <c r="P12" i="80"/>
  <c r="B7" i="35"/>
  <c r="C4" i="78"/>
  <c r="C4" i="92"/>
  <c r="D15" i="79"/>
  <c r="E4" i="79"/>
  <c r="C2" i="71"/>
  <c r="D10" i="70"/>
  <c r="H3" i="70"/>
  <c r="B23" i="96"/>
  <c r="H5" i="96"/>
  <c r="H3" i="96"/>
  <c r="B80" i="37"/>
  <c r="C72" i="37"/>
  <c r="C63" i="37"/>
  <c r="B55" i="37"/>
  <c r="B53" i="37"/>
  <c r="C49" i="37"/>
  <c r="C35" i="37"/>
  <c r="B30" i="37"/>
  <c r="B23" i="37"/>
  <c r="B11" i="37"/>
  <c r="E5" i="37"/>
  <c r="C2" i="99"/>
  <c r="G5" i="94"/>
  <c r="E5" i="93"/>
  <c r="C5" i="92"/>
  <c r="B2" i="71"/>
  <c r="E3" i="70"/>
  <c r="B6" i="96"/>
  <c r="B71" i="37"/>
  <c r="B67" i="37"/>
  <c r="B42" i="37"/>
  <c r="B33" i="37"/>
  <c r="B22" i="37"/>
  <c r="C15" i="37"/>
  <c r="C5" i="37"/>
  <c r="B2" i="37"/>
  <c r="G5" i="24"/>
  <c r="G3" i="24"/>
  <c r="B11" i="82"/>
  <c r="H6" i="82"/>
  <c r="C3" i="82"/>
  <c r="B14" i="100"/>
  <c r="B3" i="100"/>
  <c r="B10" i="38"/>
  <c r="B4" i="38"/>
  <c r="S6" i="91"/>
  <c r="J6" i="91"/>
  <c r="Y5" i="91"/>
  <c r="K4" i="91"/>
  <c r="Y2" i="91"/>
  <c r="B109" i="65"/>
  <c r="B104" i="65"/>
  <c r="C99" i="65"/>
  <c r="B95" i="65"/>
  <c r="C90" i="65"/>
  <c r="B86" i="65"/>
  <c r="C81" i="65"/>
  <c r="B77" i="65"/>
  <c r="B72" i="65"/>
  <c r="C67" i="65"/>
  <c r="B63" i="65"/>
  <c r="C58" i="65"/>
  <c r="B54" i="65"/>
  <c r="C49" i="65"/>
  <c r="B45" i="65"/>
  <c r="B40" i="65"/>
  <c r="C35" i="65"/>
  <c r="B31" i="65"/>
  <c r="C26" i="65"/>
  <c r="B22" i="65"/>
  <c r="C17" i="65"/>
  <c r="B13" i="65"/>
  <c r="W8" i="65"/>
  <c r="N8" i="65"/>
  <c r="O8" i="65" s="1"/>
  <c r="E8" i="65"/>
  <c r="T6" i="65"/>
  <c r="K6" i="65"/>
  <c r="B6" i="65"/>
  <c r="O5" i="65"/>
  <c r="G5" i="65"/>
  <c r="U4" i="65"/>
  <c r="M4" i="65"/>
  <c r="E4" i="65"/>
  <c r="S3" i="65"/>
  <c r="K3" i="65"/>
  <c r="C3" i="65"/>
  <c r="Q2" i="65"/>
  <c r="I2" i="65"/>
  <c r="B20" i="61"/>
  <c r="B7" i="61"/>
  <c r="G6" i="61"/>
  <c r="L5" i="61"/>
  <c r="D5" i="61"/>
  <c r="I4" i="61"/>
  <c r="N3" i="61"/>
  <c r="F3" i="61"/>
  <c r="K2" i="61"/>
  <c r="C2" i="61"/>
  <c r="B12" i="3"/>
  <c r="N6" i="3"/>
  <c r="F6" i="3"/>
  <c r="F5" i="3"/>
  <c r="N3" i="3"/>
  <c r="F3" i="3"/>
  <c r="L2" i="3"/>
  <c r="D2" i="3"/>
  <c r="B158" i="85"/>
  <c r="B150" i="85"/>
  <c r="B142" i="85"/>
  <c r="B134" i="85"/>
  <c r="B126" i="85"/>
  <c r="B118" i="85"/>
  <c r="B110" i="85"/>
  <c r="B102" i="85"/>
  <c r="B94" i="85"/>
  <c r="B86" i="85"/>
  <c r="B78" i="85"/>
  <c r="B70" i="85"/>
  <c r="B62" i="85"/>
  <c r="B54" i="85"/>
  <c r="B46" i="85"/>
  <c r="B38" i="85"/>
  <c r="B30" i="85"/>
  <c r="B22" i="85"/>
  <c r="B14" i="85"/>
  <c r="B6" i="85"/>
  <c r="F178" i="86"/>
  <c r="C177" i="86"/>
  <c r="D168" i="86"/>
  <c r="E159" i="86"/>
  <c r="B158" i="86"/>
  <c r="B140" i="85" s="1"/>
  <c r="F150" i="86"/>
  <c r="C149" i="86"/>
  <c r="B142" i="86"/>
  <c r="D140" i="86"/>
  <c r="C133" i="86"/>
  <c r="E131" i="86"/>
  <c r="C124" i="86"/>
  <c r="E122" i="86"/>
  <c r="B121" i="86"/>
  <c r="D115" i="86"/>
  <c r="F113" i="86"/>
  <c r="E106" i="86"/>
  <c r="B105" i="86"/>
  <c r="F97" i="86"/>
  <c r="C96" i="86"/>
  <c r="D87" i="86"/>
  <c r="E78" i="86"/>
  <c r="B77" i="86"/>
  <c r="B68" i="85" s="1"/>
  <c r="F69" i="86"/>
  <c r="C68" i="86"/>
  <c r="B61" i="86"/>
  <c r="D59" i="86"/>
  <c r="C52" i="86"/>
  <c r="E50" i="86"/>
  <c r="B49" i="86"/>
  <c r="D43" i="86"/>
  <c r="B41" i="86"/>
  <c r="B36" i="85" s="1"/>
  <c r="F33" i="86"/>
  <c r="B2" i="99"/>
  <c r="K11" i="80"/>
  <c r="D7" i="79"/>
  <c r="B1006" i="70"/>
  <c r="J2" i="70"/>
  <c r="B32" i="96"/>
  <c r="D5" i="96"/>
  <c r="C78" i="37"/>
  <c r="B63" i="37"/>
  <c r="C48" i="37"/>
  <c r="C40" i="37"/>
  <c r="C32" i="37"/>
  <c r="C21" i="37"/>
  <c r="C12" i="37"/>
  <c r="B5" i="37"/>
  <c r="E5" i="24"/>
  <c r="E3" i="24"/>
  <c r="B10" i="82"/>
  <c r="B6" i="82"/>
  <c r="F2" i="82"/>
  <c r="B13" i="100"/>
  <c r="B60" i="38"/>
  <c r="B9" i="38"/>
  <c r="D3" i="38"/>
  <c r="R6" i="91"/>
  <c r="I6" i="91"/>
  <c r="V5" i="91"/>
  <c r="C4" i="91"/>
  <c r="V2" i="91"/>
  <c r="B108" i="65"/>
  <c r="C103" i="65"/>
  <c r="B99" i="65"/>
  <c r="C94" i="65"/>
  <c r="B90" i="65"/>
  <c r="C85" i="65"/>
  <c r="B81" i="65"/>
  <c r="B76" i="65"/>
  <c r="C71" i="65"/>
  <c r="B67" i="65"/>
  <c r="C62" i="65"/>
  <c r="B58" i="65"/>
  <c r="C53" i="65"/>
  <c r="B49" i="65"/>
  <c r="B44" i="65"/>
  <c r="C39" i="65"/>
  <c r="B35" i="65"/>
  <c r="C30" i="65"/>
  <c r="B26" i="65"/>
  <c r="C21" i="65"/>
  <c r="B17" i="65"/>
  <c r="B12" i="65"/>
  <c r="V8" i="65"/>
  <c r="D8" i="65"/>
  <c r="S6" i="65"/>
  <c r="J6" i="65"/>
  <c r="W5" i="65"/>
  <c r="N5" i="65"/>
  <c r="F5" i="65"/>
  <c r="T4" i="65"/>
  <c r="L4" i="65"/>
  <c r="D4" i="65"/>
  <c r="R3" i="65"/>
  <c r="J3" i="65"/>
  <c r="B3" i="65"/>
  <c r="P2" i="65"/>
  <c r="H2" i="65"/>
  <c r="B17" i="61"/>
  <c r="N6" i="61"/>
  <c r="F6" i="61"/>
  <c r="K5" i="61"/>
  <c r="C5" i="61"/>
  <c r="H4" i="61"/>
  <c r="M3" i="61"/>
  <c r="E3" i="61"/>
  <c r="J2" i="61"/>
  <c r="B2" i="61"/>
  <c r="B18" i="3"/>
  <c r="B15" i="3"/>
  <c r="M6" i="3"/>
  <c r="E6" i="3"/>
  <c r="E5" i="3"/>
  <c r="M3" i="3"/>
  <c r="E3" i="3"/>
  <c r="K2" i="3"/>
  <c r="C2" i="3"/>
  <c r="B157" i="85"/>
  <c r="B149" i="85"/>
  <c r="B141" i="85"/>
  <c r="B133" i="85"/>
  <c r="B125" i="85"/>
  <c r="B117" i="85"/>
  <c r="B109" i="85"/>
  <c r="B101" i="85"/>
  <c r="B93" i="85"/>
  <c r="B85" i="85"/>
  <c r="B77" i="85"/>
  <c r="B69" i="85"/>
  <c r="B61" i="85"/>
  <c r="B53" i="85"/>
  <c r="B45" i="85"/>
  <c r="B37" i="85"/>
  <c r="B29" i="85"/>
  <c r="B21" i="85"/>
  <c r="B13" i="85"/>
  <c r="B5" i="85"/>
  <c r="E178" i="86"/>
  <c r="B177" i="86"/>
  <c r="F169" i="86"/>
  <c r="C168" i="86"/>
  <c r="E4" i="97"/>
  <c r="N10" i="80"/>
  <c r="J5" i="79"/>
  <c r="E14" i="70"/>
  <c r="F2" i="70"/>
  <c r="B15" i="96"/>
  <c r="J4" i="96"/>
  <c r="C74" i="37"/>
  <c r="C62" i="37"/>
  <c r="C53" i="37"/>
  <c r="B48" i="37"/>
  <c r="C37" i="37"/>
  <c r="B29" i="37"/>
  <c r="B21" i="37"/>
  <c r="C11" i="37"/>
  <c r="F4" i="37"/>
  <c r="C5" i="24"/>
  <c r="C3" i="24"/>
  <c r="B19" i="82"/>
  <c r="C5" i="82"/>
  <c r="D2" i="82"/>
  <c r="B12" i="100"/>
  <c r="B8" i="38"/>
  <c r="C3" i="38"/>
  <c r="B16" i="91"/>
  <c r="B14" i="91"/>
  <c r="B12" i="91"/>
  <c r="B10" i="91"/>
  <c r="Q6" i="91"/>
  <c r="H6" i="91"/>
  <c r="N5" i="91"/>
  <c r="B4" i="91"/>
  <c r="K2" i="91"/>
  <c r="C107" i="65"/>
  <c r="B103" i="65"/>
  <c r="C98" i="65"/>
  <c r="B94" i="65"/>
  <c r="C89" i="65"/>
  <c r="B85" i="65"/>
  <c r="B80" i="65"/>
  <c r="C75" i="65"/>
  <c r="B71" i="65"/>
  <c r="C66" i="65"/>
  <c r="B62" i="65"/>
  <c r="C57" i="65"/>
  <c r="B53" i="65"/>
  <c r="B48" i="65"/>
  <c r="C43" i="65"/>
  <c r="B39" i="65"/>
  <c r="C34" i="65"/>
  <c r="B30" i="65"/>
  <c r="C25" i="65"/>
  <c r="B21" i="65"/>
  <c r="B16" i="65"/>
  <c r="C11" i="65"/>
  <c r="L8" i="65"/>
  <c r="M8" i="65" s="1"/>
  <c r="C8" i="65"/>
  <c r="R6" i="65"/>
  <c r="I6" i="65"/>
  <c r="U5" i="65"/>
  <c r="M5" i="65"/>
  <c r="E5" i="65"/>
  <c r="S4" i="65"/>
  <c r="K4" i="65"/>
  <c r="C4" i="65"/>
  <c r="Q3" i="65"/>
  <c r="I3" i="65"/>
  <c r="W2" i="65"/>
  <c r="O2" i="65"/>
  <c r="G2" i="65"/>
  <c r="B15" i="61"/>
  <c r="B13" i="61"/>
  <c r="B11" i="61"/>
  <c r="B9" i="61"/>
  <c r="M6" i="61"/>
  <c r="E6" i="61"/>
  <c r="J5" i="61"/>
  <c r="B5" i="61"/>
  <c r="G4" i="61"/>
  <c r="L3" i="61"/>
  <c r="D3" i="61"/>
  <c r="I2" i="61"/>
  <c r="B21" i="3"/>
  <c r="B10" i="3"/>
  <c r="L6" i="3"/>
  <c r="D6" i="3"/>
  <c r="D5" i="3"/>
  <c r="L3" i="3"/>
  <c r="D3" i="3"/>
  <c r="J2" i="3"/>
  <c r="B2" i="3"/>
  <c r="B184" i="86"/>
  <c r="D178" i="86"/>
  <c r="F176" i="86"/>
  <c r="E169" i="86"/>
  <c r="B168" i="86"/>
  <c r="F160" i="86"/>
  <c r="C159" i="86"/>
  <c r="D150" i="86"/>
  <c r="E141" i="86"/>
  <c r="B140" i="86"/>
  <c r="B124" i="85" s="1"/>
  <c r="F132" i="86"/>
  <c r="C131" i="86"/>
  <c r="F123" i="86"/>
  <c r="C122" i="86"/>
  <c r="B115" i="86"/>
  <c r="D113" i="86"/>
  <c r="C106" i="86"/>
  <c r="E104" i="86"/>
  <c r="B103" i="86"/>
  <c r="D97" i="86"/>
  <c r="F95" i="86"/>
  <c r="E88" i="86"/>
  <c r="B87" i="86"/>
  <c r="O3" i="97"/>
  <c r="J10" i="80"/>
  <c r="D9" i="95"/>
  <c r="I4" i="79"/>
  <c r="C12" i="70"/>
  <c r="I4" i="96"/>
  <c r="C70" i="37"/>
  <c r="B47" i="37"/>
  <c r="B36" i="37"/>
  <c r="C28" i="37"/>
  <c r="C17" i="37"/>
  <c r="C10" i="37"/>
  <c r="E3" i="37"/>
  <c r="B5" i="24"/>
  <c r="H2" i="24"/>
  <c r="F4" i="82"/>
  <c r="B2" i="82"/>
  <c r="B10" i="100"/>
  <c r="G6" i="38"/>
  <c r="B3" i="38"/>
  <c r="Y6" i="91"/>
  <c r="P6" i="91"/>
  <c r="G6" i="91"/>
  <c r="K5" i="91"/>
  <c r="V3" i="91"/>
  <c r="C2" i="91"/>
  <c r="B107" i="65"/>
  <c r="C102" i="65"/>
  <c r="B98" i="65"/>
  <c r="C93" i="65"/>
  <c r="B89" i="65"/>
  <c r="B84" i="65"/>
  <c r="C79" i="65"/>
  <c r="B75" i="65"/>
  <c r="C70" i="65"/>
  <c r="B66" i="65"/>
  <c r="C61" i="65"/>
  <c r="B57" i="65"/>
  <c r="B52" i="65"/>
  <c r="C47" i="65"/>
  <c r="B43" i="65"/>
  <c r="C38" i="65"/>
  <c r="B34" i="65"/>
  <c r="C29" i="65"/>
  <c r="B25" i="65"/>
  <c r="B20" i="65"/>
  <c r="C15" i="65"/>
  <c r="B11" i="65"/>
  <c r="T8" i="65"/>
  <c r="U8" i="65" s="1"/>
  <c r="B8" i="65"/>
  <c r="Q6" i="65"/>
  <c r="G6" i="65"/>
  <c r="T5" i="65"/>
  <c r="L5" i="65"/>
  <c r="D5" i="65"/>
  <c r="R4" i="65"/>
  <c r="J4" i="65"/>
  <c r="B4" i="65"/>
  <c r="P3" i="65"/>
  <c r="H3" i="65"/>
  <c r="V2" i="65"/>
  <c r="N2" i="65"/>
  <c r="F2" i="65"/>
  <c r="L6" i="61"/>
  <c r="D6" i="61"/>
  <c r="I5" i="61"/>
  <c r="N4" i="61"/>
  <c r="F4" i="61"/>
  <c r="K3" i="61"/>
  <c r="C3" i="61"/>
  <c r="H2" i="61"/>
  <c r="B20" i="3"/>
  <c r="B13" i="3"/>
  <c r="K6" i="3"/>
  <c r="B14" i="64"/>
  <c r="E3" i="97"/>
  <c r="B4" i="79"/>
  <c r="C10" i="70"/>
  <c r="B10" i="96"/>
  <c r="J3" i="96"/>
  <c r="B43" i="37"/>
  <c r="B35" i="37"/>
  <c r="B28" i="37"/>
  <c r="B17" i="37"/>
  <c r="C9" i="37"/>
  <c r="D3" i="37"/>
  <c r="B19" i="24"/>
  <c r="B17" i="24"/>
  <c r="H4" i="24"/>
  <c r="F2" i="24"/>
  <c r="E4" i="82"/>
  <c r="B8" i="100"/>
  <c r="D5" i="38"/>
  <c r="D2" i="38"/>
  <c r="X6" i="91"/>
  <c r="O6" i="91"/>
  <c r="F6" i="91"/>
  <c r="B5" i="91"/>
  <c r="N3" i="91"/>
  <c r="B2" i="91"/>
  <c r="C106" i="65"/>
  <c r="B102" i="65"/>
  <c r="C97" i="65"/>
  <c r="B93" i="65"/>
  <c r="B88" i="65"/>
  <c r="C83" i="65"/>
  <c r="B79" i="65"/>
  <c r="C74" i="65"/>
  <c r="B70" i="65"/>
  <c r="C65" i="65"/>
  <c r="B61" i="65"/>
  <c r="B56" i="65"/>
  <c r="C51" i="65"/>
  <c r="B47" i="65"/>
  <c r="C42" i="65"/>
  <c r="B38" i="65"/>
  <c r="C33" i="65"/>
  <c r="B29" i="65"/>
  <c r="B24" i="65"/>
  <c r="C19" i="65"/>
  <c r="B15" i="65"/>
  <c r="C10" i="65"/>
  <c r="J8" i="65"/>
  <c r="K8" i="65" s="1"/>
  <c r="C7" i="65"/>
  <c r="O6" i="65"/>
  <c r="F6" i="65"/>
  <c r="S5" i="65"/>
  <c r="K5" i="65"/>
  <c r="C5" i="65"/>
  <c r="Q4" i="65"/>
  <c r="I4" i="65"/>
  <c r="W3" i="65"/>
  <c r="O3" i="65"/>
  <c r="G3" i="65"/>
  <c r="U2" i="65"/>
  <c r="M2" i="65"/>
  <c r="E2" i="65"/>
  <c r="K6" i="61"/>
  <c r="C6" i="61"/>
  <c r="H5" i="61"/>
  <c r="M4" i="61"/>
  <c r="E4" i="61"/>
  <c r="J3" i="61"/>
  <c r="B3" i="61"/>
  <c r="G2" i="61"/>
  <c r="B16" i="3"/>
  <c r="B8" i="3"/>
  <c r="J6" i="3"/>
  <c r="B6" i="3"/>
  <c r="L4" i="3"/>
  <c r="J3" i="3"/>
  <c r="B3" i="3"/>
  <c r="H2" i="3"/>
  <c r="B162" i="85"/>
  <c r="B154" i="85"/>
  <c r="B146" i="85"/>
  <c r="B138" i="85"/>
  <c r="B130" i="85"/>
  <c r="B122" i="85"/>
  <c r="B114" i="85"/>
  <c r="B106" i="85"/>
  <c r="B98" i="85"/>
  <c r="B90" i="85"/>
  <c r="B82" i="85"/>
  <c r="B74" i="85"/>
  <c r="B66" i="85"/>
  <c r="B58" i="85"/>
  <c r="B50" i="85"/>
  <c r="B42" i="85"/>
  <c r="B34" i="85"/>
  <c r="B26" i="85"/>
  <c r="B18" i="85"/>
  <c r="B10" i="85"/>
  <c r="C2" i="85"/>
  <c r="B178" i="86"/>
  <c r="D176" i="86"/>
  <c r="C169" i="86"/>
  <c r="E167" i="86"/>
  <c r="B166" i="86"/>
  <c r="D160" i="86"/>
  <c r="F158" i="86"/>
  <c r="E151" i="86"/>
  <c r="B150" i="86"/>
  <c r="F142" i="86"/>
  <c r="C141" i="86"/>
  <c r="D132" i="86"/>
  <c r="D123" i="86"/>
  <c r="E114" i="86"/>
  <c r="B113" i="86"/>
  <c r="B100" i="85" s="1"/>
  <c r="F105" i="86"/>
  <c r="C104" i="86"/>
  <c r="B97" i="86"/>
  <c r="D95" i="86"/>
  <c r="C88" i="86"/>
  <c r="E86" i="86"/>
  <c r="B85" i="86"/>
  <c r="D79" i="86"/>
  <c r="F77" i="86"/>
  <c r="E70" i="86"/>
  <c r="B69" i="86"/>
  <c r="F61" i="86"/>
  <c r="C60" i="86"/>
  <c r="C8" i="64"/>
  <c r="F2" i="98"/>
  <c r="C4" i="75"/>
  <c r="D10" i="79"/>
  <c r="B106" i="71"/>
  <c r="C8" i="70"/>
  <c r="B3" i="96"/>
  <c r="B76" i="37"/>
  <c r="C57" i="37"/>
  <c r="C8" i="37"/>
  <c r="C3" i="37"/>
  <c r="B18" i="24"/>
  <c r="B16" i="24"/>
  <c r="D4" i="24"/>
  <c r="D2" i="24"/>
  <c r="B17" i="82"/>
  <c r="D4" i="82"/>
  <c r="B6" i="100"/>
  <c r="B58" i="38"/>
  <c r="B5" i="38"/>
  <c r="B2" i="38"/>
  <c r="W6" i="91"/>
  <c r="N6" i="91"/>
  <c r="D6" i="91"/>
  <c r="Y4" i="91"/>
  <c r="K3" i="91"/>
  <c r="C110" i="65"/>
  <c r="B106" i="65"/>
  <c r="D2" i="98"/>
  <c r="C3" i="35"/>
  <c r="E4" i="95"/>
  <c r="I5" i="94"/>
  <c r="G3" i="71"/>
  <c r="D7" i="70"/>
  <c r="J2" i="96"/>
  <c r="H6" i="37"/>
  <c r="F2" i="37"/>
  <c r="B15" i="24"/>
  <c r="B9" i="24"/>
  <c r="B4" i="24"/>
  <c r="B2" i="24"/>
  <c r="B15" i="82"/>
  <c r="B9" i="82"/>
  <c r="B4" i="82"/>
  <c r="G5" i="100"/>
  <c r="B12" i="38"/>
  <c r="E4" i="38"/>
  <c r="B19" i="91"/>
  <c r="B17" i="91"/>
  <c r="B15" i="91"/>
  <c r="B13" i="91"/>
  <c r="B11" i="91"/>
  <c r="B9" i="91"/>
  <c r="B13" i="24"/>
  <c r="H3" i="24"/>
  <c r="C4" i="100"/>
  <c r="K6" i="91"/>
  <c r="C109" i="65"/>
  <c r="C95" i="65"/>
  <c r="C82" i="65"/>
  <c r="C69" i="65"/>
  <c r="B59" i="65"/>
  <c r="B46" i="65"/>
  <c r="B33" i="65"/>
  <c r="C22" i="65"/>
  <c r="C9" i="65"/>
  <c r="W6" i="65"/>
  <c r="C6" i="65"/>
  <c r="W4" i="65"/>
  <c r="V3" i="65"/>
  <c r="D3" i="65"/>
  <c r="C2" i="65"/>
  <c r="M5" i="61"/>
  <c r="C4" i="61"/>
  <c r="F2" i="61"/>
  <c r="B11" i="3"/>
  <c r="C6" i="3"/>
  <c r="K3" i="3"/>
  <c r="I2" i="3"/>
  <c r="B155" i="85"/>
  <c r="B139" i="85"/>
  <c r="B123" i="85"/>
  <c r="B107" i="85"/>
  <c r="B91" i="85"/>
  <c r="B75" i="85"/>
  <c r="B59" i="85"/>
  <c r="B43" i="85"/>
  <c r="B27" i="85"/>
  <c r="B11" i="85"/>
  <c r="F177" i="86"/>
  <c r="D169" i="86"/>
  <c r="E160" i="86"/>
  <c r="C158" i="86"/>
  <c r="C150" i="86"/>
  <c r="B148" i="86"/>
  <c r="C142" i="86"/>
  <c r="F131" i="86"/>
  <c r="E123" i="86"/>
  <c r="C115" i="86"/>
  <c r="D104" i="86"/>
  <c r="B96" i="86"/>
  <c r="B94" i="86"/>
  <c r="B88" i="86"/>
  <c r="F79" i="86"/>
  <c r="E77" i="86"/>
  <c r="B70" i="86"/>
  <c r="B60" i="86"/>
  <c r="E52" i="86"/>
  <c r="F50" i="86"/>
  <c r="B43" i="86"/>
  <c r="F34" i="86"/>
  <c r="B33" i="86"/>
  <c r="B25" i="86"/>
  <c r="D23" i="86"/>
  <c r="C16" i="86"/>
  <c r="E14" i="86"/>
  <c r="B13" i="86"/>
  <c r="D7" i="86"/>
  <c r="F5" i="86"/>
  <c r="D3" i="86"/>
  <c r="L14" i="101"/>
  <c r="D14" i="101"/>
  <c r="G13" i="101"/>
  <c r="J12" i="101"/>
  <c r="B12" i="101"/>
  <c r="E11" i="101"/>
  <c r="H10" i="101"/>
  <c r="K9" i="101"/>
  <c r="C9" i="101"/>
  <c r="F8" i="101"/>
  <c r="I7" i="101"/>
  <c r="L6" i="101"/>
  <c r="D6" i="101"/>
  <c r="G5" i="101"/>
  <c r="K3" i="101"/>
  <c r="C3" i="101"/>
  <c r="J14" i="84"/>
  <c r="B14" i="84"/>
  <c r="H13" i="84"/>
  <c r="N12" i="84"/>
  <c r="F12" i="84"/>
  <c r="L11" i="84"/>
  <c r="D11" i="84"/>
  <c r="J10" i="84"/>
  <c r="B10" i="84"/>
  <c r="H9" i="84"/>
  <c r="N8" i="84"/>
  <c r="F8" i="84"/>
  <c r="L7" i="84"/>
  <c r="D7" i="84"/>
  <c r="J6" i="84"/>
  <c r="B6" i="84"/>
  <c r="G5" i="84"/>
  <c r="N3" i="84"/>
  <c r="F3" i="84"/>
  <c r="L2" i="84"/>
  <c r="C2" i="84"/>
  <c r="B13" i="69"/>
  <c r="B6" i="69"/>
  <c r="D5" i="69"/>
  <c r="F4" i="69"/>
  <c r="H3" i="69"/>
  <c r="J2" i="69"/>
  <c r="B2" i="69"/>
  <c r="D15" i="59"/>
  <c r="B13" i="59"/>
  <c r="C10" i="59"/>
  <c r="D7" i="59"/>
  <c r="I5" i="59"/>
  <c r="M4" i="59"/>
  <c r="E4" i="59"/>
  <c r="I3" i="59"/>
  <c r="M2" i="59"/>
  <c r="E2" i="59"/>
  <c r="B15" i="67"/>
  <c r="B7" i="67"/>
  <c r="F5" i="67"/>
  <c r="H4" i="67"/>
  <c r="J3" i="67"/>
  <c r="B3" i="67"/>
  <c r="D2" i="67"/>
  <c r="C16" i="14"/>
  <c r="D13" i="14"/>
  <c r="B11" i="14"/>
  <c r="C8" i="14"/>
  <c r="K5" i="14"/>
  <c r="C5" i="14"/>
  <c r="G4" i="14"/>
  <c r="B19" i="102"/>
  <c r="D14" i="102"/>
  <c r="D12" i="102"/>
  <c r="D10" i="102"/>
  <c r="D8" i="102"/>
  <c r="D6" i="102"/>
  <c r="D4" i="102"/>
  <c r="D2" i="102"/>
  <c r="E180" i="103"/>
  <c r="E172" i="103"/>
  <c r="E164" i="103"/>
  <c r="F156" i="103"/>
  <c r="F152" i="103"/>
  <c r="F148" i="103"/>
  <c r="F144" i="103"/>
  <c r="F140" i="103"/>
  <c r="F136" i="103"/>
  <c r="F132" i="103"/>
  <c r="F128" i="103"/>
  <c r="F124" i="103"/>
  <c r="F120" i="103"/>
  <c r="F116" i="103"/>
  <c r="F112" i="103"/>
  <c r="F108" i="103"/>
  <c r="F104" i="103"/>
  <c r="F100" i="103"/>
  <c r="F96" i="103"/>
  <c r="F92" i="103"/>
  <c r="F88" i="103"/>
  <c r="F84" i="103"/>
  <c r="F80" i="103"/>
  <c r="AA8" i="91"/>
  <c r="C6" i="91"/>
  <c r="C105" i="65"/>
  <c r="B92" i="65"/>
  <c r="B82" i="65"/>
  <c r="B69" i="65"/>
  <c r="C55" i="65"/>
  <c r="C45" i="65"/>
  <c r="B32" i="65"/>
  <c r="B19" i="65"/>
  <c r="B9" i="65"/>
  <c r="V6" i="65"/>
  <c r="R5" i="65"/>
  <c r="V4" i="65"/>
  <c r="U3" i="65"/>
  <c r="T2" i="65"/>
  <c r="B2" i="65"/>
  <c r="B8" i="61"/>
  <c r="G5" i="61"/>
  <c r="B4" i="61"/>
  <c r="E2" i="61"/>
  <c r="K5" i="3"/>
  <c r="I3" i="3"/>
  <c r="G2" i="3"/>
  <c r="B153" i="85"/>
  <c r="B137" i="85"/>
  <c r="B121" i="85"/>
  <c r="B105" i="85"/>
  <c r="B89" i="85"/>
  <c r="B73" i="85"/>
  <c r="B57" i="85"/>
  <c r="B41" i="85"/>
  <c r="B25" i="85"/>
  <c r="B9" i="85"/>
  <c r="E177" i="86"/>
  <c r="B169" i="86"/>
  <c r="C160" i="86"/>
  <c r="F149" i="86"/>
  <c r="F141" i="86"/>
  <c r="F133" i="86"/>
  <c r="D131" i="86"/>
  <c r="C123" i="86"/>
  <c r="F114" i="86"/>
  <c r="F106" i="86"/>
  <c r="B104" i="86"/>
  <c r="B92" i="85" s="1"/>
  <c r="E95" i="86"/>
  <c r="F87" i="86"/>
  <c r="E79" i="86"/>
  <c r="D77" i="86"/>
  <c r="E69" i="86"/>
  <c r="F59" i="86"/>
  <c r="B58" i="86"/>
  <c r="D52" i="86"/>
  <c r="D50" i="86"/>
  <c r="F42" i="86"/>
  <c r="E34" i="86"/>
  <c r="B32" i="86"/>
  <c r="B28" i="85" s="1"/>
  <c r="F24" i="86"/>
  <c r="C23" i="86"/>
  <c r="B16" i="86"/>
  <c r="D14" i="86"/>
  <c r="C7" i="86"/>
  <c r="E5" i="86"/>
  <c r="C3" i="86"/>
  <c r="K14" i="101"/>
  <c r="C14" i="101"/>
  <c r="F13" i="101"/>
  <c r="I12" i="101"/>
  <c r="L11" i="101"/>
  <c r="D11" i="101"/>
  <c r="G10" i="101"/>
  <c r="J9" i="101"/>
  <c r="B9" i="101"/>
  <c r="E8" i="101"/>
  <c r="H7" i="101"/>
  <c r="K6" i="101"/>
  <c r="C6" i="101"/>
  <c r="F5" i="101"/>
  <c r="J3" i="101"/>
  <c r="B3" i="101"/>
  <c r="I14" i="84"/>
  <c r="O13" i="84"/>
  <c r="G13" i="84"/>
  <c r="M12" i="84"/>
  <c r="E12" i="84"/>
  <c r="K11" i="84"/>
  <c r="C11" i="84"/>
  <c r="I10" i="84"/>
  <c r="O9" i="84"/>
  <c r="G9" i="84"/>
  <c r="M8" i="84"/>
  <c r="E8" i="84"/>
  <c r="K7" i="84"/>
  <c r="C7" i="84"/>
  <c r="I6" i="84"/>
  <c r="O5" i="84"/>
  <c r="F5" i="84"/>
  <c r="M3" i="84"/>
  <c r="E3" i="84"/>
  <c r="K2" i="84"/>
  <c r="B2" i="84"/>
  <c r="B12" i="69"/>
  <c r="K5" i="69"/>
  <c r="C5" i="69"/>
  <c r="E4" i="69"/>
  <c r="G3" i="69"/>
  <c r="I2" i="69"/>
  <c r="C15" i="59"/>
  <c r="D12" i="59"/>
  <c r="B10" i="59"/>
  <c r="C7" i="59"/>
  <c r="H5" i="59"/>
  <c r="L4" i="59"/>
  <c r="D4" i="59"/>
  <c r="H3" i="59"/>
  <c r="L2" i="59"/>
  <c r="D2" i="59"/>
  <c r="B14" i="67"/>
  <c r="M6" i="67"/>
  <c r="E5" i="67"/>
  <c r="G4" i="67"/>
  <c r="I3" i="67"/>
  <c r="K2" i="67"/>
  <c r="C2" i="67"/>
  <c r="B16" i="14"/>
  <c r="C13" i="14"/>
  <c r="D10" i="14"/>
  <c r="B8" i="14"/>
  <c r="J5" i="14"/>
  <c r="B5" i="14"/>
  <c r="F4" i="14"/>
  <c r="B18" i="102"/>
  <c r="B14" i="102"/>
  <c r="B12" i="102"/>
  <c r="B10" i="102"/>
  <c r="B8" i="102"/>
  <c r="B6" i="102"/>
  <c r="B4" i="102"/>
  <c r="B2" i="102"/>
  <c r="E179" i="103"/>
  <c r="E171" i="103"/>
  <c r="E163" i="103"/>
  <c r="E156" i="103"/>
  <c r="E152" i="103"/>
  <c r="E148" i="103"/>
  <c r="E144" i="103"/>
  <c r="E140" i="103"/>
  <c r="E136" i="103"/>
  <c r="E132" i="103"/>
  <c r="E128" i="103"/>
  <c r="E124" i="103"/>
  <c r="E120" i="103"/>
  <c r="E116" i="103"/>
  <c r="E112" i="103"/>
  <c r="E108" i="103"/>
  <c r="E104" i="103"/>
  <c r="E100" i="103"/>
  <c r="E96" i="103"/>
  <c r="E92" i="103"/>
  <c r="E88" i="103"/>
  <c r="J10" i="99"/>
  <c r="B7" i="82"/>
  <c r="B6" i="91"/>
  <c r="B105" i="65"/>
  <c r="C91" i="65"/>
  <c r="C78" i="65"/>
  <c r="B68" i="65"/>
  <c r="B55" i="65"/>
  <c r="B42" i="65"/>
  <c r="C31" i="65"/>
  <c r="C18" i="65"/>
  <c r="R8" i="65"/>
  <c r="S8" i="65" s="1"/>
  <c r="U6" i="65"/>
  <c r="Q5" i="65"/>
  <c r="P4" i="65"/>
  <c r="T3" i="65"/>
  <c r="S2" i="65"/>
  <c r="B10" i="61"/>
  <c r="P7" i="61"/>
  <c r="F5" i="61"/>
  <c r="I3" i="61"/>
  <c r="D2" i="61"/>
  <c r="Q7" i="3"/>
  <c r="J5" i="3"/>
  <c r="H3" i="3"/>
  <c r="F2" i="3"/>
  <c r="B152" i="85"/>
  <c r="B136" i="85"/>
  <c r="B120" i="85"/>
  <c r="B104" i="85"/>
  <c r="B88" i="85"/>
  <c r="B72" i="85"/>
  <c r="B56" i="85"/>
  <c r="B40" i="85"/>
  <c r="B24" i="85"/>
  <c r="B8" i="85"/>
  <c r="D177" i="86"/>
  <c r="B175" i="86"/>
  <c r="F168" i="86"/>
  <c r="B160" i="86"/>
  <c r="E149" i="86"/>
  <c r="D141" i="86"/>
  <c r="E133" i="86"/>
  <c r="B131" i="86"/>
  <c r="B116" i="85" s="1"/>
  <c r="B123" i="86"/>
  <c r="D114" i="86"/>
  <c r="D106" i="86"/>
  <c r="C95" i="86"/>
  <c r="E87" i="86"/>
  <c r="C79" i="86"/>
  <c r="C77" i="86"/>
  <c r="D69" i="86"/>
  <c r="E61" i="86"/>
  <c r="E59" i="86"/>
  <c r="B52" i="86"/>
  <c r="C50" i="86"/>
  <c r="E42" i="86"/>
  <c r="B40" i="86"/>
  <c r="D34" i="86"/>
  <c r="E24" i="86"/>
  <c r="B23" i="86"/>
  <c r="B20" i="85" s="1"/>
  <c r="F15" i="86"/>
  <c r="C14" i="86"/>
  <c r="B7" i="86"/>
  <c r="D5" i="86"/>
  <c r="B3" i="86"/>
  <c r="J14" i="101"/>
  <c r="B14" i="101"/>
  <c r="E13" i="101"/>
  <c r="H12" i="101"/>
  <c r="K11" i="101"/>
  <c r="C11" i="101"/>
  <c r="F10" i="101"/>
  <c r="I9" i="101"/>
  <c r="L8" i="101"/>
  <c r="D8" i="101"/>
  <c r="G7" i="101"/>
  <c r="J6" i="101"/>
  <c r="B6" i="101"/>
  <c r="E5" i="101"/>
  <c r="I3" i="101"/>
  <c r="B2" i="101"/>
  <c r="H14" i="84"/>
  <c r="N13" i="84"/>
  <c r="F13" i="84"/>
  <c r="L12" i="84"/>
  <c r="D12" i="84"/>
  <c r="J11" i="84"/>
  <c r="B11" i="84"/>
  <c r="H10" i="84"/>
  <c r="N9" i="84"/>
  <c r="F9" i="84"/>
  <c r="L8" i="84"/>
  <c r="D8" i="84"/>
  <c r="J7" i="84"/>
  <c r="B7" i="84"/>
  <c r="H6" i="84"/>
  <c r="M5" i="84"/>
  <c r="E5" i="84"/>
  <c r="L3" i="84"/>
  <c r="D3" i="84"/>
  <c r="J2" i="84"/>
  <c r="B11" i="69"/>
  <c r="J5" i="69"/>
  <c r="B5" i="69"/>
  <c r="D4" i="69"/>
  <c r="F3" i="69"/>
  <c r="H2" i="69"/>
  <c r="D1005" i="59"/>
  <c r="B15" i="59"/>
  <c r="C12" i="59"/>
  <c r="D9" i="59"/>
  <c r="B7" i="59"/>
  <c r="G5" i="59"/>
  <c r="K4" i="59"/>
  <c r="C4" i="59"/>
  <c r="G3" i="59"/>
  <c r="K2" i="59"/>
  <c r="C2" i="59"/>
  <c r="B13" i="67"/>
  <c r="B6" i="67"/>
  <c r="D5" i="67"/>
  <c r="F4" i="67"/>
  <c r="H3" i="67"/>
  <c r="J2" i="67"/>
  <c r="B2" i="67"/>
  <c r="D15" i="14"/>
  <c r="B13" i="14"/>
  <c r="C10" i="14"/>
  <c r="D7" i="14"/>
  <c r="I5" i="14"/>
  <c r="M4" i="14"/>
  <c r="E4" i="14"/>
  <c r="B17" i="102"/>
  <c r="H13" i="102"/>
  <c r="H11" i="102"/>
  <c r="H9" i="102"/>
  <c r="H7" i="102"/>
  <c r="H5" i="102"/>
  <c r="H3" i="102"/>
  <c r="E186" i="103"/>
  <c r="E178" i="103"/>
  <c r="E170" i="103"/>
  <c r="E162" i="103"/>
  <c r="F155" i="103"/>
  <c r="F151" i="103"/>
  <c r="F147" i="103"/>
  <c r="F143" i="103"/>
  <c r="F139" i="103"/>
  <c r="F135" i="103"/>
  <c r="F131" i="103"/>
  <c r="F127" i="103"/>
  <c r="F123" i="103"/>
  <c r="F119" i="103"/>
  <c r="F115" i="103"/>
  <c r="F111" i="103"/>
  <c r="F107" i="103"/>
  <c r="F103" i="103"/>
  <c r="F99" i="103"/>
  <c r="F95" i="103"/>
  <c r="F91" i="103"/>
  <c r="E3" i="82"/>
  <c r="F2" i="71"/>
  <c r="B11" i="38"/>
  <c r="N4" i="91"/>
  <c r="B101" i="65"/>
  <c r="C87" i="65"/>
  <c r="C77" i="65"/>
  <c r="B64" i="65"/>
  <c r="B51" i="65"/>
  <c r="B41" i="65"/>
  <c r="C27" i="65"/>
  <c r="C14" i="65"/>
  <c r="M6" i="65"/>
  <c r="J5" i="65"/>
  <c r="N4" i="65"/>
  <c r="M3" i="65"/>
  <c r="L2" i="65"/>
  <c r="B14" i="61"/>
  <c r="I6" i="61"/>
  <c r="L4" i="61"/>
  <c r="G3" i="61"/>
  <c r="B14" i="3"/>
  <c r="O6" i="3"/>
  <c r="C5" i="3"/>
  <c r="C3" i="3"/>
  <c r="B163" i="85"/>
  <c r="B147" i="85"/>
  <c r="B131" i="85"/>
  <c r="B115" i="85"/>
  <c r="B99" i="85"/>
  <c r="B83" i="85"/>
  <c r="B67" i="85"/>
  <c r="B51" i="85"/>
  <c r="B35" i="85"/>
  <c r="B19" i="85"/>
  <c r="E2" i="85"/>
  <c r="H5" i="94"/>
  <c r="I2" i="96"/>
  <c r="B110" i="65"/>
  <c r="B83" i="65"/>
  <c r="C59" i="65"/>
  <c r="B36" i="65"/>
  <c r="B10" i="65"/>
  <c r="D6" i="65"/>
  <c r="F4" i="65"/>
  <c r="D2" i="65"/>
  <c r="B12" i="61"/>
  <c r="N5" i="61"/>
  <c r="L2" i="61"/>
  <c r="B17" i="3"/>
  <c r="G5" i="3"/>
  <c r="E2" i="3"/>
  <c r="B135" i="85"/>
  <c r="B103" i="85"/>
  <c r="B71" i="85"/>
  <c r="B39" i="85"/>
  <c r="B7" i="85"/>
  <c r="E168" i="86"/>
  <c r="E158" i="86"/>
  <c r="D149" i="86"/>
  <c r="F124" i="86"/>
  <c r="E115" i="86"/>
  <c r="E105" i="86"/>
  <c r="D96" i="86"/>
  <c r="C86" i="86"/>
  <c r="B68" i="86"/>
  <c r="B60" i="85" s="1"/>
  <c r="B59" i="86"/>
  <c r="B52" i="85" s="1"/>
  <c r="B50" i="86"/>
  <c r="B44" i="85" s="1"/>
  <c r="E25" i="86"/>
  <c r="B15" i="86"/>
  <c r="D6" i="86"/>
  <c r="F2" i="86"/>
  <c r="F14" i="101"/>
  <c r="C13" i="101"/>
  <c r="C12" i="101"/>
  <c r="K10" i="101"/>
  <c r="H9" i="101"/>
  <c r="H8" i="101"/>
  <c r="E7" i="101"/>
  <c r="E6" i="101"/>
  <c r="B5" i="101"/>
  <c r="O14" i="84"/>
  <c r="D14" i="84"/>
  <c r="D13" i="84"/>
  <c r="G12" i="84"/>
  <c r="G11" i="84"/>
  <c r="G10" i="84"/>
  <c r="J9" i="84"/>
  <c r="J8" i="84"/>
  <c r="M7" i="84"/>
  <c r="M6" i="84"/>
  <c r="L5" i="84"/>
  <c r="Q4" i="84"/>
  <c r="B3" i="84"/>
  <c r="D2" i="84"/>
  <c r="I5" i="69"/>
  <c r="H4" i="69"/>
  <c r="D3" i="69"/>
  <c r="C2" i="69"/>
  <c r="C14" i="59"/>
  <c r="D10" i="59"/>
  <c r="L5" i="59"/>
  <c r="J4" i="59"/>
  <c r="K3" i="59"/>
  <c r="I2" i="59"/>
  <c r="B10" i="67"/>
  <c r="C5" i="67"/>
  <c r="B4" i="67"/>
  <c r="H2" i="67"/>
  <c r="D16" i="14"/>
  <c r="B12" i="14"/>
  <c r="C7" i="14"/>
  <c r="E5" i="14"/>
  <c r="C4" i="14"/>
  <c r="F14" i="102"/>
  <c r="B11" i="102"/>
  <c r="F7" i="102"/>
  <c r="H4" i="102"/>
  <c r="E184" i="103"/>
  <c r="E173" i="103"/>
  <c r="E159" i="103"/>
  <c r="E151" i="103"/>
  <c r="F145" i="103"/>
  <c r="F138" i="103"/>
  <c r="E133" i="103"/>
  <c r="E126" i="103"/>
  <c r="E119" i="103"/>
  <c r="F113" i="103"/>
  <c r="F106" i="103"/>
  <c r="E101" i="103"/>
  <c r="E94" i="103"/>
  <c r="F87" i="103"/>
  <c r="E83" i="103"/>
  <c r="F78" i="103"/>
  <c r="F74" i="103"/>
  <c r="F70" i="103"/>
  <c r="F66" i="103"/>
  <c r="F62" i="103"/>
  <c r="F58" i="103"/>
  <c r="F54" i="103"/>
  <c r="F50" i="103"/>
  <c r="F46" i="103"/>
  <c r="F42" i="103"/>
  <c r="F38" i="103"/>
  <c r="B35" i="103"/>
  <c r="E32" i="103"/>
  <c r="F29" i="103"/>
  <c r="B27" i="103"/>
  <c r="E24" i="103"/>
  <c r="F21" i="103"/>
  <c r="B19" i="103"/>
  <c r="E16" i="103"/>
  <c r="F13" i="103"/>
  <c r="E11" i="103"/>
  <c r="Q9" i="103"/>
  <c r="F8" i="103"/>
  <c r="F7" i="103"/>
  <c r="K6" i="103"/>
  <c r="A6" i="103"/>
  <c r="J5" i="103"/>
  <c r="B5" i="103"/>
  <c r="K4" i="103"/>
  <c r="C4" i="103"/>
  <c r="L3" i="103"/>
  <c r="D3" i="103"/>
  <c r="E38" i="34"/>
  <c r="B9" i="34"/>
  <c r="D5" i="14"/>
  <c r="E145" i="103"/>
  <c r="E131" i="103"/>
  <c r="F125" i="103"/>
  <c r="F118" i="103"/>
  <c r="E113" i="103"/>
  <c r="E106" i="103"/>
  <c r="F93" i="103"/>
  <c r="E87" i="103"/>
  <c r="E78" i="103"/>
  <c r="E74" i="103"/>
  <c r="E66" i="103"/>
  <c r="E62" i="103"/>
  <c r="E54" i="103"/>
  <c r="E46" i="103"/>
  <c r="E38" i="103"/>
  <c r="F34" i="103"/>
  <c r="E29" i="103"/>
  <c r="B24" i="103"/>
  <c r="F18" i="103"/>
  <c r="B16" i="103"/>
  <c r="B11" i="103"/>
  <c r="E8" i="103"/>
  <c r="E7" i="103"/>
  <c r="I6" i="103"/>
  <c r="Q5" i="103"/>
  <c r="I5" i="103"/>
  <c r="A5" i="103"/>
  <c r="J4" i="103"/>
  <c r="B4" i="103"/>
  <c r="K3" i="103"/>
  <c r="B38" i="34"/>
  <c r="B8" i="34"/>
  <c r="B42" i="34"/>
  <c r="B91" i="65"/>
  <c r="O4" i="65"/>
  <c r="C69" i="37"/>
  <c r="B6" i="37"/>
  <c r="C101" i="65"/>
  <c r="B78" i="65"/>
  <c r="C54" i="65"/>
  <c r="B28" i="65"/>
  <c r="P5" i="65"/>
  <c r="N3" i="65"/>
  <c r="E5" i="61"/>
  <c r="B9" i="3"/>
  <c r="C4" i="3"/>
  <c r="B161" i="85"/>
  <c r="B129" i="85"/>
  <c r="B97" i="85"/>
  <c r="B65" i="85"/>
  <c r="B33" i="85"/>
  <c r="B2" i="85"/>
  <c r="F167" i="86"/>
  <c r="D158" i="86"/>
  <c r="B149" i="86"/>
  <c r="B132" i="85" s="1"/>
  <c r="E124" i="86"/>
  <c r="C114" i="86"/>
  <c r="B112" i="86"/>
  <c r="D105" i="86"/>
  <c r="B95" i="86"/>
  <c r="B84" i="85" s="1"/>
  <c r="B86" i="86"/>
  <c r="B76" i="85" s="1"/>
  <c r="F70" i="86"/>
  <c r="C34" i="86"/>
  <c r="B31" i="86"/>
  <c r="D25" i="86"/>
  <c r="F14" i="86"/>
  <c r="C6" i="86"/>
  <c r="E2" i="86"/>
  <c r="E14" i="101"/>
  <c r="B13" i="101"/>
  <c r="J11" i="101"/>
  <c r="J10" i="101"/>
  <c r="G9" i="101"/>
  <c r="G8" i="101"/>
  <c r="D7" i="101"/>
  <c r="L5" i="101"/>
  <c r="N4" i="101"/>
  <c r="N14" i="84"/>
  <c r="C14" i="84"/>
  <c r="C13" i="84"/>
  <c r="C12" i="84"/>
  <c r="F11" i="84"/>
  <c r="F10" i="84"/>
  <c r="I9" i="84"/>
  <c r="I8" i="84"/>
  <c r="I7" i="84"/>
  <c r="L6" i="84"/>
  <c r="K5" i="84"/>
  <c r="O3" i="84"/>
  <c r="O2" i="84"/>
  <c r="B15" i="69"/>
  <c r="H5" i="69"/>
  <c r="G4" i="69"/>
  <c r="C3" i="69"/>
  <c r="B14" i="59"/>
  <c r="C9" i="59"/>
  <c r="K5" i="59"/>
  <c r="I4" i="59"/>
  <c r="J3" i="59"/>
  <c r="H2" i="59"/>
  <c r="B9" i="67"/>
  <c r="B5" i="67"/>
  <c r="K3" i="67"/>
  <c r="G2" i="67"/>
  <c r="C15" i="14"/>
  <c r="D11" i="14"/>
  <c r="B7" i="14"/>
  <c r="B4" i="14"/>
  <c r="F13" i="102"/>
  <c r="H10" i="102"/>
  <c r="D7" i="102"/>
  <c r="F4" i="102"/>
  <c r="E183" i="103"/>
  <c r="E169" i="103"/>
  <c r="E158" i="103"/>
  <c r="F150" i="103"/>
  <c r="E138" i="103"/>
  <c r="E99" i="103"/>
  <c r="F82" i="103"/>
  <c r="E70" i="103"/>
  <c r="E58" i="103"/>
  <c r="E50" i="103"/>
  <c r="E42" i="103"/>
  <c r="B32" i="103"/>
  <c r="F26" i="103"/>
  <c r="E21" i="103"/>
  <c r="E13" i="103"/>
  <c r="F9" i="103"/>
  <c r="C3" i="103"/>
  <c r="P3" i="103"/>
  <c r="L4" i="70"/>
  <c r="D2" i="37"/>
  <c r="B6" i="24"/>
  <c r="V6" i="91"/>
  <c r="B100" i="65"/>
  <c r="B74" i="65"/>
  <c r="C50" i="65"/>
  <c r="B27" i="65"/>
  <c r="I5" i="65"/>
  <c r="L3" i="65"/>
  <c r="K4" i="61"/>
  <c r="B4" i="3"/>
  <c r="B160" i="85"/>
  <c r="B128" i="85"/>
  <c r="B96" i="85"/>
  <c r="B64" i="85"/>
  <c r="B32" i="85"/>
  <c r="D167" i="86"/>
  <c r="E142" i="86"/>
  <c r="D133" i="86"/>
  <c r="B130" i="86"/>
  <c r="D124" i="86"/>
  <c r="B114" i="86"/>
  <c r="C105" i="86"/>
  <c r="B79" i="86"/>
  <c r="D70" i="86"/>
  <c r="D61" i="86"/>
  <c r="F52" i="86"/>
  <c r="F43" i="86"/>
  <c r="B34" i="86"/>
  <c r="C25" i="86"/>
  <c r="F16" i="86"/>
  <c r="B14" i="86"/>
  <c r="B12" i="85" s="1"/>
  <c r="B6" i="86"/>
  <c r="D2" i="86"/>
  <c r="L13" i="101"/>
  <c r="L12" i="101"/>
  <c r="I11" i="101"/>
  <c r="I10" i="101"/>
  <c r="F9" i="101"/>
  <c r="C8" i="101"/>
  <c r="C7" i="101"/>
  <c r="K5" i="101"/>
  <c r="L3" i="101"/>
  <c r="M14" i="84"/>
  <c r="M13" i="84"/>
  <c r="B13" i="84"/>
  <c r="B12" i="84"/>
  <c r="E11" i="84"/>
  <c r="E10" i="84"/>
  <c r="E9" i="84"/>
  <c r="H8" i="84"/>
  <c r="H7" i="84"/>
  <c r="K6" i="84"/>
  <c r="J5" i="84"/>
  <c r="K3" i="84"/>
  <c r="N2" i="84"/>
  <c r="B14" i="69"/>
  <c r="G5" i="69"/>
  <c r="C4" i="69"/>
  <c r="B3" i="69"/>
  <c r="C1005" i="59"/>
  <c r="D13" i="59"/>
  <c r="B9" i="59"/>
  <c r="J5" i="59"/>
  <c r="H4" i="59"/>
  <c r="F3" i="59"/>
  <c r="G2" i="59"/>
  <c r="B8" i="67"/>
  <c r="K4" i="67"/>
  <c r="G3" i="67"/>
  <c r="F2" i="67"/>
  <c r="B15" i="14"/>
  <c r="C11" i="14"/>
  <c r="O6" i="14"/>
  <c r="L4" i="14"/>
  <c r="B3" i="14"/>
  <c r="D13" i="102"/>
  <c r="F10" i="102"/>
  <c r="B7" i="102"/>
  <c r="F3" i="102"/>
  <c r="E182" i="103"/>
  <c r="E168" i="103"/>
  <c r="E157" i="103"/>
  <c r="E150" i="103"/>
  <c r="E143" i="103"/>
  <c r="F137" i="103"/>
  <c r="F130" i="103"/>
  <c r="E125" i="103"/>
  <c r="E118" i="103"/>
  <c r="E111" i="103"/>
  <c r="F105" i="103"/>
  <c r="F98" i="103"/>
  <c r="E93" i="103"/>
  <c r="F86" i="103"/>
  <c r="E82" i="103"/>
  <c r="F77" i="103"/>
  <c r="F73" i="103"/>
  <c r="F69" i="103"/>
  <c r="F65" i="103"/>
  <c r="F61" i="103"/>
  <c r="F57" i="103"/>
  <c r="F53" i="103"/>
  <c r="F49" i="103"/>
  <c r="F45" i="103"/>
  <c r="F41" i="103"/>
  <c r="F37" i="103"/>
  <c r="E34" i="103"/>
  <c r="F31" i="103"/>
  <c r="B29" i="103"/>
  <c r="E26" i="103"/>
  <c r="F23" i="103"/>
  <c r="B21" i="103"/>
  <c r="E18" i="103"/>
  <c r="F15" i="103"/>
  <c r="B13" i="103"/>
  <c r="A11" i="103"/>
  <c r="E9" i="103"/>
  <c r="B8" i="103"/>
  <c r="B7" i="103"/>
  <c r="H6" i="103"/>
  <c r="P5" i="103"/>
  <c r="H5" i="103"/>
  <c r="Q4" i="103"/>
  <c r="I4" i="103"/>
  <c r="A4" i="103"/>
  <c r="J3" i="103"/>
  <c r="B3" i="103"/>
  <c r="B37" i="34"/>
  <c r="B7" i="34"/>
  <c r="I3" i="103"/>
  <c r="B5" i="34"/>
  <c r="C14" i="14"/>
  <c r="D9" i="14"/>
  <c r="L5" i="14"/>
  <c r="J4" i="14"/>
  <c r="B16" i="102"/>
  <c r="D9" i="102"/>
  <c r="F6" i="102"/>
  <c r="B3" i="102"/>
  <c r="E177" i="103"/>
  <c r="F154" i="103"/>
  <c r="E142" i="103"/>
  <c r="F122" i="103"/>
  <c r="E110" i="103"/>
  <c r="F97" i="103"/>
  <c r="F85" i="103"/>
  <c r="E81" i="103"/>
  <c r="F72" i="103"/>
  <c r="F64" i="103"/>
  <c r="F56" i="103"/>
  <c r="F44" i="103"/>
  <c r="F33" i="103"/>
  <c r="B23" i="103"/>
  <c r="F17" i="103"/>
  <c r="E12" i="103"/>
  <c r="Q7" i="103"/>
  <c r="N5" i="103"/>
  <c r="O4" i="103"/>
  <c r="H3" i="103"/>
  <c r="B4" i="34"/>
  <c r="V4" i="91"/>
  <c r="B65" i="65"/>
  <c r="N6" i="65"/>
  <c r="R2" i="65"/>
  <c r="D4" i="38"/>
  <c r="T6" i="91"/>
  <c r="B97" i="65"/>
  <c r="C73" i="65"/>
  <c r="B50" i="65"/>
  <c r="C23" i="65"/>
  <c r="H5" i="65"/>
  <c r="F3" i="65"/>
  <c r="B16" i="61"/>
  <c r="J4" i="61"/>
  <c r="O3" i="3"/>
  <c r="B159" i="85"/>
  <c r="B127" i="85"/>
  <c r="B95" i="85"/>
  <c r="B63" i="85"/>
  <c r="B31" i="85"/>
  <c r="C178" i="86"/>
  <c r="C167" i="86"/>
  <c r="F151" i="86"/>
  <c r="D142" i="86"/>
  <c r="B133" i="86"/>
  <c r="B124" i="86"/>
  <c r="E113" i="86"/>
  <c r="F104" i="86"/>
  <c r="F88" i="86"/>
  <c r="F78" i="86"/>
  <c r="B76" i="86"/>
  <c r="C70" i="86"/>
  <c r="C61" i="86"/>
  <c r="F51" i="86"/>
  <c r="E43" i="86"/>
  <c r="E33" i="86"/>
  <c r="D24" i="86"/>
  <c r="E16" i="86"/>
  <c r="C5" i="86"/>
  <c r="C2" i="86"/>
  <c r="K13" i="101"/>
  <c r="K12" i="101"/>
  <c r="H11" i="101"/>
  <c r="E10" i="101"/>
  <c r="E9" i="101"/>
  <c r="B8" i="101"/>
  <c r="B7" i="101"/>
  <c r="J5" i="101"/>
  <c r="H3" i="101"/>
  <c r="L14" i="84"/>
  <c r="L13" i="84"/>
  <c r="O12" i="84"/>
  <c r="O11" i="84"/>
  <c r="O10" i="84"/>
  <c r="D10" i="84"/>
  <c r="D9" i="84"/>
  <c r="G8" i="84"/>
  <c r="G7" i="84"/>
  <c r="G6" i="84"/>
  <c r="I5" i="84"/>
  <c r="J3" i="84"/>
  <c r="M2" i="84"/>
  <c r="B10" i="69"/>
  <c r="F5" i="69"/>
  <c r="B4" i="69"/>
  <c r="K2" i="69"/>
  <c r="B1005" i="59"/>
  <c r="C13" i="59"/>
  <c r="D8" i="59"/>
  <c r="F5" i="59"/>
  <c r="G4" i="59"/>
  <c r="E3" i="59"/>
  <c r="F2" i="59"/>
  <c r="B17" i="67"/>
  <c r="K5" i="67"/>
  <c r="J4" i="67"/>
  <c r="F3" i="67"/>
  <c r="E2" i="67"/>
  <c r="D14" i="14"/>
  <c r="B10" i="14"/>
  <c r="M5" i="14"/>
  <c r="K4" i="14"/>
  <c r="B2" i="14"/>
  <c r="B13" i="102"/>
  <c r="F9" i="102"/>
  <c r="H6" i="102"/>
  <c r="D3" i="102"/>
  <c r="E181" i="103"/>
  <c r="E167" i="103"/>
  <c r="E155" i="103"/>
  <c r="F149" i="103"/>
  <c r="F142" i="103"/>
  <c r="E137" i="103"/>
  <c r="E130" i="103"/>
  <c r="E123" i="103"/>
  <c r="F117" i="103"/>
  <c r="F110" i="103"/>
  <c r="E105" i="103"/>
  <c r="E98" i="103"/>
  <c r="E91" i="103"/>
  <c r="E86" i="103"/>
  <c r="F81" i="103"/>
  <c r="E77" i="103"/>
  <c r="E73" i="103"/>
  <c r="E69" i="103"/>
  <c r="E65" i="103"/>
  <c r="E61" i="103"/>
  <c r="E57" i="103"/>
  <c r="E53" i="103"/>
  <c r="E49" i="103"/>
  <c r="E45" i="103"/>
  <c r="E41" i="103"/>
  <c r="E37" i="103"/>
  <c r="B34" i="103"/>
  <c r="E31" i="103"/>
  <c r="F28" i="103"/>
  <c r="B26" i="103"/>
  <c r="E23" i="103"/>
  <c r="F20" i="103"/>
  <c r="B18" i="103"/>
  <c r="E15" i="103"/>
  <c r="F12" i="103"/>
  <c r="Q10" i="103"/>
  <c r="B9" i="103"/>
  <c r="A8" i="103"/>
  <c r="A7" i="103"/>
  <c r="G6" i="103"/>
  <c r="O5" i="103"/>
  <c r="G5" i="103"/>
  <c r="P4" i="103"/>
  <c r="H4" i="103"/>
  <c r="Q3" i="103"/>
  <c r="A3" i="103"/>
  <c r="E14" i="34"/>
  <c r="Q6" i="103"/>
  <c r="B18" i="65"/>
  <c r="B18" i="61"/>
  <c r="L6" i="91"/>
  <c r="B96" i="65"/>
  <c r="B73" i="65"/>
  <c r="C46" i="65"/>
  <c r="B23" i="65"/>
  <c r="F8" i="65"/>
  <c r="G8" i="65" s="1"/>
  <c r="B5" i="65"/>
  <c r="E3" i="65"/>
  <c r="D4" i="61"/>
  <c r="B7" i="3"/>
  <c r="G3" i="3"/>
  <c r="B151" i="85"/>
  <c r="B119" i="85"/>
  <c r="B87" i="85"/>
  <c r="B55" i="85"/>
  <c r="B23" i="85"/>
  <c r="E176" i="86"/>
  <c r="B167" i="86"/>
  <c r="B148" i="85" s="1"/>
  <c r="D151" i="86"/>
  <c r="B141" i="86"/>
  <c r="B139" i="86"/>
  <c r="E132" i="86"/>
  <c r="F122" i="86"/>
  <c r="C113" i="86"/>
  <c r="E97" i="86"/>
  <c r="D88" i="86"/>
  <c r="D78" i="86"/>
  <c r="C69" i="86"/>
  <c r="B67" i="86"/>
  <c r="F60" i="86"/>
  <c r="E51" i="86"/>
  <c r="C43" i="86"/>
  <c r="D33" i="86"/>
  <c r="C24" i="86"/>
  <c r="B22" i="86"/>
  <c r="D16" i="86"/>
  <c r="F7" i="86"/>
  <c r="B5" i="86"/>
  <c r="B4" i="85" s="1"/>
  <c r="B2" i="86"/>
  <c r="J13" i="101"/>
  <c r="G12" i="101"/>
  <c r="G11" i="101"/>
  <c r="D10" i="101"/>
  <c r="D9" i="101"/>
  <c r="L7" i="101"/>
  <c r="I6" i="101"/>
  <c r="I5" i="101"/>
  <c r="G3" i="101"/>
  <c r="K14" i="84"/>
  <c r="K13" i="84"/>
  <c r="K12" i="84"/>
  <c r="N11" i="84"/>
  <c r="N10" i="84"/>
  <c r="C10" i="84"/>
  <c r="C9" i="84"/>
  <c r="C8" i="84"/>
  <c r="F7" i="84"/>
  <c r="F6" i="84"/>
  <c r="H5" i="84"/>
  <c r="I3" i="84"/>
  <c r="I2" i="84"/>
  <c r="B9" i="69"/>
  <c r="E5" i="69"/>
  <c r="K3" i="69"/>
  <c r="G2" i="69"/>
  <c r="D16" i="59"/>
  <c r="B12" i="59"/>
  <c r="C8" i="59"/>
  <c r="E5" i="59"/>
  <c r="F4" i="59"/>
  <c r="D3" i="59"/>
  <c r="B2" i="59"/>
  <c r="B16" i="67"/>
  <c r="J5" i="67"/>
  <c r="I4" i="67"/>
  <c r="E3" i="67"/>
  <c r="H12" i="102"/>
  <c r="E166" i="103"/>
  <c r="E149" i="103"/>
  <c r="E135" i="103"/>
  <c r="F129" i="103"/>
  <c r="E117" i="103"/>
  <c r="E103" i="103"/>
  <c r="F90" i="103"/>
  <c r="F76" i="103"/>
  <c r="F68" i="103"/>
  <c r="F60" i="103"/>
  <c r="F52" i="103"/>
  <c r="F48" i="103"/>
  <c r="F40" i="103"/>
  <c r="F36" i="103"/>
  <c r="B31" i="103"/>
  <c r="E28" i="103"/>
  <c r="F25" i="103"/>
  <c r="E20" i="103"/>
  <c r="B15" i="103"/>
  <c r="F10" i="103"/>
  <c r="A9" i="103"/>
  <c r="F6" i="103"/>
  <c r="F5" i="103"/>
  <c r="G4" i="103"/>
  <c r="B14" i="34"/>
  <c r="C3" i="91"/>
  <c r="B87" i="65"/>
  <c r="C63" i="65"/>
  <c r="C37" i="65"/>
  <c r="B14" i="65"/>
  <c r="L6" i="65"/>
  <c r="H4" i="65"/>
  <c r="K2" i="65"/>
  <c r="H6" i="61"/>
  <c r="N2" i="61"/>
  <c r="H6" i="3"/>
  <c r="N2" i="3"/>
  <c r="B144" i="85"/>
  <c r="B112" i="85"/>
  <c r="B80" i="85"/>
  <c r="B48" i="85"/>
  <c r="B16" i="85"/>
  <c r="B176" i="86"/>
  <c r="B156" i="85" s="1"/>
  <c r="D159" i="86"/>
  <c r="B151" i="86"/>
  <c r="E140" i="86"/>
  <c r="B132" i="86"/>
  <c r="B122" i="86"/>
  <c r="B108" i="85" s="1"/>
  <c r="F96" i="86"/>
  <c r="F86" i="86"/>
  <c r="B78" i="86"/>
  <c r="E68" i="86"/>
  <c r="D60" i="86"/>
  <c r="C51" i="86"/>
  <c r="C42" i="86"/>
  <c r="F23" i="86"/>
  <c r="D15" i="86"/>
  <c r="F6" i="86"/>
  <c r="F3" i="86"/>
  <c r="H14" i="101"/>
  <c r="H13" i="101"/>
  <c r="E12" i="101"/>
  <c r="B11" i="101"/>
  <c r="B10" i="101"/>
  <c r="J8" i="101"/>
  <c r="J7" i="101"/>
  <c r="G6" i="101"/>
  <c r="D5" i="101"/>
  <c r="E3" i="101"/>
  <c r="F14" i="84"/>
  <c r="I13" i="84"/>
  <c r="I12" i="84"/>
  <c r="I11" i="84"/>
  <c r="L10" i="84"/>
  <c r="L9" i="84"/>
  <c r="O8" i="84"/>
  <c r="O7" i="84"/>
  <c r="O6" i="84"/>
  <c r="D6" i="84"/>
  <c r="C5" i="84"/>
  <c r="L7" i="103"/>
  <c r="B25" i="103"/>
  <c r="E40" i="103"/>
  <c r="E63" i="103"/>
  <c r="E84" i="103"/>
  <c r="E134" i="103"/>
  <c r="E176" i="103"/>
  <c r="C9" i="14"/>
  <c r="I2" i="67"/>
  <c r="C5" i="59"/>
  <c r="I3" i="69"/>
  <c r="K10" i="84"/>
  <c r="E6" i="86"/>
  <c r="B15" i="85"/>
  <c r="B6" i="61"/>
  <c r="B10" i="34"/>
  <c r="Q11" i="103"/>
  <c r="E43" i="103"/>
  <c r="F134" i="103"/>
  <c r="B145" i="85"/>
  <c r="B40" i="34"/>
  <c r="D4" i="103"/>
  <c r="E5" i="103"/>
  <c r="M6" i="103"/>
  <c r="A10" i="103"/>
  <c r="F14" i="103"/>
  <c r="E22" i="103"/>
  <c r="B30" i="103"/>
  <c r="E36" i="103"/>
  <c r="F47" i="103"/>
  <c r="E59" i="103"/>
  <c r="E68" i="103"/>
  <c r="F79" i="103"/>
  <c r="F94" i="103"/>
  <c r="F109" i="103"/>
  <c r="E127" i="103"/>
  <c r="E146" i="103"/>
  <c r="E165" i="103"/>
  <c r="D5" i="102"/>
  <c r="H14" i="102"/>
  <c r="H5" i="14"/>
  <c r="C1005" i="14"/>
  <c r="E2" i="69"/>
  <c r="M6" i="69"/>
  <c r="D5" i="84"/>
  <c r="B9" i="84"/>
  <c r="J12" i="84"/>
  <c r="H5" i="101"/>
  <c r="C10" i="101"/>
  <c r="I14" i="101"/>
  <c r="B24" i="86"/>
  <c r="C87" i="86"/>
  <c r="B81" i="85"/>
  <c r="I6" i="3"/>
  <c r="C13" i="65"/>
  <c r="C41" i="65"/>
  <c r="L4" i="103"/>
  <c r="E17" i="103"/>
  <c r="F32" i="103"/>
  <c r="E72" i="103"/>
  <c r="E115" i="103"/>
  <c r="H8" i="102"/>
  <c r="D68" i="86"/>
  <c r="B106" i="86"/>
  <c r="E150" i="86"/>
  <c r="B60" i="65"/>
  <c r="G3" i="103"/>
  <c r="M7" i="103"/>
  <c r="E25" i="103"/>
  <c r="E102" i="103"/>
  <c r="E4" i="67"/>
  <c r="M3" i="59"/>
  <c r="B11" i="59"/>
  <c r="B41" i="34"/>
  <c r="E4" i="103"/>
  <c r="K5" i="103"/>
  <c r="P6" i="103"/>
  <c r="B10" i="103"/>
  <c r="F16" i="103"/>
  <c r="F22" i="103"/>
  <c r="E30" i="103"/>
  <c r="E39" i="103"/>
  <c r="E48" i="103"/>
  <c r="F59" i="103"/>
  <c r="E71" i="103"/>
  <c r="E80" i="103"/>
  <c r="E95" i="103"/>
  <c r="E114" i="103"/>
  <c r="E129" i="103"/>
  <c r="F146" i="103"/>
  <c r="E174" i="103"/>
  <c r="F5" i="102"/>
  <c r="B15" i="102"/>
  <c r="D8" i="14"/>
  <c r="D1005" i="14"/>
  <c r="G5" i="67"/>
  <c r="B4" i="59"/>
  <c r="C11" i="59"/>
  <c r="F2" i="69"/>
  <c r="B7" i="69"/>
  <c r="E2" i="84"/>
  <c r="C6" i="84"/>
  <c r="K9" i="84"/>
  <c r="E13" i="84"/>
  <c r="F6" i="101"/>
  <c r="L10" i="101"/>
  <c r="E3" i="86"/>
  <c r="F25" i="86"/>
  <c r="C59" i="86"/>
  <c r="E96" i="86"/>
  <c r="C140" i="86"/>
  <c r="C176" i="86"/>
  <c r="B111" i="85"/>
  <c r="M2" i="61"/>
  <c r="B37" i="65"/>
  <c r="Y17" i="91"/>
  <c r="Y19" i="91" s="1"/>
  <c r="K14" i="96"/>
  <c r="C22" i="96"/>
  <c r="I18" i="61"/>
  <c r="N18" i="61" s="1"/>
  <c r="F121" i="86"/>
  <c r="M14" i="3"/>
  <c r="L14" i="3"/>
  <c r="D28" i="96"/>
  <c r="D41" i="96" s="1"/>
  <c r="D38" i="96"/>
  <c r="C18" i="61"/>
  <c r="L18" i="61" s="1"/>
  <c r="L16" i="61"/>
  <c r="M17" i="3"/>
  <c r="L17" i="3"/>
  <c r="U17" i="91"/>
  <c r="U19" i="91" s="1"/>
  <c r="E41" i="96"/>
  <c r="K16" i="3"/>
  <c r="Q17" i="91"/>
  <c r="Q19" i="91" s="1"/>
  <c r="L8" i="3"/>
  <c r="F38" i="96"/>
  <c r="I28" i="96"/>
  <c r="I41" i="96" s="1"/>
  <c r="I38" i="96"/>
  <c r="J38" i="96"/>
  <c r="D60" i="37"/>
  <c r="D78" i="37" s="1"/>
  <c r="D80" i="37" s="1"/>
  <c r="F41" i="96"/>
  <c r="G38" i="96"/>
  <c r="G40" i="96"/>
  <c r="G41" i="96" s="1"/>
  <c r="M107" i="97"/>
  <c r="F60" i="37"/>
  <c r="F78" i="37" s="1"/>
  <c r="F80" i="37" s="1"/>
  <c r="H40" i="96"/>
  <c r="H41" i="96" s="1"/>
  <c r="K40" i="96"/>
  <c r="K37" i="96"/>
  <c r="J41" i="96"/>
  <c r="P107" i="80"/>
  <c r="Q107" i="97"/>
  <c r="C24" i="96" l="1"/>
  <c r="K22" i="96"/>
  <c r="K18" i="3"/>
  <c r="M16" i="3"/>
  <c r="L16" i="3"/>
  <c r="M18" i="3" l="1"/>
  <c r="L18" i="3"/>
  <c r="K24" i="96"/>
  <c r="C26" i="96"/>
  <c r="C28" i="96" l="1"/>
  <c r="C38" i="96"/>
  <c r="K38" i="96" s="1"/>
  <c r="K26" i="96"/>
  <c r="K28" i="96" l="1"/>
  <c r="C41" i="96"/>
  <c r="K41" i="9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gabrcant</author>
  </authors>
  <commentList>
    <comment ref="B7" authorId="0" shapeId="0" xr:uid="{00000000-0006-0000-0000-000001000000}">
      <text>
        <r>
          <rPr>
            <b/>
            <sz val="8"/>
            <rFont val="Tahoma"/>
            <family val="2"/>
          </rPr>
          <t xml:space="preserve">AMF
Français :
</t>
        </r>
        <r>
          <rPr>
            <sz val="8"/>
            <rFont val="Tahoma"/>
            <family val="2"/>
          </rPr>
          <t xml:space="preserve">Veuillez nommer ce fichier de la façon suivante avant de le transmettre à l'Autorité des marchés financiers, en remplaçant les X par le numéro de AL de l'assureur :
«AL0XXXX 23A 420 00» et en ajoutant l'extension (.xls ou .xlsx).
Ne pas ajouter de texte descriptif.
</t>
        </r>
        <r>
          <rPr>
            <b/>
            <sz val="8"/>
            <rFont val="Tahoma"/>
            <family val="2"/>
          </rPr>
          <t>English:</t>
        </r>
        <r>
          <rPr>
            <sz val="8"/>
            <rFont val="Tahoma"/>
            <family val="2"/>
          </rPr>
          <t xml:space="preserve">
</t>
        </r>
        <r>
          <rPr>
            <sz val="8"/>
            <rFont val="Tahoma"/>
            <family val="2"/>
          </rPr>
          <t>Please name this file as follows before sending it to the AMF, replacing the Xs with the insurer's AL number:
"AL0XXXX 23A 420 00" and adding the extension (.xls or .xlsx).
Do not add descriptive text).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Jean-Maxime Lacroix</author>
  </authors>
  <commentList>
    <comment ref="B2" authorId="0" shapeId="0" xr:uid="{00000000-0006-0000-2500-000001000000}">
      <text>
        <r>
          <rPr>
            <sz val="9"/>
            <rFont val="Tahoma"/>
            <family val="2"/>
          </rPr>
          <t xml:space="preserve">Veuillez inscrire les données du compte avec participation total. 
Les tableaux des sous-comptes doivent se retrouver dans le rapport seulement.
</t>
        </r>
      </text>
    </comment>
  </commentList>
</comments>
</file>

<file path=xl/sharedStrings.xml><?xml version="1.0" encoding="utf-8"?>
<sst xmlns="http://schemas.openxmlformats.org/spreadsheetml/2006/main" count="13575" uniqueCount="2808">
  <si>
    <t>01</t>
  </si>
  <si>
    <t>02</t>
  </si>
  <si>
    <t>Réf</t>
  </si>
  <si>
    <t>Ref</t>
  </si>
  <si>
    <t xml:space="preserve">SÉLECTIONNER LA LANGUE / SELECT LANGUAGE :    </t>
  </si>
  <si>
    <t>English Form</t>
  </si>
  <si>
    <t>005</t>
  </si>
  <si>
    <t>Formulaire français</t>
  </si>
  <si>
    <t>Autorité des marchés financiers ("AMF") - Direction principale de la surveillance des assureurs</t>
  </si>
  <si>
    <t>Autorité des Marchés Financiers (AMF) - Senior Direction, Supervision of Insurers and Control of Right to Practise</t>
  </si>
  <si>
    <t>Assureurs de personnes autorisés à exercer leurs activités au Québec</t>
  </si>
  <si>
    <t>Rapport sur les passifs - Instructions afin de compléter le fichier Excel</t>
  </si>
  <si>
    <t>Reporting on Liabilities - Instructions to Complete the Excel File</t>
  </si>
  <si>
    <t>1- Veuillez inscrire dans les cinq colonnes à droite les informations requises afin compléter le fichier Excel (informations inscrites en bleue), c.-à-d. la numérotation ou la dénomination pour les "classes d'évaluation et filiales", les "portefeuilles", les "types de produit", les "courbes d'actualisation" et les "segments d'actifs".</t>
  </si>
  <si>
    <t>2- Aux fins d'importation des données dans les systèmes de l'AMF, ne pas ajouter de lignes, ni de colonnes, dans les onglets du fichier Excel.</t>
  </si>
  <si>
    <t>2- For the purpose of importing data into the AMF's systems, do not add lines/columns to the Excel worksheets or rename tabs.</t>
  </si>
  <si>
    <t xml:space="preserve">    Au besoin, contactez l'AMF.</t>
  </si>
  <si>
    <t xml:space="preserve">    If required, please contact the AMF.</t>
  </si>
  <si>
    <t>3- Le nom de chaque onglet du fichier Excel réfère à la section du Guide de l'actuaire concernant le rapport sur les passifs des assureurs de personnes. Veuillez également consulter la section "Introduction" de ce guide afin d'être familier avec certains termes utilisés dans ce guide et dans le fichier Excel.</t>
  </si>
  <si>
    <t>3- The AAR should be the primary source of any provided tables. Please see the "Introduction" section of the Actuary's Guide to be familiar with some terms used in the Excel file.</t>
  </si>
  <si>
    <t>4- Les montants requis dans le fichier Excel doivent être saisis en millier de dollars.</t>
  </si>
  <si>
    <t>4- Amounts required in the Excel file must be entered in thousands of dollars.</t>
  </si>
  <si>
    <t>Si vous avez des commentaires, inscrivez-les ci-dessous :</t>
  </si>
  <si>
    <t>If you have any comments or explanations regarding the figures entered, please provide them below :</t>
  </si>
  <si>
    <t>010</t>
  </si>
  <si>
    <t>Personne-ressource</t>
  </si>
  <si>
    <t>Contact person</t>
  </si>
  <si>
    <t>Au besoin, l'Autorité peut communiquer avec :</t>
  </si>
  <si>
    <t>If necessary, the AMF can contact:</t>
  </si>
  <si>
    <t>100</t>
  </si>
  <si>
    <t>Nom :</t>
  </si>
  <si>
    <t>Name:</t>
  </si>
  <si>
    <t>110</t>
  </si>
  <si>
    <t>Titre :</t>
  </si>
  <si>
    <t>Title:</t>
  </si>
  <si>
    <t>120</t>
  </si>
  <si>
    <t>Nº de téléphone :</t>
  </si>
  <si>
    <t>Telephone:</t>
  </si>
  <si>
    <t>130</t>
  </si>
  <si>
    <t>Courriel :</t>
  </si>
  <si>
    <t>Email Address:</t>
  </si>
  <si>
    <t>Menus déroulants/Scrolling Menu</t>
  </si>
  <si>
    <t>Choisir</t>
  </si>
  <si>
    <t>Choose</t>
  </si>
  <si>
    <t>Vie temporaire</t>
  </si>
  <si>
    <t>Term Life</t>
  </si>
  <si>
    <t>Assurance individuelle</t>
  </si>
  <si>
    <t>Individual Insurance</t>
  </si>
  <si>
    <t>Oui</t>
  </si>
  <si>
    <t>Yes</t>
  </si>
  <si>
    <t>MGE</t>
  </si>
  <si>
    <t>GMA</t>
  </si>
  <si>
    <t>Afghanistan</t>
  </si>
  <si>
    <t>AED</t>
  </si>
  <si>
    <t>Application rétrospective modifiée</t>
  </si>
  <si>
    <t>Modified Retrospective Approach</t>
  </si>
  <si>
    <t>Contrats déficitaires</t>
  </si>
  <si>
    <t>Onerous (Loss-Making)</t>
  </si>
  <si>
    <t>s/o</t>
  </si>
  <si>
    <t>Contrat d'assurance</t>
  </si>
  <si>
    <t>Insurance Contract</t>
  </si>
  <si>
    <t>Agréé</t>
  </si>
  <si>
    <t>Registered</t>
  </si>
  <si>
    <t>Coassurance</t>
  </si>
  <si>
    <t>Coinsurance</t>
  </si>
  <si>
    <t>Stochastique</t>
  </si>
  <si>
    <t>Stochastic</t>
  </si>
  <si>
    <t>Observable</t>
  </si>
  <si>
    <t>Automatique</t>
  </si>
  <si>
    <t>Automatic</t>
  </si>
  <si>
    <t xml:space="preserve">Marché monétaire/court terme </t>
  </si>
  <si>
    <t>Money Market / Short Term</t>
  </si>
  <si>
    <t>Vie entière/Dotation</t>
  </si>
  <si>
    <t>Whole Life/Endowment</t>
  </si>
  <si>
    <t>Assurance collective</t>
  </si>
  <si>
    <t>Group Insurance</t>
  </si>
  <si>
    <t>Non</t>
  </si>
  <si>
    <t>No</t>
  </si>
  <si>
    <t>MRP</t>
  </si>
  <si>
    <t>PAA</t>
  </si>
  <si>
    <t>Albanie</t>
  </si>
  <si>
    <t>Albania</t>
  </si>
  <si>
    <t>AFN</t>
  </si>
  <si>
    <t>Approche fondée sur la juste valeur</t>
  </si>
  <si>
    <t>Fair Value Approach</t>
  </si>
  <si>
    <t>Contrats qui n'ont pas de possibilité importante de devenir déficitaires</t>
  </si>
  <si>
    <t>No Significant Possibility of Becoming Onerous</t>
  </si>
  <si>
    <t>Contrat de réassurance détenu</t>
  </si>
  <si>
    <t>Reinsurance Contract Held</t>
  </si>
  <si>
    <t>Non agréé</t>
  </si>
  <si>
    <t>Unregistered</t>
  </si>
  <si>
    <t>Coassurance modifiée</t>
  </si>
  <si>
    <t>Modified Coinsurance</t>
  </si>
  <si>
    <t>Rente individuelle</t>
  </si>
  <si>
    <t>Non-Stochastique</t>
  </si>
  <si>
    <t>Non Stochastic</t>
  </si>
  <si>
    <t>Non-Observable</t>
  </si>
  <si>
    <t>Unobservable</t>
  </si>
  <si>
    <t>Facultative</t>
  </si>
  <si>
    <t xml:space="preserve">Revenu fixe (au plus 25 % d'actions)  </t>
  </si>
  <si>
    <t>Fixed Income (up to 25% equity)</t>
  </si>
  <si>
    <t>Vie universelle</t>
  </si>
  <si>
    <t>Universal Life</t>
  </si>
  <si>
    <t>Individual Annuity</t>
  </si>
  <si>
    <t>MHV</t>
  </si>
  <si>
    <t>VFA</t>
  </si>
  <si>
    <t>Algérie</t>
  </si>
  <si>
    <t>Algeria</t>
  </si>
  <si>
    <t>ALL</t>
  </si>
  <si>
    <t>NA - Contrats émis 2023+ ou approche rétrospective intégrale</t>
  </si>
  <si>
    <t>NA - Contracts After 2023+ or Full Retrospective Approach</t>
  </si>
  <si>
    <t>Autres contrats</t>
  </si>
  <si>
    <t>Any Remaining Contracts</t>
  </si>
  <si>
    <t>Déterministe</t>
  </si>
  <si>
    <t>Deterministic</t>
  </si>
  <si>
    <t>Affilié</t>
  </si>
  <si>
    <t>Affiliate</t>
  </si>
  <si>
    <t>T.R.A.</t>
  </si>
  <si>
    <t>Y.R.T</t>
  </si>
  <si>
    <t>Assurance avec participation</t>
  </si>
  <si>
    <t>Total Par</t>
  </si>
  <si>
    <t>Autre</t>
  </si>
  <si>
    <t>Other</t>
  </si>
  <si>
    <t xml:space="preserve">Équilibré (au plus 75 % d'actions)  </t>
  </si>
  <si>
    <t>Balanced (maximum 75% equity)</t>
  </si>
  <si>
    <t>Vie universelle variable</t>
  </si>
  <si>
    <t>Variable Universal Life</t>
  </si>
  <si>
    <t>Rente collective</t>
  </si>
  <si>
    <t>Group Annuity</t>
  </si>
  <si>
    <t>Andorre</t>
  </si>
  <si>
    <t>Andorra</t>
  </si>
  <si>
    <t>AMD</t>
  </si>
  <si>
    <t>Excédent de pertes</t>
  </si>
  <si>
    <t>Stop-Loss</t>
  </si>
  <si>
    <t>Acceptation de dépôt</t>
  </si>
  <si>
    <t>Deposit Taking</t>
  </si>
  <si>
    <t xml:space="preserve">Fonds diversifiés à faible volatilité </t>
  </si>
  <si>
    <t>Low Volatility Diversified Fund</t>
  </si>
  <si>
    <t>Vie produits participants</t>
  </si>
  <si>
    <t>Participating Life</t>
  </si>
  <si>
    <t>Angola</t>
  </si>
  <si>
    <t>ANG</t>
  </si>
  <si>
    <t>Autres</t>
  </si>
  <si>
    <t xml:space="preserve">Fonds à forte diversification </t>
  </si>
  <si>
    <t>Broad-Based Diversified Fund</t>
  </si>
  <si>
    <t>Produits "unit-linked"</t>
  </si>
  <si>
    <t>Unit Linked</t>
  </si>
  <si>
    <t>Assurances multirisques</t>
  </si>
  <si>
    <t>Property &amp; Casualty</t>
  </si>
  <si>
    <t>Antigua-et-Barbuda</t>
  </si>
  <si>
    <t>Antigua and Barbuda</t>
  </si>
  <si>
    <t>AOA</t>
  </si>
  <si>
    <t xml:space="preserve">Titres à risque intermédiaire  </t>
  </si>
  <si>
    <t>Intermediate Risk Equity</t>
  </si>
  <si>
    <t>Autre - Vie</t>
  </si>
  <si>
    <t>Other Individual Life</t>
  </si>
  <si>
    <t>Argentine</t>
  </si>
  <si>
    <t>Argentina</t>
  </si>
  <si>
    <t>ARS</t>
  </si>
  <si>
    <t xml:space="preserve">Titres dynamiques/exotiques </t>
  </si>
  <si>
    <t>Exotic/Aggressive Equity</t>
  </si>
  <si>
    <t>Rente immédiate</t>
  </si>
  <si>
    <t>Payout Annuities</t>
  </si>
  <si>
    <t>Arménie</t>
  </si>
  <si>
    <t>Armenia</t>
  </si>
  <si>
    <t>AUD</t>
  </si>
  <si>
    <t xml:space="preserve">Ajustement interfonds </t>
  </si>
  <si>
    <t>Interfund Adjustment</t>
  </si>
  <si>
    <t>Rente en capitalisation</t>
  </si>
  <si>
    <t>Accumulation Annuities</t>
  </si>
  <si>
    <t>Australie</t>
  </si>
  <si>
    <t>Australia</t>
  </si>
  <si>
    <t>AWG</t>
  </si>
  <si>
    <t>Longévité</t>
  </si>
  <si>
    <t>Longevity</t>
  </si>
  <si>
    <t>Autriche</t>
  </si>
  <si>
    <t>Austria</t>
  </si>
  <si>
    <t>AZN</t>
  </si>
  <si>
    <t>Fonds distincts sans garanties</t>
  </si>
  <si>
    <t>Segregated Funds without Guarantees</t>
  </si>
  <si>
    <t>Azerbaïdjan</t>
  </si>
  <si>
    <t>Azerbaijan</t>
  </si>
  <si>
    <t>BAM</t>
  </si>
  <si>
    <t>Fonds distincts avec garanties</t>
  </si>
  <si>
    <t>Segregated Funds with Guarantees</t>
  </si>
  <si>
    <t>Bahamas</t>
  </si>
  <si>
    <t>BBD</t>
  </si>
  <si>
    <t>Autre - Annuité</t>
  </si>
  <si>
    <t>Other Annuities</t>
  </si>
  <si>
    <t>Bahreïn</t>
  </si>
  <si>
    <t>Bahrain</t>
  </si>
  <si>
    <t>BDT</t>
  </si>
  <si>
    <t>Invalidité</t>
  </si>
  <si>
    <t>Long Term Disability</t>
  </si>
  <si>
    <t>Bangladesh</t>
  </si>
  <si>
    <t>BGN</t>
  </si>
  <si>
    <t>Maladies graves</t>
  </si>
  <si>
    <t>Critical Illness</t>
  </si>
  <si>
    <t>Barbade</t>
  </si>
  <si>
    <t>Barbados</t>
  </si>
  <si>
    <t>BHD</t>
  </si>
  <si>
    <t>Soins longue durée</t>
  </si>
  <si>
    <t>Long Term Care</t>
  </si>
  <si>
    <t>Biélorussie</t>
  </si>
  <si>
    <t>Belarus</t>
  </si>
  <si>
    <t>BIF</t>
  </si>
  <si>
    <t>Autre - Santé</t>
  </si>
  <si>
    <t>Other Individual Health</t>
  </si>
  <si>
    <t>Belgique</t>
  </si>
  <si>
    <t>Belgium</t>
  </si>
  <si>
    <t>BMD</t>
  </si>
  <si>
    <t>Collectif - Vie/DMA</t>
  </si>
  <si>
    <t>Group Life including Accidental Death</t>
  </si>
  <si>
    <t>Belize</t>
  </si>
  <si>
    <t>BND</t>
  </si>
  <si>
    <t>Collectif - Santé</t>
  </si>
  <si>
    <t>Group Health</t>
  </si>
  <si>
    <t>Bénin</t>
  </si>
  <si>
    <t>Benin</t>
  </si>
  <si>
    <t>BOB</t>
  </si>
  <si>
    <t>Collectif - Invalidité</t>
  </si>
  <si>
    <t>Group Disability</t>
  </si>
  <si>
    <t>Bhoutan</t>
  </si>
  <si>
    <t>Bhutan</t>
  </si>
  <si>
    <t>BRL</t>
  </si>
  <si>
    <t>Collectif - Autre</t>
  </si>
  <si>
    <t>Other Group Products</t>
  </si>
  <si>
    <t>Bolivie</t>
  </si>
  <si>
    <t>Bolivia</t>
  </si>
  <si>
    <t>BSD</t>
  </si>
  <si>
    <t>Réassurance TRA  - Vie temporaire</t>
  </si>
  <si>
    <t>YRT- Term Life</t>
  </si>
  <si>
    <t>Bosnie Herzégovine</t>
  </si>
  <si>
    <t>Bosnia and Herzegovina</t>
  </si>
  <si>
    <t>BTN</t>
  </si>
  <si>
    <t>Réassurance TRA  - Vie entière/Dotation</t>
  </si>
  <si>
    <t>YRT - Whole Life/Endowment</t>
  </si>
  <si>
    <t>Botswana</t>
  </si>
  <si>
    <t>BWP</t>
  </si>
  <si>
    <t>Réassurance TRA  - Vie universelle/Vie universelle variable</t>
  </si>
  <si>
    <t>YRT - Universal Life/Variable Universal Life</t>
  </si>
  <si>
    <t>Brésil</t>
  </si>
  <si>
    <t>Brazil</t>
  </si>
  <si>
    <t>BYN</t>
  </si>
  <si>
    <t>Réassurance TRA  - Collectif - Vie/santé</t>
  </si>
  <si>
    <t>YRT - Group Life or Group Health</t>
  </si>
  <si>
    <t>Brunei</t>
  </si>
  <si>
    <t>BZD</t>
  </si>
  <si>
    <t>Autre - Réassurance TRA</t>
  </si>
  <si>
    <t>YRT - Other</t>
  </si>
  <si>
    <t>Bulgarie</t>
  </si>
  <si>
    <t>Bulgaria</t>
  </si>
  <si>
    <t>CAD</t>
  </si>
  <si>
    <t>Coassurance - Vie temporaire</t>
  </si>
  <si>
    <t>Coinsurance- Term Life</t>
  </si>
  <si>
    <t>Burkina Faso</t>
  </si>
  <si>
    <t>CDF</t>
  </si>
  <si>
    <t>Coassurance - Vie entière/dotation</t>
  </si>
  <si>
    <t>Coinsurance - Whole Life/Endowment</t>
  </si>
  <si>
    <t>Burundi</t>
  </si>
  <si>
    <t>CHF</t>
  </si>
  <si>
    <t>Coassurance - Vie universelle/Vie universelle variable</t>
  </si>
  <si>
    <t>Coinsurance - Universal Life/Variable Universal Life</t>
  </si>
  <si>
    <t>Cabo Verde</t>
  </si>
  <si>
    <t>CKD</t>
  </si>
  <si>
    <t>Coassurance - Collectif - Vie/santé</t>
  </si>
  <si>
    <t>Coinsurance- Group Life or Group Health</t>
  </si>
  <si>
    <t>Cambodge</t>
  </si>
  <si>
    <t>Cambodia</t>
  </si>
  <si>
    <t>CLP</t>
  </si>
  <si>
    <t>Autre - Coassurance</t>
  </si>
  <si>
    <t>Coinsurance - Other</t>
  </si>
  <si>
    <t>Cameroun</t>
  </si>
  <si>
    <t>Cameroon</t>
  </si>
  <si>
    <t>CNY</t>
  </si>
  <si>
    <t>Autre - Réassurance</t>
  </si>
  <si>
    <t>Reinsurance- Other</t>
  </si>
  <si>
    <t>Canada</t>
  </si>
  <si>
    <t>COP</t>
  </si>
  <si>
    <t>République centrafricaine</t>
  </si>
  <si>
    <t>Central African Republic</t>
  </si>
  <si>
    <t>CRC</t>
  </si>
  <si>
    <t>Tchad</t>
  </si>
  <si>
    <t>Chad</t>
  </si>
  <si>
    <t>CUC</t>
  </si>
  <si>
    <t>Chili</t>
  </si>
  <si>
    <t>Chile</t>
  </si>
  <si>
    <t>CUP</t>
  </si>
  <si>
    <t>Chine</t>
  </si>
  <si>
    <t>China</t>
  </si>
  <si>
    <t>CVE</t>
  </si>
  <si>
    <t>Colombie</t>
  </si>
  <si>
    <t>Colombia</t>
  </si>
  <si>
    <t>CZK</t>
  </si>
  <si>
    <t>Comores</t>
  </si>
  <si>
    <t>Comoros</t>
  </si>
  <si>
    <t>DJF</t>
  </si>
  <si>
    <t>Congo (Congo-Brazzaville)</t>
  </si>
  <si>
    <t>DKK</t>
  </si>
  <si>
    <t>Costa Rica</t>
  </si>
  <si>
    <t>DOP</t>
  </si>
  <si>
    <t>Côte d'Ivoire</t>
  </si>
  <si>
    <t>DZD</t>
  </si>
  <si>
    <t>Croatie</t>
  </si>
  <si>
    <t>Croatia</t>
  </si>
  <si>
    <t>EGP</t>
  </si>
  <si>
    <t>Cuba</t>
  </si>
  <si>
    <t>ERN</t>
  </si>
  <si>
    <t>Chypre</t>
  </si>
  <si>
    <t>Cyprus</t>
  </si>
  <si>
    <t>ETB</t>
  </si>
  <si>
    <t>Tchéquie (République tchèque)</t>
  </si>
  <si>
    <t>Czechia (Czech Republic)</t>
  </si>
  <si>
    <t>EUR</t>
  </si>
  <si>
    <t>République Démocratique du Congo</t>
  </si>
  <si>
    <t>Democratic Republic of the Congo</t>
  </si>
  <si>
    <t>FJD</t>
  </si>
  <si>
    <t>Danemark</t>
  </si>
  <si>
    <t>Denmark</t>
  </si>
  <si>
    <t>FKP</t>
  </si>
  <si>
    <t>Djibouti</t>
  </si>
  <si>
    <t>FOK</t>
  </si>
  <si>
    <t>Dominique</t>
  </si>
  <si>
    <t>Dominica</t>
  </si>
  <si>
    <t>GBP</t>
  </si>
  <si>
    <t>République Dominicaine</t>
  </si>
  <si>
    <t>Dominican Republic</t>
  </si>
  <si>
    <t>GEL</t>
  </si>
  <si>
    <t>Equateur</t>
  </si>
  <si>
    <t>Ecuador</t>
  </si>
  <si>
    <t>GGP</t>
  </si>
  <si>
    <t>Egypte</t>
  </si>
  <si>
    <t>Egypt</t>
  </si>
  <si>
    <t>GHS</t>
  </si>
  <si>
    <t>Le Salvador</t>
  </si>
  <si>
    <t>El Salvador</t>
  </si>
  <si>
    <t>GIP</t>
  </si>
  <si>
    <t>Guinée Équatoriale</t>
  </si>
  <si>
    <t>Equatorial Guinea</t>
  </si>
  <si>
    <t>GMD</t>
  </si>
  <si>
    <t>Érythrée</t>
  </si>
  <si>
    <t>Eritrea</t>
  </si>
  <si>
    <t>GNF</t>
  </si>
  <si>
    <t>Estonie</t>
  </si>
  <si>
    <t>Estonia</t>
  </si>
  <si>
    <t>GTQ</t>
  </si>
  <si>
    <t>Eswatini (anciennement "Swaziland")</t>
  </si>
  <si>
    <t>Eswatini (fmr. "Swaziland")</t>
  </si>
  <si>
    <t>GYD</t>
  </si>
  <si>
    <t>Ethiopie</t>
  </si>
  <si>
    <t>Ethiopia</t>
  </si>
  <si>
    <t>HKD</t>
  </si>
  <si>
    <t>Fidji</t>
  </si>
  <si>
    <t>Fiji</t>
  </si>
  <si>
    <t>HNL</t>
  </si>
  <si>
    <t>Finlande</t>
  </si>
  <si>
    <t>Finland</t>
  </si>
  <si>
    <t>HRK</t>
  </si>
  <si>
    <t>France</t>
  </si>
  <si>
    <t>HTG</t>
  </si>
  <si>
    <t>Gabon</t>
  </si>
  <si>
    <t>HUF</t>
  </si>
  <si>
    <t>Gambie</t>
  </si>
  <si>
    <t>Gambia</t>
  </si>
  <si>
    <t>IDR</t>
  </si>
  <si>
    <t>Géorgie</t>
  </si>
  <si>
    <t>Georgia</t>
  </si>
  <si>
    <t>ILS</t>
  </si>
  <si>
    <t>Allemagne</t>
  </si>
  <si>
    <t>Germany</t>
  </si>
  <si>
    <t>IMP</t>
  </si>
  <si>
    <t>Ghana</t>
  </si>
  <si>
    <t>INR</t>
  </si>
  <si>
    <t>Grèce</t>
  </si>
  <si>
    <t>Greece</t>
  </si>
  <si>
    <t>IQD</t>
  </si>
  <si>
    <t>Grenade</t>
  </si>
  <si>
    <t>Grenada</t>
  </si>
  <si>
    <t>IRR</t>
  </si>
  <si>
    <t>Guatemala</t>
  </si>
  <si>
    <t>ISK</t>
  </si>
  <si>
    <t>Guinée</t>
  </si>
  <si>
    <t>Guinea</t>
  </si>
  <si>
    <t>JEP</t>
  </si>
  <si>
    <t>Guinée-Bissau</t>
  </si>
  <si>
    <t>Guinea-Bissau</t>
  </si>
  <si>
    <t>JMD</t>
  </si>
  <si>
    <t>Guyane</t>
  </si>
  <si>
    <t>Guyana</t>
  </si>
  <si>
    <t>JOD</t>
  </si>
  <si>
    <t>Haïti</t>
  </si>
  <si>
    <t>Haiti</t>
  </si>
  <si>
    <t>JPY</t>
  </si>
  <si>
    <t>Saint-Siège</t>
  </si>
  <si>
    <t>Holy See</t>
  </si>
  <si>
    <t>KES</t>
  </si>
  <si>
    <t>Honduras</t>
  </si>
  <si>
    <t>KGS</t>
  </si>
  <si>
    <t>Hongrie</t>
  </si>
  <si>
    <t>Hungary</t>
  </si>
  <si>
    <t>KHR</t>
  </si>
  <si>
    <t>Islande</t>
  </si>
  <si>
    <t>Iceland</t>
  </si>
  <si>
    <t>KID</t>
  </si>
  <si>
    <t>Inde</t>
  </si>
  <si>
    <t>India</t>
  </si>
  <si>
    <t>KMF</t>
  </si>
  <si>
    <t>Indonésie</t>
  </si>
  <si>
    <t>Indonesia</t>
  </si>
  <si>
    <t>KPW</t>
  </si>
  <si>
    <t>L'Iran</t>
  </si>
  <si>
    <t>Iran</t>
  </si>
  <si>
    <t>KRW</t>
  </si>
  <si>
    <t>Irak</t>
  </si>
  <si>
    <t>Iraq</t>
  </si>
  <si>
    <t>KWD</t>
  </si>
  <si>
    <t>Irlande</t>
  </si>
  <si>
    <t>Ireland</t>
  </si>
  <si>
    <t>KYD</t>
  </si>
  <si>
    <t>Israël</t>
  </si>
  <si>
    <t>Israel</t>
  </si>
  <si>
    <t>KZT</t>
  </si>
  <si>
    <t>Italie</t>
  </si>
  <si>
    <t>Italy</t>
  </si>
  <si>
    <t>LAK</t>
  </si>
  <si>
    <t>Jamaïque</t>
  </si>
  <si>
    <t>Jamaica</t>
  </si>
  <si>
    <t>LBP</t>
  </si>
  <si>
    <t>Japon</t>
  </si>
  <si>
    <t>Japan</t>
  </si>
  <si>
    <t>LKR</t>
  </si>
  <si>
    <t>Jordan</t>
  </si>
  <si>
    <t>LRD</t>
  </si>
  <si>
    <t>Kazakhstan</t>
  </si>
  <si>
    <t>LSL</t>
  </si>
  <si>
    <t>Kenya</t>
  </si>
  <si>
    <t>LYD</t>
  </si>
  <si>
    <t>Kiribati</t>
  </si>
  <si>
    <t>MAD</t>
  </si>
  <si>
    <t>Koweit</t>
  </si>
  <si>
    <t>Kuwait</t>
  </si>
  <si>
    <t>MDL</t>
  </si>
  <si>
    <t>Kirghizistan</t>
  </si>
  <si>
    <t>Kyrgyzstan</t>
  </si>
  <si>
    <t>MGA</t>
  </si>
  <si>
    <t>Laos</t>
  </si>
  <si>
    <t>MKD</t>
  </si>
  <si>
    <t>Lettonie</t>
  </si>
  <si>
    <t>Latvia</t>
  </si>
  <si>
    <t>MMK</t>
  </si>
  <si>
    <t>Liban</t>
  </si>
  <si>
    <t>Lebanon</t>
  </si>
  <si>
    <t>MNT</t>
  </si>
  <si>
    <t>Lesotho</t>
  </si>
  <si>
    <t>MOP</t>
  </si>
  <si>
    <t>Libéria</t>
  </si>
  <si>
    <t>Liberia</t>
  </si>
  <si>
    <t>MRU</t>
  </si>
  <si>
    <t>Libye</t>
  </si>
  <si>
    <t>Libya</t>
  </si>
  <si>
    <t>MUR</t>
  </si>
  <si>
    <t>Liechtenstein</t>
  </si>
  <si>
    <t>MVR</t>
  </si>
  <si>
    <t>Lituanie</t>
  </si>
  <si>
    <t>Lithuania</t>
  </si>
  <si>
    <t>MWK</t>
  </si>
  <si>
    <t>Luxembourg</t>
  </si>
  <si>
    <t>MXN</t>
  </si>
  <si>
    <t>Monaco</t>
  </si>
  <si>
    <t>PHP</t>
  </si>
  <si>
    <t>Mongolie</t>
  </si>
  <si>
    <t>Mongolia</t>
  </si>
  <si>
    <t>PKR</t>
  </si>
  <si>
    <t>Monténégro</t>
  </si>
  <si>
    <t>Montenegro</t>
  </si>
  <si>
    <t>PLN</t>
  </si>
  <si>
    <t>Maroc</t>
  </si>
  <si>
    <t>Morocco</t>
  </si>
  <si>
    <t>PND</t>
  </si>
  <si>
    <t>Mozambique</t>
  </si>
  <si>
    <t>PRB</t>
  </si>
  <si>
    <t>Myanmar (anciennement Birmanie)</t>
  </si>
  <si>
    <t>Myanmar (formerly Burma)</t>
  </si>
  <si>
    <t>PYG</t>
  </si>
  <si>
    <t>Namibie</t>
  </si>
  <si>
    <t>Namibia</t>
  </si>
  <si>
    <t>QAR</t>
  </si>
  <si>
    <t>Nauru</t>
  </si>
  <si>
    <t>RON</t>
  </si>
  <si>
    <t>Népal</t>
  </si>
  <si>
    <t>Nepal</t>
  </si>
  <si>
    <t>RSD</t>
  </si>
  <si>
    <t>Pays-Bas</t>
  </si>
  <si>
    <t>Netherlands</t>
  </si>
  <si>
    <t>RUB</t>
  </si>
  <si>
    <t>Nouvelle-Zélande</t>
  </si>
  <si>
    <t>New Zealand</t>
  </si>
  <si>
    <t>RWF</t>
  </si>
  <si>
    <t>Nicaragua</t>
  </si>
  <si>
    <t>SAR</t>
  </si>
  <si>
    <t>Niger</t>
  </si>
  <si>
    <t>SBD</t>
  </si>
  <si>
    <t>Nigeria</t>
  </si>
  <si>
    <t>SCR</t>
  </si>
  <si>
    <t>Corée du Nord</t>
  </si>
  <si>
    <t>North Korea</t>
  </si>
  <si>
    <t>SDG</t>
  </si>
  <si>
    <t>Macédoine du Nord</t>
  </si>
  <si>
    <t>North Macedonia</t>
  </si>
  <si>
    <t>SEK</t>
  </si>
  <si>
    <t>Norvège</t>
  </si>
  <si>
    <t>Norway</t>
  </si>
  <si>
    <t>SGD</t>
  </si>
  <si>
    <t>Oman</t>
  </si>
  <si>
    <t>SHP</t>
  </si>
  <si>
    <t>Pakistan</t>
  </si>
  <si>
    <t>SLL</t>
  </si>
  <si>
    <t>Palau</t>
  </si>
  <si>
    <t>SLS</t>
  </si>
  <si>
    <t>État de Palestine</t>
  </si>
  <si>
    <t>Palestine State</t>
  </si>
  <si>
    <t>SOS</t>
  </si>
  <si>
    <t>Panama</t>
  </si>
  <si>
    <t>SRD</t>
  </si>
  <si>
    <t>Papouasie Nouvelle Guinée</t>
  </si>
  <si>
    <t>Papua New Guinea</t>
  </si>
  <si>
    <t>SSP</t>
  </si>
  <si>
    <t>Paraguay</t>
  </si>
  <si>
    <t>STN</t>
  </si>
  <si>
    <t>Pérou</t>
  </si>
  <si>
    <t>Peru</t>
  </si>
  <si>
    <t>SYP</t>
  </si>
  <si>
    <t>Philippines</t>
  </si>
  <si>
    <t>SZL</t>
  </si>
  <si>
    <t>Pologne</t>
  </si>
  <si>
    <t>Poland</t>
  </si>
  <si>
    <t>THB</t>
  </si>
  <si>
    <t>le Portugal</t>
  </si>
  <si>
    <t>Portugal</t>
  </si>
  <si>
    <t>TJS</t>
  </si>
  <si>
    <t>Qatar</t>
  </si>
  <si>
    <t>TMT</t>
  </si>
  <si>
    <t>Roumanie</t>
  </si>
  <si>
    <t>Romania</t>
  </si>
  <si>
    <t>TND</t>
  </si>
  <si>
    <t>Russie</t>
  </si>
  <si>
    <t>Russia</t>
  </si>
  <si>
    <t>TOP</t>
  </si>
  <si>
    <t>Rwanda</t>
  </si>
  <si>
    <t>TRY</t>
  </si>
  <si>
    <t>Saint-Christophe-et-Niévès</t>
  </si>
  <si>
    <t>Saint Kitts and Nevis</t>
  </si>
  <si>
    <t>TTD</t>
  </si>
  <si>
    <t>Sainte-Lucie</t>
  </si>
  <si>
    <t>Saint Lucia</t>
  </si>
  <si>
    <t>TVD</t>
  </si>
  <si>
    <t>Saint-Vincent-et-les-Grenadines</t>
  </si>
  <si>
    <t>Saint Vincent and the Grenadines</t>
  </si>
  <si>
    <t>TWD</t>
  </si>
  <si>
    <t>Samoa</t>
  </si>
  <si>
    <t>TZS</t>
  </si>
  <si>
    <t>Saint Marin</t>
  </si>
  <si>
    <t>San Marino</t>
  </si>
  <si>
    <t>UAH</t>
  </si>
  <si>
    <t>Sao Tomé et Principe</t>
  </si>
  <si>
    <t>Sao Tome and Principe</t>
  </si>
  <si>
    <t>UGX</t>
  </si>
  <si>
    <t>Arabie Saoudite</t>
  </si>
  <si>
    <t>Saudi Arabia</t>
  </si>
  <si>
    <t>USD</t>
  </si>
  <si>
    <t>Sénégal</t>
  </si>
  <si>
    <t>Senegal</t>
  </si>
  <si>
    <t>UYU</t>
  </si>
  <si>
    <t>Serbie</t>
  </si>
  <si>
    <t>Serbia</t>
  </si>
  <si>
    <t>UZS</t>
  </si>
  <si>
    <t>les Seychelles</t>
  </si>
  <si>
    <t>Seychelles</t>
  </si>
  <si>
    <t>VES</t>
  </si>
  <si>
    <t>Sierra Leone</t>
  </si>
  <si>
    <t>VND</t>
  </si>
  <si>
    <t>Singapour</t>
  </si>
  <si>
    <t>Singapore</t>
  </si>
  <si>
    <t>VUV</t>
  </si>
  <si>
    <t>Slovaquie</t>
  </si>
  <si>
    <t>Slovakia</t>
  </si>
  <si>
    <t>WST</t>
  </si>
  <si>
    <t>Slovénie</t>
  </si>
  <si>
    <t>Slovenia</t>
  </si>
  <si>
    <t>XAF</t>
  </si>
  <si>
    <t>Les îles Salomon</t>
  </si>
  <si>
    <t>Solomon Islands</t>
  </si>
  <si>
    <t>XCD</t>
  </si>
  <si>
    <t>Somalie</t>
  </si>
  <si>
    <t>Somalia</t>
  </si>
  <si>
    <t>XOF</t>
  </si>
  <si>
    <t>Afrique du Sud</t>
  </si>
  <si>
    <t>South Africa</t>
  </si>
  <si>
    <t>XPF</t>
  </si>
  <si>
    <t>Corée du Sud</t>
  </si>
  <si>
    <t>South Korea</t>
  </si>
  <si>
    <t>YER</t>
  </si>
  <si>
    <t>Soudan du sud</t>
  </si>
  <si>
    <t>South Sudan</t>
  </si>
  <si>
    <t>ZAR</t>
  </si>
  <si>
    <t>Espagne</t>
  </si>
  <si>
    <t>Spain</t>
  </si>
  <si>
    <t>ZMW</t>
  </si>
  <si>
    <t>Sri Lanka</t>
  </si>
  <si>
    <t>Soudan</t>
  </si>
  <si>
    <t>Sudan</t>
  </si>
  <si>
    <t>Suriname</t>
  </si>
  <si>
    <t>Suède</t>
  </si>
  <si>
    <t>Sweden</t>
  </si>
  <si>
    <t>Suisse</t>
  </si>
  <si>
    <t>Switzerland</t>
  </si>
  <si>
    <t>Syrie</t>
  </si>
  <si>
    <t>Syria</t>
  </si>
  <si>
    <t>Tadjikistan</t>
  </si>
  <si>
    <t>Tajikistan</t>
  </si>
  <si>
    <t>Tanzanie</t>
  </si>
  <si>
    <t>Tanzania</t>
  </si>
  <si>
    <t>Thaïlande</t>
  </si>
  <si>
    <t>Thailand</t>
  </si>
  <si>
    <t>Timor-Leste</t>
  </si>
  <si>
    <t>Aller</t>
  </si>
  <si>
    <t>Togo</t>
  </si>
  <si>
    <t>Tonga</t>
  </si>
  <si>
    <t>Trinité-et-Tobago</t>
  </si>
  <si>
    <t>Trinidad and Tobago</t>
  </si>
  <si>
    <t>Tunisie</t>
  </si>
  <si>
    <t>Tunisia</t>
  </si>
  <si>
    <t>dinde</t>
  </si>
  <si>
    <t>Turkey</t>
  </si>
  <si>
    <t>Turkménistan</t>
  </si>
  <si>
    <t>Turkmenistan</t>
  </si>
  <si>
    <t>Tuvalu</t>
  </si>
  <si>
    <t>Ouganda</t>
  </si>
  <si>
    <t>Uganda</t>
  </si>
  <si>
    <t>Ukraine</t>
  </si>
  <si>
    <t>Emirats Arabes Unis</t>
  </si>
  <si>
    <t>United Arab Emirates</t>
  </si>
  <si>
    <t>Royaume-Uni</t>
  </si>
  <si>
    <t>United Kingdom</t>
  </si>
  <si>
    <t>États Unis</t>
  </si>
  <si>
    <t>United States</t>
  </si>
  <si>
    <t>Uruguay</t>
  </si>
  <si>
    <t>Ouzbékistan</t>
  </si>
  <si>
    <t>Uzbekistan</t>
  </si>
  <si>
    <t>Vanuatu</t>
  </si>
  <si>
    <t>Venezuela</t>
  </si>
  <si>
    <t>Vietnam</t>
  </si>
  <si>
    <t>Yémen</t>
  </si>
  <si>
    <t>Yemen</t>
  </si>
  <si>
    <t>Zambie</t>
  </si>
  <si>
    <t>Zambia</t>
  </si>
  <si>
    <t>Zimbabwe</t>
  </si>
  <si>
    <t>Réf.: Guide section 2.1
(tableau 2.1a et suivants)</t>
  </si>
  <si>
    <t>Ref.:Section 2.1 of the Guide
(Table 2.1a &amp; the following)</t>
  </si>
  <si>
    <t>Réf.: Guide section 4.2.2
(tableaux 4.2.2a/b)</t>
  </si>
  <si>
    <t>Ref.:Section 4.2.2 of the Guide
(Tables 4.2.2a/b)</t>
  </si>
  <si>
    <t>Réf.: Guide section 10
(tableaux 10.1a/b et 10.2a/b)</t>
  </si>
  <si>
    <t>Ref.:Section 10 of the Guide
(Tables 10.1a/b et 10.2a/b)</t>
  </si>
  <si>
    <t>Groupe &amp; Filiale</t>
  </si>
  <si>
    <t>Group &amp; Subsidiary</t>
  </si>
  <si>
    <t>Portefeuille</t>
  </si>
  <si>
    <t>Portfolio</t>
  </si>
  <si>
    <t>Courbe d'actualisation</t>
  </si>
  <si>
    <t>Discount Curve</t>
  </si>
  <si>
    <t>Segment d'actif</t>
  </si>
  <si>
    <t>Asset segment</t>
  </si>
  <si>
    <t>Groupe#1</t>
  </si>
  <si>
    <t>Group#1</t>
  </si>
  <si>
    <t>Filiale</t>
  </si>
  <si>
    <t>Subsidiary</t>
  </si>
  <si>
    <t>Courbe#1</t>
  </si>
  <si>
    <t>Curve#1</t>
  </si>
  <si>
    <t>Segment#1</t>
  </si>
  <si>
    <t>Groupe#2</t>
  </si>
  <si>
    <t>Group#2</t>
  </si>
  <si>
    <t>Portefeuille#1</t>
  </si>
  <si>
    <t>Portfolio#1</t>
  </si>
  <si>
    <t>Courbe#2</t>
  </si>
  <si>
    <t>Curve#2</t>
  </si>
  <si>
    <t>Segment#2</t>
  </si>
  <si>
    <t>Groupe#3</t>
  </si>
  <si>
    <t>Group#3</t>
  </si>
  <si>
    <t>Portefeuille#2</t>
  </si>
  <si>
    <t>Portfolio#2</t>
  </si>
  <si>
    <t>Courbe#3</t>
  </si>
  <si>
    <t>Curve#3</t>
  </si>
  <si>
    <t>Segment#3</t>
  </si>
  <si>
    <t>Groupe#4</t>
  </si>
  <si>
    <t>Group#4</t>
  </si>
  <si>
    <t>Portefeuille#3</t>
  </si>
  <si>
    <t>Portfolio#3</t>
  </si>
  <si>
    <t>Courbe#4</t>
  </si>
  <si>
    <t>Curve#4</t>
  </si>
  <si>
    <t>Segment#4</t>
  </si>
  <si>
    <t>Groupe#5</t>
  </si>
  <si>
    <t>Group#5</t>
  </si>
  <si>
    <t>Portefeuille#4</t>
  </si>
  <si>
    <t>Portfolio#4</t>
  </si>
  <si>
    <t>Courbe#5</t>
  </si>
  <si>
    <t>Curve#5</t>
  </si>
  <si>
    <t>Segment#5</t>
  </si>
  <si>
    <t>Groupe#6</t>
  </si>
  <si>
    <t>Group#6</t>
  </si>
  <si>
    <t>Portefeuille#5</t>
  </si>
  <si>
    <t>Portfolio#5</t>
  </si>
  <si>
    <t>Courbe#6</t>
  </si>
  <si>
    <t>Curve#6</t>
  </si>
  <si>
    <t>Segment#6</t>
  </si>
  <si>
    <t>Groupe#7</t>
  </si>
  <si>
    <t>Group#7</t>
  </si>
  <si>
    <t>Portefeuille#6</t>
  </si>
  <si>
    <t>Portfolio#6</t>
  </si>
  <si>
    <t>Courbe#7</t>
  </si>
  <si>
    <t>Curve#7</t>
  </si>
  <si>
    <t>Segment#7</t>
  </si>
  <si>
    <t>Groupe#8</t>
  </si>
  <si>
    <t>Group#8</t>
  </si>
  <si>
    <t>Portefeuille#7</t>
  </si>
  <si>
    <t>Portfolio#7</t>
  </si>
  <si>
    <t>Courbe#8</t>
  </si>
  <si>
    <t>Curve#8</t>
  </si>
  <si>
    <t>Segment#8</t>
  </si>
  <si>
    <t>Groupe#9</t>
  </si>
  <si>
    <t>Group#9</t>
  </si>
  <si>
    <t>Portefeuille#8</t>
  </si>
  <si>
    <t>Portfolio#8</t>
  </si>
  <si>
    <t>Courbe#9</t>
  </si>
  <si>
    <t>Curve#9</t>
  </si>
  <si>
    <t>Segment#9</t>
  </si>
  <si>
    <t>Groupe#10</t>
  </si>
  <si>
    <t>Group#10</t>
  </si>
  <si>
    <t>Portefeuille#9</t>
  </si>
  <si>
    <t>Portfolio#9</t>
  </si>
  <si>
    <t>Courbe#10</t>
  </si>
  <si>
    <t>Curve#10</t>
  </si>
  <si>
    <t>Segment#10</t>
  </si>
  <si>
    <t>…</t>
  </si>
  <si>
    <t>Filiale#1</t>
  </si>
  <si>
    <t>Subsidiary#1</t>
  </si>
  <si>
    <t>Portefeuille#10</t>
  </si>
  <si>
    <t>Portfolio#10</t>
  </si>
  <si>
    <t>Filiale#2</t>
  </si>
  <si>
    <t>Subsidiary#2</t>
  </si>
  <si>
    <t>Filiale#3</t>
  </si>
  <si>
    <t>Subsidiary#3</t>
  </si>
  <si>
    <t>Filiale#4</t>
  </si>
  <si>
    <t>Subsidiary#4</t>
  </si>
  <si>
    <t>Filiale#5</t>
  </si>
  <si>
    <t>Subsidiary#5</t>
  </si>
  <si>
    <t>Passif (Actif) des contrats d'assurance 
(consolidé)</t>
  </si>
  <si>
    <t>Insurance Contract Liabilities (Assets)
(Consolidated)</t>
  </si>
  <si>
    <t>(en millier de dollars)</t>
  </si>
  <si>
    <t>(Thousands of Dollars)</t>
  </si>
  <si>
    <t>Pays</t>
  </si>
  <si>
    <t>Country</t>
  </si>
  <si>
    <t>Portefeuille ou filiale</t>
  </si>
  <si>
    <t>Portfolio or Subsidiary</t>
  </si>
  <si>
    <t>Groupe de contrats ou 
nom de la filiale</t>
  </si>
  <si>
    <t>Group of Contracts or Subsidiary Name</t>
  </si>
  <si>
    <t>Passif au titre de la couverture restante (PCR)</t>
  </si>
  <si>
    <t>Liability for Remaining Coverage (LRC)</t>
  </si>
  <si>
    <t>Passif au titre des sinistres survenus (PSS)</t>
  </si>
  <si>
    <t>Liability for Incurred Claims (LIC)</t>
  </si>
  <si>
    <t>Autres données</t>
  </si>
  <si>
    <t>Other Data</t>
  </si>
  <si>
    <t>Estimation de la valeur actualisée des flux de trésorerie futurs</t>
  </si>
  <si>
    <t>Estimate of the Present Value of the Future Cash Flows</t>
  </si>
  <si>
    <t>Ajustement au titre du risque non financier</t>
  </si>
  <si>
    <t>Risk Adjustment for Non-Financial Risk (RA)</t>
  </si>
  <si>
    <t>Marge sur services contractuels (MSC)</t>
  </si>
  <si>
    <t>Contractual Service Margin (CSM)</t>
  </si>
  <si>
    <t>Méthode de la répartition des primes (MRP)</t>
  </si>
  <si>
    <t>Premium Allocation Approach (PAA)</t>
  </si>
  <si>
    <t>Marge sur services contractuels comptabilisée pour les services fournis</t>
  </si>
  <si>
    <t>Primes reçues au titre des contrats d'assurance</t>
  </si>
  <si>
    <t>Premiums received for insurance contracts</t>
  </si>
  <si>
    <t>Loss Component of Onerous Insurance Contracts</t>
  </si>
  <si>
    <t>11</t>
  </si>
  <si>
    <t>13</t>
  </si>
  <si>
    <t>15</t>
  </si>
  <si>
    <t>21</t>
  </si>
  <si>
    <t>22</t>
  </si>
  <si>
    <t>23</t>
  </si>
  <si>
    <t>25</t>
  </si>
  <si>
    <t>31</t>
  </si>
  <si>
    <t>32</t>
  </si>
  <si>
    <t>41</t>
  </si>
  <si>
    <t>43</t>
  </si>
  <si>
    <t>45</t>
  </si>
  <si>
    <t>001</t>
  </si>
  <si>
    <t>002</t>
  </si>
  <si>
    <t>003</t>
  </si>
  <si>
    <t>004</t>
  </si>
  <si>
    <t>006</t>
  </si>
  <si>
    <t>007</t>
  </si>
  <si>
    <t>008</t>
  </si>
  <si>
    <t>009</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</si>
  <si>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</si>
  <si>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</si>
  <si>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</si>
  <si>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</si>
  <si>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</si>
  <si>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</si>
  <si>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</si>
  <si>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</si>
  <si>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</si>
  <si>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</si>
  <si>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</si>
  <si>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</si>
  <si>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</si>
  <si>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</si>
  <si>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</si>
  <si>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</si>
  <si>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</si>
  <si>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</si>
  <si>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</si>
  <si>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</si>
  <si>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</si>
  <si>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</si>
  <si>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</si>
  <si>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</si>
  <si>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</si>
  <si>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</si>
  <si>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</si>
  <si>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</si>
  <si>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</si>
  <si>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</si>
  <si>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</si>
  <si>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</si>
  <si>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</si>
  <si>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</si>
  <si>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</si>
  <si>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</si>
  <si>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</si>
  <si>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</si>
  <si>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</si>
  <si>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</si>
  <si>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</si>
  <si>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</si>
  <si>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</si>
  <si>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</si>
  <si>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</si>
  <si>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</si>
  <si>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</si>
  <si>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</si>
  <si>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</si>
  <si>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</si>
  <si>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</si>
  <si>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</si>
  <si>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</si>
  <si>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</si>
  <si>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</si>
  <si>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</si>
  <si>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</si>
  <si>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</si>
  <si>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</si>
  <si>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</si>
  <si>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</si>
  <si>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</si>
  <si>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</si>
  <si>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</si>
  <si>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</si>
  <si>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</si>
  <si>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</si>
  <si>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</si>
  <si>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</si>
  <si>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</si>
  <si>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</si>
  <si>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</si>
  <si>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</si>
  <si>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</si>
  <si>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</si>
  <si>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</si>
  <si>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</si>
  <si>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</si>
  <si>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</si>
  <si>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</si>
  <si>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</si>
  <si>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</si>
  <si>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</si>
  <si>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</si>
  <si>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</si>
  <si>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</si>
  <si>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</si>
  <si>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</si>
  <si>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</si>
  <si>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101</t>
  </si>
  <si>
    <t>102</t>
  </si>
  <si>
    <t>103</t>
  </si>
  <si>
    <t>104</t>
  </si>
  <si>
    <t>105</t>
  </si>
  <si>
    <t>106</t>
  </si>
  <si>
    <t>107</t>
  </si>
  <si>
    <t>108</t>
  </si>
  <si>
    <t>109</t>
  </si>
  <si>
    <t>111</t>
  </si>
  <si>
    <t>112</t>
  </si>
  <si>
    <t>113</t>
  </si>
  <si>
    <t>114</t>
  </si>
  <si>
    <t>115</t>
  </si>
  <si>
    <t>116</t>
  </si>
  <si>
    <t>117</t>
  </si>
  <si>
    <t>118</t>
  </si>
  <si>
    <t>119</t>
  </si>
  <si>
    <t>121</t>
  </si>
  <si>
    <t>122</t>
  </si>
  <si>
    <t>123</t>
  </si>
  <si>
    <t>124</t>
  </si>
  <si>
    <t>125</t>
  </si>
  <si>
    <t>126</t>
  </si>
  <si>
    <t>127</t>
  </si>
  <si>
    <t>128</t>
  </si>
  <si>
    <t>129</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</si>
  <si>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</si>
  <si>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</si>
  <si>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</si>
  <si>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</si>
  <si>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</si>
  <si>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</si>
  <si>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</si>
  <si>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</si>
  <si>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</si>
  <si>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</si>
  <si>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</si>
  <si>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</si>
  <si>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</si>
  <si>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</si>
  <si>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</si>
  <si>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</si>
  <si>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</si>
  <si>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</si>
  <si>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</si>
  <si>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</si>
  <si>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</si>
  <si>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</si>
  <si>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</si>
  <si>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</si>
  <si>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</si>
  <si>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</si>
  <si>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</si>
  <si>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</si>
  <si>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</si>
  <si>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</si>
  <si>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</si>
  <si>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</si>
  <si>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</si>
  <si>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</si>
  <si>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</si>
  <si>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</si>
  <si>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</si>
  <si>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</si>
  <si>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</si>
  <si>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</si>
  <si>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</si>
  <si>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</si>
  <si>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</si>
  <si>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</si>
  <si>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</si>
  <si>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</si>
  <si>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</si>
  <si>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</si>
  <si>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</si>
  <si>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</si>
  <si>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</si>
  <si>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</si>
  <si>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</si>
  <si>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</si>
  <si>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</si>
  <si>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</si>
  <si>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</si>
  <si>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</si>
  <si>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</si>
  <si>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</si>
  <si>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</si>
  <si>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</si>
  <si>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</si>
  <si>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</si>
  <si>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</si>
  <si>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</si>
  <si>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</si>
  <si>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</si>
  <si>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</si>
  <si>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</si>
  <si>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</si>
  <si>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</si>
  <si>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</si>
  <si>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</si>
  <si>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</si>
  <si>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</si>
  <si>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</si>
  <si>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</si>
  <si>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</si>
  <si>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</si>
  <si>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</si>
  <si>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</si>
  <si>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</si>
  <si>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</si>
  <si>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</si>
  <si>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</si>
  <si>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</si>
  <si>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</si>
  <si>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</si>
  <si>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</si>
  <si>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</si>
  <si>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</si>
  <si>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</si>
  <si>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</si>
  <si>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</si>
  <si>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</si>
  <si>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</si>
  <si>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</si>
  <si>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</si>
  <si>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</si>
  <si>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</si>
  <si>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</si>
  <si>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</si>
  <si>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</si>
  <si>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</si>
  <si>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</si>
  <si>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</si>
  <si>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</si>
  <si>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</si>
  <si>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</si>
  <si>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</si>
  <si>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</si>
  <si>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</si>
  <si>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</si>
  <si>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</si>
  <si>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</si>
  <si>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</si>
  <si>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</si>
  <si>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</si>
  <si>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</si>
  <si>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</si>
  <si>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</si>
  <si>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</si>
  <si>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</si>
  <si>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</si>
  <si>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</si>
  <si>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</si>
  <si>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</si>
  <si>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</si>
  <si>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</si>
  <si>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</si>
  <si>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</si>
  <si>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</si>
  <si>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</si>
  <si>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</si>
  <si>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</si>
  <si>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</si>
  <si>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</si>
  <si>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</si>
  <si>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</si>
  <si>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</si>
  <si>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</si>
  <si>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</si>
  <si>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</si>
  <si>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</si>
  <si>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</si>
  <si>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</si>
  <si>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</si>
  <si>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</si>
  <si>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</si>
  <si>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</si>
  <si>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</si>
  <si>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</si>
  <si>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</si>
  <si>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</si>
  <si>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</si>
  <si>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</si>
  <si>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</si>
  <si>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</si>
  <si>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</si>
  <si>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</si>
  <si>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</si>
  <si>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</si>
  <si>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</si>
  <si>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</si>
  <si>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</si>
  <si>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</si>
  <si>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</si>
  <si>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</si>
  <si>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</si>
  <si>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</si>
  <si>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</si>
  <si>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</si>
  <si>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</si>
  <si>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</si>
  <si>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</si>
  <si>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</si>
  <si>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</si>
  <si>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</si>
  <si>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</si>
  <si>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</si>
  <si>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</si>
  <si>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</si>
  <si>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</si>
  <si>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</si>
  <si>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</si>
  <si>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</si>
  <si>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</si>
  <si>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</si>
  <si>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</si>
  <si>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</si>
  <si>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</si>
  <si>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</si>
  <si>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</si>
  <si>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</si>
  <si>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</si>
  <si>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</si>
  <si>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</si>
  <si>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</si>
  <si>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</si>
  <si>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</si>
  <si>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</si>
  <si>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</si>
  <si>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</si>
  <si>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</si>
  <si>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</si>
  <si>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</si>
  <si>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</si>
  <si>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</si>
  <si>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</si>
  <si>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</si>
  <si>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</si>
  <si>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</si>
  <si>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</si>
  <si>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</si>
  <si>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</si>
  <si>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</si>
  <si>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</si>
  <si>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</si>
  <si>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</si>
  <si>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</si>
  <si>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</si>
  <si>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</si>
  <si>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</si>
  <si>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</si>
  <si>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</si>
  <si>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</si>
  <si>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</si>
  <si>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</si>
  <si>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</si>
  <si>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</si>
  <si>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</si>
  <si>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</si>
  <si>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</si>
  <si>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</si>
  <si>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</si>
  <si>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</si>
  <si>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</si>
  <si>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</si>
  <si>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</si>
  <si>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</si>
  <si>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</si>
  <si>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</si>
  <si>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</si>
  <si>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</si>
  <si>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</si>
  <si>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</si>
  <si>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</si>
  <si>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</si>
  <si>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</si>
  <si>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</si>
  <si>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</si>
  <si>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</si>
  <si>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</si>
  <si>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</si>
  <si>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</si>
  <si>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</si>
  <si>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</si>
  <si>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</si>
  <si>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</si>
  <si>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</si>
  <si>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</si>
  <si>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</si>
  <si>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</si>
  <si>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</si>
  <si>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</si>
  <si>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</si>
  <si>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</si>
  <si>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</si>
  <si>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</si>
  <si>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</si>
  <si>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</si>
  <si>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</si>
  <si>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</si>
  <si>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</si>
  <si>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</si>
  <si>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</si>
  <si>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</si>
  <si>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</si>
  <si>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</si>
  <si>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</si>
  <si>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</si>
  <si>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</si>
  <si>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</si>
  <si>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</si>
  <si>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</si>
  <si>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</si>
  <si>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</si>
  <si>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</si>
  <si>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</si>
  <si>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</si>
  <si>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</si>
  <si>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</si>
  <si>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</si>
  <si>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</si>
  <si>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</si>
  <si>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</si>
  <si>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</si>
  <si>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</si>
  <si>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</si>
  <si>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</si>
  <si>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</si>
  <si>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</si>
  <si>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</si>
  <si>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</si>
  <si>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</si>
  <si>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</si>
  <si>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</si>
  <si>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</si>
  <si>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</si>
  <si>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</si>
  <si>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</si>
  <si>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</si>
  <si>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</si>
  <si>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</si>
  <si>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</si>
  <si>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</si>
  <si>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</si>
  <si>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</si>
  <si>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</si>
  <si>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</si>
  <si>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</si>
  <si>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</si>
  <si>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</si>
  <si>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</si>
  <si>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</si>
  <si>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</si>
  <si>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</si>
  <si>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</si>
  <si>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</si>
  <si>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</si>
  <si>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</si>
  <si>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</si>
  <si>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</si>
  <si>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</si>
  <si>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</si>
  <si>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</si>
  <si>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</si>
  <si>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</si>
  <si>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</si>
  <si>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</si>
  <si>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</si>
  <si>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</si>
  <si>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</si>
  <si>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</si>
  <si>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</si>
  <si>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</si>
  <si>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</si>
  <si>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</si>
  <si>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</si>
  <si>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</si>
  <si>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</si>
  <si>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</si>
  <si>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</si>
  <si>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</si>
  <si>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</si>
  <si>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</si>
  <si>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</si>
  <si>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</si>
  <si>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</si>
  <si>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</si>
  <si>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</si>
  <si>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</si>
  <si>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</si>
  <si>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</si>
  <si>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</si>
  <si>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</si>
  <si>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</si>
  <si>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</si>
  <si>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</si>
  <si>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</si>
  <si>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</si>
  <si>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</si>
  <si>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</si>
  <si>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</si>
  <si>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</si>
  <si>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</si>
  <si>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</si>
  <si>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</si>
  <si>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</si>
  <si>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</si>
  <si>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</si>
  <si>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</si>
  <si>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</si>
  <si>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</si>
  <si>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</si>
  <si>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</si>
  <si>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</si>
  <si>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</si>
  <si>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</si>
  <si>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</si>
  <si>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</si>
  <si>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</si>
  <si>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</si>
  <si>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</si>
  <si>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</si>
  <si>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</si>
  <si>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</si>
  <si>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</si>
  <si>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</si>
  <si>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</si>
  <si>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</si>
  <si>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</si>
  <si>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</si>
  <si>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</si>
  <si>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</si>
  <si>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</si>
  <si>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</si>
  <si>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</si>
  <si>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</si>
  <si>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</si>
  <si>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</si>
  <si>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</si>
  <si>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</si>
  <si>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</si>
  <si>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</si>
  <si>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</si>
  <si>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</si>
  <si>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</si>
  <si>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</si>
  <si>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</si>
  <si>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</si>
  <si>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</si>
  <si>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</si>
  <si>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</si>
  <si>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</si>
  <si>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</si>
  <si>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</si>
  <si>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</si>
  <si>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</si>
  <si>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</si>
  <si>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</si>
  <si>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</si>
  <si>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</si>
  <si>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</si>
  <si>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</si>
  <si>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</si>
  <si>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</si>
  <si>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</si>
  <si>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</si>
  <si>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</si>
  <si>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</si>
  <si>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</si>
  <si>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</si>
  <si>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</si>
  <si>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</si>
  <si>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</si>
  <si>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</si>
  <si>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</si>
  <si>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</si>
  <si>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</si>
  <si>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</si>
  <si>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</si>
  <si>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</si>
  <si>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</si>
  <si>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</si>
  <si>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</si>
  <si>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</si>
  <si>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</si>
  <si>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</si>
  <si>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</si>
  <si>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</si>
  <si>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</si>
  <si>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</si>
  <si>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</si>
  <si>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</si>
  <si>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</si>
  <si>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</si>
  <si>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</si>
  <si>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</si>
  <si>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</si>
  <si>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</si>
  <si>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</si>
  <si>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</si>
  <si>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</si>
  <si>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</si>
  <si>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</si>
  <si>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</si>
  <si>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</si>
  <si>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</si>
  <si>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</si>
  <si>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</si>
  <si>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</si>
  <si>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</si>
  <si>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</si>
  <si>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</si>
  <si>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</si>
  <si>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</si>
  <si>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</si>
  <si>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</si>
  <si>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</si>
  <si>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</si>
  <si>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</si>
  <si>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</si>
  <si>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</si>
  <si>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</si>
  <si>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</si>
  <si>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</si>
  <si>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</si>
  <si>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</si>
  <si>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</si>
  <si>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</si>
  <si>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</si>
  <si>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</si>
  <si>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</si>
  <si>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</si>
  <si>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</si>
  <si>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</si>
  <si>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</si>
  <si>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</si>
  <si>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</si>
  <si>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</si>
  <si>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</si>
  <si>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</si>
  <si>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</si>
  <si>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</si>
  <si>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</si>
  <si>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</si>
  <si>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</si>
  <si>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</si>
  <si>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</si>
  <si>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</si>
  <si>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</si>
  <si>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</si>
  <si>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</si>
  <si>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</si>
  <si>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</si>
  <si>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</si>
  <si>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</si>
  <si>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</si>
  <si>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</si>
  <si>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</si>
  <si>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</si>
  <si>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</si>
  <si>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</si>
  <si>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</si>
  <si>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</si>
  <si>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</si>
  <si>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</si>
  <si>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</si>
  <si>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</si>
  <si>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</si>
  <si>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</si>
  <si>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</si>
  <si>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</si>
  <si>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</si>
  <si>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</si>
  <si>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</si>
  <si>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</si>
  <si>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</si>
  <si>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</si>
  <si>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</si>
  <si>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</si>
  <si>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</si>
  <si>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</si>
  <si>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</si>
  <si>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</si>
  <si>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</si>
  <si>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</si>
  <si>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</si>
  <si>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</si>
  <si>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</si>
  <si>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</si>
  <si>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</si>
  <si>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</si>
  <si>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</si>
  <si>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</si>
  <si>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</si>
  <si>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</si>
  <si>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</si>
  <si>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</si>
  <si>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</si>
  <si>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</si>
  <si>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</si>
  <si>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</si>
  <si>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</si>
  <si>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</si>
  <si>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</si>
  <si>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</si>
  <si>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</si>
  <si>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</si>
  <si>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</si>
  <si>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</si>
  <si>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</si>
  <si>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</si>
  <si>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</si>
  <si>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</si>
  <si>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</si>
  <si>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</si>
  <si>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</si>
  <si>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</si>
  <si>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</si>
  <si>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</si>
  <si>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</si>
  <si>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</si>
  <si>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</si>
  <si>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</si>
  <si>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</si>
  <si>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</si>
  <si>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</si>
  <si>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</si>
  <si>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</si>
  <si>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</si>
  <si>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</si>
  <si>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</si>
  <si>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</si>
  <si>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</si>
  <si>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</si>
  <si>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</si>
  <si>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</si>
  <si>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</si>
  <si>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</si>
  <si>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</si>
  <si>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</si>
  <si>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</si>
  <si>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</si>
  <si>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</si>
  <si>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</si>
  <si>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</si>
  <si>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</si>
  <si>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</si>
  <si>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</si>
  <si>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</si>
  <si>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</si>
  <si>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</si>
  <si>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</si>
  <si>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</si>
  <si>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</si>
  <si>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</si>
  <si>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</si>
  <si>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</si>
  <si>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</si>
  <si>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</si>
  <si>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</si>
  <si>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</si>
  <si>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</si>
  <si>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</si>
  <si>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</si>
  <si>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</si>
  <si>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</si>
  <si>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</si>
  <si>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</si>
  <si>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</si>
  <si>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</si>
  <si>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</si>
  <si>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</si>
  <si>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</si>
  <si>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</si>
  <si>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</si>
  <si>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</si>
  <si>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</si>
  <si>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</si>
  <si>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</si>
  <si>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</si>
  <si>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</si>
  <si>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</si>
  <si>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</si>
  <si>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</si>
  <si>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</si>
  <si>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</si>
  <si>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</si>
  <si>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</si>
  <si>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</si>
  <si>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</si>
  <si>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</si>
  <si>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</si>
  <si>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</si>
  <si>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</si>
  <si>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</si>
  <si>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</si>
  <si>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</si>
  <si>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</si>
  <si>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</si>
  <si>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</si>
  <si>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</si>
  <si>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</si>
  <si>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</si>
  <si>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</si>
  <si>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</si>
  <si>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</si>
  <si>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</si>
  <si>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</si>
  <si>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</si>
  <si>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</si>
  <si>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</si>
  <si>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</si>
  <si>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</si>
  <si>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</si>
  <si>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</si>
  <si>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</si>
  <si>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</si>
  <si>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</si>
  <si>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</si>
  <si>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</si>
  <si>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</si>
  <si>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</si>
  <si>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</si>
  <si>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</si>
  <si>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</si>
  <si>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</si>
  <si>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</si>
  <si>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</si>
  <si>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</si>
  <si>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</si>
  <si>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</si>
  <si>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</si>
  <si>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</si>
  <si>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</si>
  <si>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</si>
  <si>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</si>
  <si>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</si>
  <si>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</si>
  <si>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</si>
  <si>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</si>
  <si>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</si>
  <si>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</si>
  <si>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</si>
  <si>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</si>
  <si>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</si>
  <si>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</si>
  <si>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</si>
  <si>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</si>
  <si>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</si>
  <si>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</si>
  <si>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</si>
  <si>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</si>
  <si>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</si>
  <si>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</si>
  <si>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</si>
  <si>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</si>
  <si>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</si>
  <si>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</si>
  <si>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</si>
  <si>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</si>
  <si>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</si>
  <si>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</si>
  <si>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</si>
  <si>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</si>
  <si>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</si>
  <si>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</si>
  <si>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</si>
  <si>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</si>
  <si>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</si>
  <si>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</si>
  <si>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</si>
  <si>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</si>
  <si>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</si>
  <si>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</si>
  <si>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</si>
  <si>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</si>
  <si>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</si>
  <si>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</si>
  <si>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</si>
  <si>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</si>
  <si>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</si>
  <si>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</si>
  <si>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</si>
  <si>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</si>
  <si>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</si>
  <si>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</si>
  <si>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</si>
  <si>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</si>
  <si>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</si>
  <si>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</si>
  <si>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</si>
  <si>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</si>
  <si>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</si>
  <si>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</si>
  <si>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</si>
  <si>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</si>
  <si>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</si>
  <si>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</si>
  <si>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</si>
  <si>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</si>
  <si>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</si>
  <si>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</si>
  <si>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</si>
  <si>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</si>
  <si>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</si>
  <si>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</si>
  <si>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</si>
  <si>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</si>
  <si>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</si>
  <si>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</si>
  <si>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</si>
  <si>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</si>
  <si>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</si>
  <si>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</si>
  <si>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</si>
  <si>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</si>
  <si>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</si>
  <si>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</si>
  <si>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</si>
  <si>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</si>
  <si>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</si>
  <si>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</si>
  <si>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</si>
  <si>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</si>
  <si>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</si>
  <si>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</si>
  <si>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</si>
  <si>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</si>
  <si>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</si>
  <si>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</si>
  <si>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</si>
  <si>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</si>
  <si>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</si>
  <si>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</si>
  <si>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</si>
  <si>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</si>
  <si>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</si>
  <si>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</si>
  <si>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</si>
  <si>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</si>
  <si>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</si>
  <si>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</si>
  <si>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</si>
  <si>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</si>
  <si>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</si>
  <si>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</si>
  <si>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</si>
  <si>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</si>
  <si>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</si>
  <si>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</si>
  <si>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</si>
  <si>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</si>
  <si>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</si>
  <si>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</si>
  <si>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</si>
  <si>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</si>
  <si>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</si>
  <si>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</si>
  <si>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</si>
  <si>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</si>
  <si>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</si>
  <si>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</si>
  <si>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</si>
  <si>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</si>
  <si>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</si>
  <si>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</si>
  <si>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</si>
  <si>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</si>
  <si>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</si>
  <si>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</si>
  <si>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</si>
  <si>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</si>
  <si>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</si>
  <si>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</si>
  <si>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</si>
  <si>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</si>
  <si>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</si>
  <si>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</si>
  <si>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</si>
  <si>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</si>
  <si>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</si>
  <si>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</si>
  <si>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</si>
  <si>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</si>
  <si>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</si>
  <si>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</si>
  <si>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</si>
  <si>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</si>
  <si>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</si>
  <si>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</si>
  <si>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</si>
  <si>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</si>
  <si>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</si>
  <si>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</si>
  <si>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</si>
  <si>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Total consolidé</t>
  </si>
  <si>
    <t>Total Consolidated</t>
  </si>
  <si>
    <t>Passif (Actif) des contrats d'assurance par ligne d'affaires
(consolidé)</t>
  </si>
  <si>
    <t>Insurance Contract Liabilities (Assets) by Line of Business
(Consolidated)</t>
  </si>
  <si>
    <t>Ligne d'affaires
des états VIE</t>
  </si>
  <si>
    <t>Line of Business
of LIFE Forms</t>
  </si>
  <si>
    <t>Non consolidé</t>
  </si>
  <si>
    <t>Non-Consolidated</t>
  </si>
  <si>
    <t>Composant recouvrement de perte des contrats d'assurance déficitaires</t>
  </si>
  <si>
    <t>17</t>
  </si>
  <si>
    <t>Avec participation</t>
  </si>
  <si>
    <t>Participating</t>
  </si>
  <si>
    <t>Total non consolidé</t>
  </si>
  <si>
    <t>Total Non-Consolidated</t>
  </si>
  <si>
    <t>Filiales</t>
  </si>
  <si>
    <t>Subsidiaries</t>
  </si>
  <si>
    <t>Actif (Passif) des contrats de réassurance détenus
(consolidé)</t>
  </si>
  <si>
    <t>Reinsurance Contract Held Assets (Liabilities)
(Consolidated)</t>
  </si>
  <si>
    <t>Groupe de contrats ou
nom de la filiale</t>
  </si>
  <si>
    <t>Actif au titre de la couverture restante (ACR)</t>
  </si>
  <si>
    <t>Asset for Remaining Coverage (ARC)</t>
  </si>
  <si>
    <t>Actif au titre des sinistres survenus (ASS)</t>
  </si>
  <si>
    <t>Asset for Incurred Claims (AIC)</t>
  </si>
  <si>
    <t>Marge sur services contractuels
(MSC)</t>
  </si>
  <si>
    <t>Marge sur services contractuels comptabilisée pour les services reçus</t>
  </si>
  <si>
    <t>Primes payées</t>
  </si>
  <si>
    <t>Composant de recouvrement de perte des contrats d'assurance déficitaires</t>
  </si>
  <si>
    <t>Loss Recovery Component of Onerous Insurance Contracts</t>
  </si>
  <si>
    <t>Actif (Passif) des contrats de réassurance détenus par ligne d'affaires
(consolidé)</t>
  </si>
  <si>
    <t>Cartographie des groupes de contrats
(non consolidé)</t>
  </si>
  <si>
    <t xml:space="preserve">
Mapping of Groups of Contracts
(Non-Consolidated)
</t>
  </si>
  <si>
    <t>Groupe de contrats</t>
  </si>
  <si>
    <t>Group of Contracts</t>
  </si>
  <si>
    <t>Type de contrat
(contrat d'assurance ou contrat de réassurance détenu?)</t>
  </si>
  <si>
    <t>Type of Contract
(Insurance Contract or Reinsurance Contract Held?)</t>
  </si>
  <si>
    <t>Groupe de contrats fermé?
(Oui/Non)</t>
  </si>
  <si>
    <t>Closed Group of Contracts?
(Yes/No)</t>
  </si>
  <si>
    <t>Contient des
produits ajustables?
(Oui/Non)</t>
  </si>
  <si>
    <t>Contains Contractually Adjustable Products?
(Yes/No)</t>
  </si>
  <si>
    <t>Contient des produits avec participations?
(Oui/Non)</t>
  </si>
  <si>
    <t>Contains Participating Products?
(Yes/No)</t>
  </si>
  <si>
    <t>Si les contrats comportent des garanties financières
(Oui/Non)</t>
  </si>
  <si>
    <t>Modélisation utilisée pour les contrats comportant des garanties financières</t>
  </si>
  <si>
    <t>Modeling Used for Contracts with Financial Guarantees</t>
  </si>
  <si>
    <t>Contient des contrats dont les flux de trésorerie varient en fonction des rendements d'éléments financiers sous-jacents?
(Oui/Non)</t>
  </si>
  <si>
    <t>Contains Contracts Whose Cash Flows Vary Based on the Returns on Any Financial Underlying Items?
(Yes/No)</t>
  </si>
  <si>
    <t>Contient des contrats comportant des composantes d'investissement/de services?
(Oui/Non)</t>
  </si>
  <si>
    <t>Contain Contracts with Investment/Service Components?
(Yes/No)</t>
  </si>
  <si>
    <t>Méthode à la transition vers la norme IFRS 17 pour les
contrats émis
avant l’entrée en vigueur de la norme</t>
  </si>
  <si>
    <t>Méthode d'évaluation utilisée afin d'évaluer le passif au titre de la couverture restante (PCR)</t>
  </si>
  <si>
    <t>Valuation Method Used to Evaluate Liability for Remaining Coverage (LRC)</t>
  </si>
  <si>
    <t>19</t>
  </si>
  <si>
    <t>33</t>
  </si>
  <si>
    <t>35</t>
  </si>
  <si>
    <t>37</t>
  </si>
  <si>
    <t>39</t>
  </si>
  <si>
    <t>Type de produit par portefeuille
(non consolidé)</t>
  </si>
  <si>
    <t>Product Type by Portfolio
(Non-Consolidated)</t>
  </si>
  <si>
    <t>Type de produit #1</t>
  </si>
  <si>
    <t>Product Type #1</t>
  </si>
  <si>
    <t>Type de produit #2</t>
  </si>
  <si>
    <t>Product Type #2</t>
  </si>
  <si>
    <t>Type de produit #3</t>
  </si>
  <si>
    <t>Product Type #3</t>
  </si>
  <si>
    <t>Type de produit #4</t>
  </si>
  <si>
    <t>Product Type #4</t>
  </si>
  <si>
    <t>Type de produit #5</t>
  </si>
  <si>
    <t>Product Type #5</t>
  </si>
  <si>
    <t>Type de produit #6</t>
  </si>
  <si>
    <t>Product Type #6</t>
  </si>
  <si>
    <t>Type de produit #7</t>
  </si>
  <si>
    <t>Product Type #7</t>
  </si>
  <si>
    <t>Type de produit #8</t>
  </si>
  <si>
    <t>Product Type #8</t>
  </si>
  <si>
    <t>Type de produit #9</t>
  </si>
  <si>
    <t>Product Type #9</t>
  </si>
  <si>
    <t>Type de produit #10</t>
  </si>
  <si>
    <t>Product Type #10</t>
  </si>
  <si>
    <t>27</t>
  </si>
  <si>
    <t>29</t>
  </si>
  <si>
    <t>Étude d'expérience de la mortalité (vie individuelle)
Calcul du ratio d'expérience
(non consolidé)</t>
  </si>
  <si>
    <t>Mortality Experience Study (Individual Life)
Calculation of the Experience Ratio
(Non-Consolidated)</t>
  </si>
  <si>
    <t>Inscrire le nom du regroupement de contrats/produits #1</t>
  </si>
  <si>
    <t>Enter the Name of the Contract/Product Aggregation #1</t>
  </si>
  <si>
    <t>Inscrire le nom de la table de mortalité utilisée pour le calcul des décès attendus</t>
  </si>
  <si>
    <t>Enter the Name of the Mortality Table Used for the Calculation of Expected Deaths</t>
  </si>
  <si>
    <t>Inscrire les années d'expérience
(T-4 à T)</t>
  </si>
  <si>
    <t>Enter the years of experience
(T-4 à T)</t>
  </si>
  <si>
    <t>Nombre de décès
(N)</t>
  </si>
  <si>
    <t>Number of Deaths
(N)</t>
  </si>
  <si>
    <t>Ratio d'expérience
(réel / attendu) 
(%)
= (15) / (17)</t>
  </si>
  <si>
    <t>Actual/Expected
Experience Ratio
(%)
= (15) / (17)</t>
  </si>
  <si>
    <t>T-4</t>
  </si>
  <si>
    <t/>
  </si>
  <si>
    <t>T-3</t>
  </si>
  <si>
    <t>T-2</t>
  </si>
  <si>
    <t>T-1</t>
  </si>
  <si>
    <t>T</t>
  </si>
  <si>
    <t>Total</t>
  </si>
  <si>
    <t xml:space="preserve">Inscrire le nom du regroupement de contrats/produits #2 </t>
  </si>
  <si>
    <t>Enter the Name of the Contract/Product Aggregation #2</t>
  </si>
  <si>
    <t>Inscrire le nom du regroupement de contrats/produits #3</t>
  </si>
  <si>
    <t>Enter the Name of the Contract/Product Aggregation #3</t>
  </si>
  <si>
    <t>Inscrire le nom du regroupement de contrats/produits #4</t>
  </si>
  <si>
    <t>Enter the Name of the Contract/Product Aggregation #4</t>
  </si>
  <si>
    <t>Inscrire le nom du regroupement de contrats/produits #5</t>
  </si>
  <si>
    <t>Enter the Name of the Contract/Product Aggregation #5</t>
  </si>
  <si>
    <t>Inscrire le nom du regroupement de contrats/produits #6</t>
  </si>
  <si>
    <t>Enter the Name of the Contract/Product Aggregation #6</t>
  </si>
  <si>
    <t>Inscrire le nom du regroupement de contrats/produits #7</t>
  </si>
  <si>
    <t>Enter the Name of the Contract/Product Aggregation #7</t>
  </si>
  <si>
    <t>Inscrire le nom du regroupement de contrats/produits #8</t>
  </si>
  <si>
    <t>Enter the Name of the Contract/Product Aggregation #8</t>
  </si>
  <si>
    <t>Inscrire le nom du regroupement de contrats/produits #9</t>
  </si>
  <si>
    <t>Enter the Name of the Contract/Product Aggregation #9</t>
  </si>
  <si>
    <t>Inscrire le nom du regroupement de contrats/produits #10</t>
  </si>
  <si>
    <t>Enter the Name of the Contract/Product Aggregation #10</t>
  </si>
  <si>
    <t>Inscrire le nom du regroupement de contrats/produits #11</t>
  </si>
  <si>
    <t>Enter the Name of the Contract/Product Aggregation #11</t>
  </si>
  <si>
    <t>Inscrire le nom du regroupement de contrats/produits #12</t>
  </si>
  <si>
    <t>Enter the Name of the Contract/Product Aggregation #12</t>
  </si>
  <si>
    <t>Inscrire le nom du regroupement de contrats/produits #13</t>
  </si>
  <si>
    <t>Enter the Name of the Contract/Product Aggregation #13</t>
  </si>
  <si>
    <t>Inscrire le nom du regroupement de contrats/produits #14</t>
  </si>
  <si>
    <t>Enter the Name of the Contract/Product Aggregation #14</t>
  </si>
  <si>
    <t>Inscrire le nom du regroupement de contrats/produits #15</t>
  </si>
  <si>
    <t>Enter the Name of the Contract/Product Aggregation #15</t>
  </si>
  <si>
    <t>Inscrire le nom du regroupement de contrats/produits #16</t>
  </si>
  <si>
    <t>Enter the Name of the Contract/Product Aggregation #16</t>
  </si>
  <si>
    <t>Inscrire le nom du regroupement de contrats/produits #17</t>
  </si>
  <si>
    <t>Enter the Name of the Contract/Product Aggregation #17</t>
  </si>
  <si>
    <t>Inscrire le nom du regroupement de contrats/produits #18</t>
  </si>
  <si>
    <t>Enter the Name of the Contract/Product Aggregation #18</t>
  </si>
  <si>
    <t>Inscrire le nom du regroupement de contrats/produits #19</t>
  </si>
  <si>
    <t>Enter the Name of the Contract/Product Aggregation #19</t>
  </si>
  <si>
    <t>Inscrire le nom du regroupement de contrats/produits #20</t>
  </si>
  <si>
    <t>Enter the Name of the Contract/Product Aggregation #20</t>
  </si>
  <si>
    <t>Étude d'expérience de la mortalité (vie individuelle)
Crédibilité et hypothèses retenues
(non consolidé)</t>
  </si>
  <si>
    <t>Mortality Experience Study (Individual Life)
Credibility and Assumptions Used
(Non-Consolidated)</t>
  </si>
  <si>
    <t>Nombre de décès (N)</t>
  </si>
  <si>
    <t>Number of Deaths (N)</t>
  </si>
  <si>
    <t>Facteur de crédibilité (%)</t>
  </si>
  <si>
    <t>Credibility Factor (%)</t>
  </si>
  <si>
    <t>Ratio d'expérience (réel / attendu) (%)</t>
  </si>
  <si>
    <t>Actual/Expected Experience Ratio (%)</t>
  </si>
  <si>
    <t>Expérience de l'industrie (%)</t>
  </si>
  <si>
    <t>Industry Experience (%)</t>
  </si>
  <si>
    <t>Ratio calculé avec la crédibilité (%)</t>
  </si>
  <si>
    <t>Credibility Weighted Ratio (%)</t>
  </si>
  <si>
    <t>Hypothèse retenue (T) (%)</t>
  </si>
  <si>
    <t>Assumption Used (T) (%)</t>
  </si>
  <si>
    <t>Hypothèse retenue (T-1) (%)</t>
  </si>
  <si>
    <t>Assumption Used  (T-1) (%)</t>
  </si>
  <si>
    <t>Frais par ligne d'affaires
(consolidé)</t>
  </si>
  <si>
    <t>Expenses by Line of Business
(Consolidated)</t>
  </si>
  <si>
    <t>Frais réels</t>
  </si>
  <si>
    <t>Actual Expenses</t>
  </si>
  <si>
    <t>Frais directement attribuables</t>
  </si>
  <si>
    <t>Directly Attributable Expenses</t>
  </si>
  <si>
    <t>Frais non-attribuables</t>
  </si>
  <si>
    <t>Non-Attributable Expenses</t>
  </si>
  <si>
    <t>Autres frais</t>
  </si>
  <si>
    <t>Other Expenses</t>
  </si>
  <si>
    <t>Ratios</t>
  </si>
  <si>
    <t>Frais de gestion - Contrats d'assurance</t>
  </si>
  <si>
    <t>Maintenance Expenses - Insurance Contracts</t>
  </si>
  <si>
    <t>Frais d'acquisition - Contrats d'assurance</t>
  </si>
  <si>
    <t>Acquisition Expenses - Insurance Contracts</t>
  </si>
  <si>
    <t>Frais de gestion - Contrats de réassurance détenus</t>
  </si>
  <si>
    <t>Maintenance Expenses - Reinsurance Contracts Held</t>
  </si>
  <si>
    <t>Frais d'acquisition - Contrats de réassurance détenus</t>
  </si>
  <si>
    <t>Acquisition Expenses - Reinsurance Contracts Held</t>
  </si>
  <si>
    <t>Frais de gestion</t>
  </si>
  <si>
    <t>Maintenance Expenses</t>
  </si>
  <si>
    <t>Frais d'acquisition</t>
  </si>
  <si>
    <t>Acquisition Expenses</t>
  </si>
  <si>
    <r>
      <t>Exclus des frais directement attribuables</t>
    </r>
    <r>
      <rPr>
        <vertAlign val="superscript"/>
        <sz val="11"/>
        <color theme="1"/>
        <rFont val="Arial"/>
        <family val="2"/>
      </rPr>
      <t xml:space="preserve"> (1)</t>
    </r>
  </si>
  <si>
    <r>
      <t xml:space="preserve">Excluded from Directly Attributable Expenses </t>
    </r>
    <r>
      <rPr>
        <vertAlign val="superscript"/>
        <sz val="11"/>
        <color theme="1"/>
        <rFont val="Arial"/>
        <family val="2"/>
      </rPr>
      <t>(1)</t>
    </r>
  </si>
  <si>
    <t>Non reliés aux activités d'assurance/de
réassurance</t>
  </si>
  <si>
    <t>Not Related to Insurance/
Reinsurance Activities</t>
  </si>
  <si>
    <t>Total des frais</t>
  </si>
  <si>
    <t>Total Expenses</t>
  </si>
  <si>
    <t>Ratio des frais directement attribuables sur le total des frais
=(11+13+15+17) / (39)</t>
  </si>
  <si>
    <t>Ratio of Directly Attributable Expenses Over Total Expenses
=(11+13+15+17) / (39)</t>
  </si>
  <si>
    <t>Ratio des frais de gestion directement attribuables sur le total des frais
=(11+15) / (39)</t>
  </si>
  <si>
    <t>Ratio of Directly Attributable Maintenance Expenses over Total Expenses
=(11+15) / (39)</t>
  </si>
  <si>
    <r>
      <t>Frais totaux 
prévues</t>
    </r>
    <r>
      <rPr>
        <vertAlign val="superscript"/>
        <sz val="11"/>
        <color theme="1"/>
        <rFont val="Arial"/>
        <family val="2"/>
      </rPr>
      <t xml:space="preserve"> (2)</t>
    </r>
  </si>
  <si>
    <r>
      <t>Total Expected Expenses</t>
    </r>
    <r>
      <rPr>
        <vertAlign val="superscript"/>
        <sz val="11"/>
        <color theme="1"/>
        <rFont val="Arial"/>
        <family val="2"/>
      </rPr>
      <t xml:space="preserve"> (2)</t>
    </r>
  </si>
  <si>
    <t>Ratio du total des frais sur les frais totaux prévus
= (39) / (55)</t>
  </si>
  <si>
    <t>Ratio of Total Expenses over Total Expected Expenses
= (39) / (55)</t>
  </si>
  <si>
    <t>51</t>
  </si>
  <si>
    <t>53</t>
  </si>
  <si>
    <t>55</t>
  </si>
  <si>
    <t>57</t>
  </si>
  <si>
    <t>(1) En vertu, par exemple, des paragraphes B66 (d) et (e) de la norme IFRS 17 (notez que ces frais ne doivent pas être inclus dans les colonnes 21 et 23).</t>
  </si>
  <si>
    <t>(1) According with paragraphes B66 (d) et (e) of the IFRS 17 standard (note that these expenses must not be included in columns 21 and 23).</t>
  </si>
  <si>
    <t>(2) Selon l'estimation des flux de trésorerie futurs dans le cas des frais directement attribuables et selon le budget pour les autres frais (incluant les nouvelles affaires de la période).</t>
  </si>
  <si>
    <t>(2) Based on the estimates of future cash flows in the case of directly attributable expenses and according to the budget for other expenses (including new business of the period).</t>
  </si>
  <si>
    <t>Historique des frais réels par ligne d'affaires
(consolidé)</t>
  </si>
  <si>
    <t>History of Actual Expenses by Line of Business
(Consolidés)</t>
  </si>
  <si>
    <t>T-2 (1)</t>
  </si>
  <si>
    <t>Frais 
non-attribuables</t>
  </si>
  <si>
    <t>Autres Frais</t>
  </si>
  <si>
    <t>Frais
non-attribuables</t>
  </si>
  <si>
    <t>Ratio des frais directement attribuables sur le total  des frais totaux
=11 / (11+13+15)</t>
  </si>
  <si>
    <t>Ratio of Directly Attributable Expenses Over Total Expenses
=11 / (11+13+15)</t>
  </si>
  <si>
    <t>Ratio des frais directement attribuables sur le total des frais
=21 / (21+23+25)</t>
  </si>
  <si>
    <t>Ratio of Directly Attributable Expenses Over Total Expenses
=21 / (21+23+25)</t>
  </si>
  <si>
    <t>Ratio des frais directement attribuables sur le total des frais
= 31 / (31+33+35)</t>
  </si>
  <si>
    <t>Ratio of Directly Attributable Expenses Over Total Expenses ratio
= 31 / (31+33+35)</t>
  </si>
  <si>
    <t>(1) Facultatif</t>
  </si>
  <si>
    <t>Courbes d'actualisation au comptant - Affaires canadiennes
(non consolidé)</t>
  </si>
  <si>
    <t>Spot Discount Curves - Canadian Business
(Non-Consolidated)</t>
  </si>
  <si>
    <t>(en pourcentage)</t>
  </si>
  <si>
    <t>(in %)</t>
  </si>
  <si>
    <t>Période
(observable /
non observable)</t>
  </si>
  <si>
    <t>Observable /
 Unobservable
Period</t>
  </si>
  <si>
    <t>Durée</t>
  </si>
  <si>
    <t>Duration</t>
  </si>
  <si>
    <t>Caractéristique de liquidité</t>
  </si>
  <si>
    <t>Liquidity Characteristic</t>
  </si>
  <si>
    <t>Illiquide</t>
  </si>
  <si>
    <t>Illiquid</t>
  </si>
  <si>
    <t>Autres courbes, du moins liquide au plus liquide</t>
  </si>
  <si>
    <t>Other Curves, from Less Liquid to More Liquid</t>
  </si>
  <si>
    <t>Liquide</t>
  </si>
  <si>
    <t>Liquid</t>
  </si>
  <si>
    <t>Courbe de l'assureur</t>
  </si>
  <si>
    <t>Insurer's Curve</t>
  </si>
  <si>
    <t>Courbe de référence</t>
  </si>
  <si>
    <t>Reference Curve</t>
  </si>
  <si>
    <t>47</t>
  </si>
  <si>
    <t>49</t>
  </si>
  <si>
    <t>Nom de la courbe</t>
  </si>
  <si>
    <t>Curve's Name</t>
  </si>
  <si>
    <t xml:space="preserve"> - Référence</t>
  </si>
  <si>
    <t xml:space="preserve"> - Reference</t>
  </si>
  <si>
    <t>Année 1</t>
  </si>
  <si>
    <t>Year 1</t>
  </si>
  <si>
    <t>Année 2</t>
  </si>
  <si>
    <t>Year 2</t>
  </si>
  <si>
    <t>Année 3</t>
  </si>
  <si>
    <t>Year 3</t>
  </si>
  <si>
    <t>Année 4</t>
  </si>
  <si>
    <t>Year 4</t>
  </si>
  <si>
    <t>Année 5</t>
  </si>
  <si>
    <t>Year 5</t>
  </si>
  <si>
    <t>Année 6</t>
  </si>
  <si>
    <t>Year 6</t>
  </si>
  <si>
    <t>Année 7</t>
  </si>
  <si>
    <t>Year 7</t>
  </si>
  <si>
    <t>Année 8</t>
  </si>
  <si>
    <t>Year 8</t>
  </si>
  <si>
    <t>Année 9</t>
  </si>
  <si>
    <t>Year 9</t>
  </si>
  <si>
    <t>Année 10</t>
  </si>
  <si>
    <t>Year 10</t>
  </si>
  <si>
    <t>Année 11</t>
  </si>
  <si>
    <t>Year 11</t>
  </si>
  <si>
    <t>Année 12</t>
  </si>
  <si>
    <t>Year 12</t>
  </si>
  <si>
    <t>Année 13</t>
  </si>
  <si>
    <t>Year 13</t>
  </si>
  <si>
    <t>Année 14</t>
  </si>
  <si>
    <t>Year 14</t>
  </si>
  <si>
    <t>Année 15</t>
  </si>
  <si>
    <t>Year 15</t>
  </si>
  <si>
    <t>Année 16</t>
  </si>
  <si>
    <t>Year 16</t>
  </si>
  <si>
    <t>Année 17</t>
  </si>
  <si>
    <t>Year 17</t>
  </si>
  <si>
    <t>Année 18</t>
  </si>
  <si>
    <t>Year 18</t>
  </si>
  <si>
    <t>Année 19</t>
  </si>
  <si>
    <t>Year 19</t>
  </si>
  <si>
    <t>Année 20</t>
  </si>
  <si>
    <t>Year 20</t>
  </si>
  <si>
    <t>Année 21</t>
  </si>
  <si>
    <t>Year 21</t>
  </si>
  <si>
    <t>Année 22</t>
  </si>
  <si>
    <t>Year 22</t>
  </si>
  <si>
    <t>Année 23</t>
  </si>
  <si>
    <t>Year 23</t>
  </si>
  <si>
    <t>Année 24</t>
  </si>
  <si>
    <t>Year 24</t>
  </si>
  <si>
    <t>Année 25</t>
  </si>
  <si>
    <t>Year 25</t>
  </si>
  <si>
    <t>Année 26</t>
  </si>
  <si>
    <t>Year 26</t>
  </si>
  <si>
    <t>Année 27</t>
  </si>
  <si>
    <t>Year 27</t>
  </si>
  <si>
    <t>Année 28</t>
  </si>
  <si>
    <t>Year 28</t>
  </si>
  <si>
    <t>Année 29</t>
  </si>
  <si>
    <t>Year 29</t>
  </si>
  <si>
    <t>Année 30</t>
  </si>
  <si>
    <t>Year 30</t>
  </si>
  <si>
    <t>Non Observable</t>
  </si>
  <si>
    <t xml:space="preserve"> Unobservable</t>
  </si>
  <si>
    <t>Année 31</t>
  </si>
  <si>
    <t>Year 31</t>
  </si>
  <si>
    <t>Année 32</t>
  </si>
  <si>
    <t>Year 32</t>
  </si>
  <si>
    <t>Année 33</t>
  </si>
  <si>
    <t>Year 33</t>
  </si>
  <si>
    <t>Année 34</t>
  </si>
  <si>
    <t>Year 34</t>
  </si>
  <si>
    <t>Année 35</t>
  </si>
  <si>
    <t>Year 35</t>
  </si>
  <si>
    <t>Année 36</t>
  </si>
  <si>
    <t>Year 36</t>
  </si>
  <si>
    <t>Année 37</t>
  </si>
  <si>
    <t>Year 37</t>
  </si>
  <si>
    <t>Année 38</t>
  </si>
  <si>
    <t>Year 38</t>
  </si>
  <si>
    <t>Année 39</t>
  </si>
  <si>
    <t>Year 39</t>
  </si>
  <si>
    <t>Année 40</t>
  </si>
  <si>
    <t>Year 40</t>
  </si>
  <si>
    <t>Année 41</t>
  </si>
  <si>
    <t>Year 41</t>
  </si>
  <si>
    <t>Année 42</t>
  </si>
  <si>
    <t>Year 42</t>
  </si>
  <si>
    <t>Année 43</t>
  </si>
  <si>
    <t>Year 43</t>
  </si>
  <si>
    <t>Année 44</t>
  </si>
  <si>
    <t>Year 44</t>
  </si>
  <si>
    <t>Année 45</t>
  </si>
  <si>
    <t>Year 45</t>
  </si>
  <si>
    <t>Année 46</t>
  </si>
  <si>
    <t>Year 46</t>
  </si>
  <si>
    <t>Année 47</t>
  </si>
  <si>
    <t>Year 47</t>
  </si>
  <si>
    <t>Année 48</t>
  </si>
  <si>
    <t>Year 48</t>
  </si>
  <si>
    <t>Année 49</t>
  </si>
  <si>
    <t>Year 49</t>
  </si>
  <si>
    <t>Année 50</t>
  </si>
  <si>
    <t>Year 50</t>
  </si>
  <si>
    <t>Année 51</t>
  </si>
  <si>
    <t>Year 51</t>
  </si>
  <si>
    <t>Année 52</t>
  </si>
  <si>
    <t>Year 52</t>
  </si>
  <si>
    <t>Année 53</t>
  </si>
  <si>
    <t>Year 53</t>
  </si>
  <si>
    <t>Année 54</t>
  </si>
  <si>
    <t>Year 54</t>
  </si>
  <si>
    <t>Année 55</t>
  </si>
  <si>
    <t>Year 55</t>
  </si>
  <si>
    <t>Année 56</t>
  </si>
  <si>
    <t>Year 56</t>
  </si>
  <si>
    <t>Année 57</t>
  </si>
  <si>
    <t>Year 57</t>
  </si>
  <si>
    <t>Année 58</t>
  </si>
  <si>
    <t>Year 58</t>
  </si>
  <si>
    <t>Année 59</t>
  </si>
  <si>
    <t>Year 59</t>
  </si>
  <si>
    <t>Année 60</t>
  </si>
  <si>
    <t>Year 60</t>
  </si>
  <si>
    <t>Année 61</t>
  </si>
  <si>
    <t>Year 61</t>
  </si>
  <si>
    <t>Année 62</t>
  </si>
  <si>
    <t>Year 62</t>
  </si>
  <si>
    <t>Année 63</t>
  </si>
  <si>
    <t>Year 63</t>
  </si>
  <si>
    <t>Année 64</t>
  </si>
  <si>
    <t>Year 64</t>
  </si>
  <si>
    <t>Année 65</t>
  </si>
  <si>
    <t>Year 65</t>
  </si>
  <si>
    <t>Année 66</t>
  </si>
  <si>
    <t>Year 66</t>
  </si>
  <si>
    <t>Année 67</t>
  </si>
  <si>
    <t>Year 67</t>
  </si>
  <si>
    <t>Année 68</t>
  </si>
  <si>
    <t>Year 68</t>
  </si>
  <si>
    <t>Année 69</t>
  </si>
  <si>
    <t>Year 69</t>
  </si>
  <si>
    <t>Année 70</t>
  </si>
  <si>
    <t>Year 70</t>
  </si>
  <si>
    <t>Année 71</t>
  </si>
  <si>
    <t>Year 71</t>
  </si>
  <si>
    <t>Année 72</t>
  </si>
  <si>
    <t>Year 72</t>
  </si>
  <si>
    <t>Année 73</t>
  </si>
  <si>
    <t>Year 73</t>
  </si>
  <si>
    <t>Année 74</t>
  </si>
  <si>
    <t>Year 74</t>
  </si>
  <si>
    <t>Année 75</t>
  </si>
  <si>
    <t>Year 75</t>
  </si>
  <si>
    <t>Année 76</t>
  </si>
  <si>
    <t>Year 76</t>
  </si>
  <si>
    <t>Année 77</t>
  </si>
  <si>
    <t>Year 77</t>
  </si>
  <si>
    <t>Année 78</t>
  </si>
  <si>
    <t>Year 78</t>
  </si>
  <si>
    <t>Année 79</t>
  </si>
  <si>
    <t>Year 79</t>
  </si>
  <si>
    <t>Année 80</t>
  </si>
  <si>
    <t>Year 80</t>
  </si>
  <si>
    <t>Année 81</t>
  </si>
  <si>
    <t>Year 81</t>
  </si>
  <si>
    <t>Année 82</t>
  </si>
  <si>
    <t>Year 82</t>
  </si>
  <si>
    <t>Année 83</t>
  </si>
  <si>
    <t>Year 83</t>
  </si>
  <si>
    <t>Année 84</t>
  </si>
  <si>
    <t>Year 84</t>
  </si>
  <si>
    <t>Année 85</t>
  </si>
  <si>
    <t>Year 85</t>
  </si>
  <si>
    <t>Année 86</t>
  </si>
  <si>
    <t>Year 86</t>
  </si>
  <si>
    <t>Année 87</t>
  </si>
  <si>
    <t>Year 87</t>
  </si>
  <si>
    <t>Année 88</t>
  </si>
  <si>
    <t>Year 88</t>
  </si>
  <si>
    <t>Année 89</t>
  </si>
  <si>
    <t>Year 89</t>
  </si>
  <si>
    <t>Année 90</t>
  </si>
  <si>
    <t>Year 90</t>
  </si>
  <si>
    <t>Année 91</t>
  </si>
  <si>
    <t>Year 91</t>
  </si>
  <si>
    <t>Année 92</t>
  </si>
  <si>
    <t>Year 92</t>
  </si>
  <si>
    <t>Année 93</t>
  </si>
  <si>
    <t>Year 93</t>
  </si>
  <si>
    <t>Année 94</t>
  </si>
  <si>
    <t>Year 94</t>
  </si>
  <si>
    <t>Année 95</t>
  </si>
  <si>
    <t>Year 95</t>
  </si>
  <si>
    <t>Année 96</t>
  </si>
  <si>
    <t>Year 96</t>
  </si>
  <si>
    <t>Année 97</t>
  </si>
  <si>
    <t>Year 97</t>
  </si>
  <si>
    <t>Année 98</t>
  </si>
  <si>
    <t>Year 98</t>
  </si>
  <si>
    <t>Année 99</t>
  </si>
  <si>
    <t>Year 99</t>
  </si>
  <si>
    <t>Année 100</t>
  </si>
  <si>
    <t>Year 100</t>
  </si>
  <si>
    <t>Estimation de la valeur actualisée des flux de trésorerie futurs de la période observable</t>
  </si>
  <si>
    <t>Estimate of the Present Value of the Future Cash Flows for the Observable Period</t>
  </si>
  <si>
    <t>Estimation de la valeur actualisée des flux de trésorerie futurs de la période non observable</t>
  </si>
  <si>
    <t>Estimate of the Present Value of the future Cash Flows for the Unobservable Period</t>
  </si>
  <si>
    <t>Tests de sensibilité aux taux d'intérêt
(consolidé)</t>
  </si>
  <si>
    <t>Interest Rate Sensitivity Testing
(Consolidated)</t>
  </si>
  <si>
    <t>Ligne d'affaires 
des états VIE</t>
  </si>
  <si>
    <t>Passif net des contrats (excluant la MSC)</t>
  </si>
  <si>
    <t>Net Contracts Liabilities (Excluding the CSM)</t>
  </si>
  <si>
    <t>Scénario de l'assureur</t>
  </si>
  <si>
    <t>Insurer's Scenario</t>
  </si>
  <si>
    <t>Interest Rate Scenario</t>
  </si>
  <si>
    <t>Scénario de taux d'intérêt</t>
  </si>
  <si>
    <t>Impact du scénario de taux d'intérêt</t>
  </si>
  <si>
    <t>Interest Rate Scenario Impact</t>
  </si>
  <si>
    <t>Diminution de 25 pdb
(Période observable)</t>
  </si>
  <si>
    <t>25 bps Decrease
(Observable period)</t>
  </si>
  <si>
    <t>Diminution de 50 pdb
(Période observable)</t>
  </si>
  <si>
    <t>50 bps Decrease
(Observable period)</t>
  </si>
  <si>
    <t>Diminution de 100 pdb
(Période observable)</t>
  </si>
  <si>
    <t>100 bps Decrease
(Observable period)</t>
  </si>
  <si>
    <t>Diminution de 25 pdb
(Période non-observable)</t>
  </si>
  <si>
    <t>25 bps Decrease
(Unobservable period)</t>
  </si>
  <si>
    <t>Diminution de 50 pdb
(Période non-observable)</t>
  </si>
  <si>
    <t>50 bps Decrease
(Unobservable period)</t>
  </si>
  <si>
    <t>Diminution de 100 pdb
(Période non-observable)</t>
  </si>
  <si>
    <t>100 bps Decrease
(Unobservable period)</t>
  </si>
  <si>
    <t>Augmentation de 25 pdb
(Période observable)</t>
  </si>
  <si>
    <t>25 bps Increase
(Observable period)</t>
  </si>
  <si>
    <t>Augmentation de 50 pdb
(Période observable)</t>
  </si>
  <si>
    <t>50 bps Increase
(Observable period)</t>
  </si>
  <si>
    <t>Augmentation de 100 pdb
(Période observable)</t>
  </si>
  <si>
    <t>100 bps Increase
(Observable period)</t>
  </si>
  <si>
    <t>Augmentation de 25 pdb
(Période non-observable)</t>
  </si>
  <si>
    <t>25 bps Increase
(Unobservable period)</t>
  </si>
  <si>
    <t>Augmentation de 50 pdb
(Période non-observable)</t>
  </si>
  <si>
    <t>50 bps Increase
(Unobservable period)</t>
  </si>
  <si>
    <t>Augmentation de 100 pdb
(Période non-observable)</t>
  </si>
  <si>
    <t>100 bps Increase
(Unobservable period)</t>
  </si>
  <si>
    <t>Courbe comptable ICA</t>
  </si>
  <si>
    <t>CIA Accounting Curve</t>
  </si>
  <si>
    <t>Volatilité implicite + 5%</t>
  </si>
  <si>
    <t>Implicit volatility + 5%</t>
  </si>
  <si>
    <t>Volatilité implicite + 10%</t>
  </si>
  <si>
    <t>Implicit volatility + 10%</t>
  </si>
  <si>
    <t>Diminution de 200 pdb
(Période observable)</t>
  </si>
  <si>
    <t>200 bps Decrease
(Observable period)</t>
  </si>
  <si>
    <t>Diminution de 200 pdb
(Période non-observable)</t>
  </si>
  <si>
    <t>200 bps Decrease
(Unobservable period)</t>
  </si>
  <si>
    <t>Augmentation de 200 pdb
(Période observable)</t>
  </si>
  <si>
    <t>200 bps Increase
(Observable period)</t>
  </si>
  <si>
    <t>Augmentation de 200 pdb
(Période non-observable)</t>
  </si>
  <si>
    <t>200 bps Increase
(Unobservable period)</t>
  </si>
  <si>
    <t>Test 0</t>
  </si>
  <si>
    <t>Test 1</t>
  </si>
  <si>
    <t>Test 2</t>
  </si>
  <si>
    <t>Test 3</t>
  </si>
  <si>
    <t>Test 4</t>
  </si>
  <si>
    <t>Test 5</t>
  </si>
  <si>
    <t>Test 6</t>
  </si>
  <si>
    <t>Test 7</t>
  </si>
  <si>
    <t>Test 8</t>
  </si>
  <si>
    <t>Test 9</t>
  </si>
  <si>
    <t>Test 10</t>
  </si>
  <si>
    <t>Test 11</t>
  </si>
  <si>
    <t>59</t>
  </si>
  <si>
    <t>61</t>
  </si>
  <si>
    <t>63</t>
  </si>
  <si>
    <t>67</t>
  </si>
  <si>
    <t>69</t>
  </si>
  <si>
    <t>71</t>
  </si>
  <si>
    <t>75</t>
  </si>
  <si>
    <t>Historique de l'ajustement au titre du risque non financier
(consolidé)</t>
  </si>
  <si>
    <t>Montant</t>
  </si>
  <si>
    <t>Amount</t>
  </si>
  <si>
    <t>(1) Optional</t>
  </si>
  <si>
    <t>Autres passifs
(non consolidé)</t>
  </si>
  <si>
    <t>Other Liabilities 
(Non-Consolidated)</t>
  </si>
  <si>
    <t>(Thousands of dollars)</t>
  </si>
  <si>
    <t>Provisions, charges à payer et autres éléments de passif</t>
  </si>
  <si>
    <t>Provisions, Accruals and Other Liabilities</t>
  </si>
  <si>
    <t>Passifs détenus en vue de la vente</t>
  </si>
  <si>
    <t>Liabilities held for sale</t>
  </si>
  <si>
    <t>Passifs d'impôt exigible</t>
  </si>
  <si>
    <t>Current Tax Liabilities</t>
  </si>
  <si>
    <t>Charges sur les prêts hypothécaires et autres charges immobilières</t>
  </si>
  <si>
    <t>Encumbrances on Real Estate &amp; Mortgage Loans</t>
  </si>
  <si>
    <t>Instruments financiers dérivés - Passifs</t>
  </si>
  <si>
    <t>Financial Instrument Derivative Liabilities</t>
  </si>
  <si>
    <t>Dépôts bancaires et dépôts en fiducie</t>
  </si>
  <si>
    <t>Trust and Banking Deposits</t>
  </si>
  <si>
    <t>Autres dettes</t>
  </si>
  <si>
    <t>Other Debt</t>
  </si>
  <si>
    <t>Régimes de retraite à prestations définies</t>
  </si>
  <si>
    <t>Defined Benefit Pension Plan</t>
  </si>
  <si>
    <t>Avantages du personnel (autres que les montants susmentionnés)</t>
  </si>
  <si>
    <t>Employment Benefits (not including amounts in line above)</t>
  </si>
  <si>
    <t>Dettes subordonnées</t>
  </si>
  <si>
    <t>Subordinated Debt</t>
  </si>
  <si>
    <t>Actions privilégiées - Dettes</t>
  </si>
  <si>
    <t>Preferred shares - Debt</t>
  </si>
  <si>
    <t>Passifs d'impôt différé</t>
  </si>
  <si>
    <t>Deferred Tax Liabilities</t>
  </si>
  <si>
    <t>Total des passifs au titre des contrats d'investissement</t>
  </si>
  <si>
    <t>Total Investment Contract Liabilities</t>
  </si>
  <si>
    <t>Variation du passif net des contrats non évalués selon la MRP
(consolidé)</t>
  </si>
  <si>
    <t>Type de variation</t>
  </si>
  <si>
    <t>Variation Type</t>
  </si>
  <si>
    <t>Passif net au titre de la couverture restante (PCR) 
et 
Passif net au titre des sinistres survenus (PSS)</t>
  </si>
  <si>
    <t>Net Liability for Remaining Coverage (LRC)
and
Net Liability for Incurred Claims (LIC)</t>
  </si>
  <si>
    <t>Autre élément</t>
  </si>
  <si>
    <t>Other Element</t>
  </si>
  <si>
    <t>Élément de perte des contrats d'assurance déficitaires net du composant de recouvrement de perte par les contrats de réassurance détenus</t>
  </si>
  <si>
    <t>Loss Component of Onerous Insurance Contracts Net of the Loss Recovery Component by Reinsurance Contracts Held</t>
  </si>
  <si>
    <t>Solde - fin de la période précédente - non consolidé</t>
  </si>
  <si>
    <t>Balance - End of Prior Period - Non-Consolidated</t>
  </si>
  <si>
    <t>Redressement net des périodes précédentes - non consolidé</t>
  </si>
  <si>
    <t>Prior Period Net Adjustments - Non-Consolidated</t>
  </si>
  <si>
    <t>Solde – début de la période - non consolidé</t>
  </si>
  <si>
    <t>Balance - Beginning of Period - Non-Consolidated</t>
  </si>
  <si>
    <t>Variation nette attendue au cours de la période</t>
  </si>
  <si>
    <t>Expected Net Change in the Period</t>
  </si>
  <si>
    <t>Gains et pertes d'expérience net</t>
  </si>
  <si>
    <t>Net Experience Gains and Losses</t>
  </si>
  <si>
    <t>Variation nette due à l'émission de nouveaux contrats</t>
  </si>
  <si>
    <t>Net Change Due to Issuance of New Contracts</t>
  </si>
  <si>
    <t>Variation nette due à la mise à jour des hypothèses</t>
  </si>
  <si>
    <t>Net Change Due to Assumptions Updates</t>
  </si>
  <si>
    <t>Variation nette due au changement de base</t>
  </si>
  <si>
    <t>Net change Due to Basis Changes</t>
  </si>
  <si>
    <t>Variation nette diverse</t>
  </si>
  <si>
    <t>Net Miscellaneous Change</t>
  </si>
  <si>
    <t>Mitigation des risques</t>
  </si>
  <si>
    <t>Risk Mitigation</t>
  </si>
  <si>
    <t>Solde - fin de la période - non consolidé</t>
  </si>
  <si>
    <t>Balance - End of Period - Non-Consolidated</t>
  </si>
  <si>
    <t>Solde - fin de la période précédente - Filiales</t>
  </si>
  <si>
    <t>Balance - End of Prior Period - Subsidiaries</t>
  </si>
  <si>
    <t>Filiales - Variation nette totale dans la période et redressement net des périodes précédentes</t>
  </si>
  <si>
    <t>Subsidiaries - Net Total Change in the Period and Net Adjustment from Prior Periods</t>
  </si>
  <si>
    <t>Solde - fin de la période - consolidé</t>
  </si>
  <si>
    <t>Balance - End of Period - Consolidated</t>
  </si>
  <si>
    <t>Variation du passif net des contrats non évalués selon la MRP - Contrats à la transition
(consolidé)</t>
  </si>
  <si>
    <t>Net Liability for Remaining Coverage (LRC) 
and 
Net Liability for Incurred Claims (LIC)</t>
  </si>
  <si>
    <t>Marge sur services contractuels (MSC)
selon l'approche fondée sur la juste valeur</t>
  </si>
  <si>
    <t>Contractual Service Margin (CSM) based on the Fair Value Approach</t>
  </si>
  <si>
    <t>Marge sur services contractuels (MSC)
selon l'application rétrospective modifiée</t>
  </si>
  <si>
    <t>Contractual Service Margin (CSM) based on the Modified Retrospective Approach</t>
  </si>
  <si>
    <t>Marge sur services contractuels (MSC)
selon l'approche rétrospective intégrale</t>
  </si>
  <si>
    <t>Contractual Service Margin (CSM) Based on the Full Retrospective Approach</t>
  </si>
  <si>
    <t>Type d'hypothèse</t>
  </si>
  <si>
    <t>Assumption Type</t>
  </si>
  <si>
    <t>Mortalité</t>
  </si>
  <si>
    <t>Mortality</t>
  </si>
  <si>
    <t>Morbidité</t>
  </si>
  <si>
    <t>Morbidity</t>
  </si>
  <si>
    <t>Déchéance</t>
  </si>
  <si>
    <t>Lapse</t>
  </si>
  <si>
    <t>Total - Non économique</t>
  </si>
  <si>
    <t>Total - Non-Economic</t>
  </si>
  <si>
    <t>Économique</t>
  </si>
  <si>
    <t>Economic</t>
  </si>
  <si>
    <t>Total - non consolidé</t>
  </si>
  <si>
    <t>Total - Non-Consolidated</t>
  </si>
  <si>
    <t>Filiales - tous les types d'hypothèse</t>
  </si>
  <si>
    <t>Subsidiaries - all assumptions</t>
  </si>
  <si>
    <t>Total - consolidé</t>
  </si>
  <si>
    <t>Total - Consolidated</t>
  </si>
  <si>
    <t>(1) Pour les contrats non évalués selon la MRP</t>
  </si>
  <si>
    <t>(1) For contracts not calculated with PAA</t>
  </si>
  <si>
    <t>Analyse du résultat étendu
(consolidé)</t>
  </si>
  <si>
    <t>Comprehensive Income Analysis
(Consolidated)</t>
  </si>
  <si>
    <t xml:space="preserve">Non consolidé </t>
  </si>
  <si>
    <t>Lignes d'affaires des états VIE</t>
  </si>
  <si>
    <t xml:space="preserve">Lines of Business of LIFE Forms  </t>
  </si>
  <si>
    <t>Rente
individuelle</t>
  </si>
  <si>
    <t>Rente
collective</t>
  </si>
  <si>
    <t>03</t>
  </si>
  <si>
    <t>05</t>
  </si>
  <si>
    <t>07</t>
  </si>
  <si>
    <t>09</t>
  </si>
  <si>
    <t xml:space="preserve">MSC nette comptabilisée pour les services fournis
</t>
  </si>
  <si>
    <t xml:space="preserve">Net CSM Recognized for Service Provided
</t>
  </si>
  <si>
    <t>Variation nette de l'ajustement au titre du risque non financier expiré</t>
  </si>
  <si>
    <t xml:space="preserve">Net Change in Risk Adjustment for Non-Financial Risk Expired
</t>
  </si>
  <si>
    <t>Sous-total 
Résultat attendu des activités d'assurance au cours de la période</t>
  </si>
  <si>
    <t>Subtotal
Expected Insurance Service Result during the Period</t>
  </si>
  <si>
    <t>Gains et pertes d'expérience nets (1)</t>
  </si>
  <si>
    <t>Net Experience Gains and Losses  (1)</t>
  </si>
  <si>
    <t>Pertes et reprise de pertes sur contrats déficitaires (1)</t>
  </si>
  <si>
    <t>Losses and reversals of losses on onerous contracts (1)</t>
  </si>
  <si>
    <t>Autre résultat des activités d'assurance (1)</t>
  </si>
  <si>
    <t>Other insurance service results (1)</t>
  </si>
  <si>
    <t>Résultat des activités d'assurance au cours de la période
(Contrats évalués selon la MRP)</t>
  </si>
  <si>
    <t>Insurance Service Result during the Period
(Contracts reported under PAA)</t>
  </si>
  <si>
    <t>Résultat des activités d'assurance</t>
  </si>
  <si>
    <t>Insurance Service Result</t>
  </si>
  <si>
    <t>Rendement d'investissement</t>
  </si>
  <si>
    <t>Investment Return</t>
  </si>
  <si>
    <t>Produits financiers ou charges financières nets des contrats comptabilisés à l'état du résultat net - excluant la mitigation des risques</t>
  </si>
  <si>
    <t>Net Finance Income (Expenses) from Contracts Recognized in the Statement of Profit or Loss - Excluding Risk Mitigation</t>
  </si>
  <si>
    <t>Mitigation des risques - Résultat net</t>
  </si>
  <si>
    <t>Risk Mitigation - Net Income</t>
  </si>
  <si>
    <t>Fluctuation du passif au titre des contrats d'investissement</t>
  </si>
  <si>
    <t>Movement in Investment Contract Liabilities</t>
  </si>
  <si>
    <t>Autres produits</t>
  </si>
  <si>
    <t>Other Income</t>
  </si>
  <si>
    <t>Part des produits (pertes) nets provenant des placements comptabilisés selon la méthode de la mise en équivalence</t>
  </si>
  <si>
    <t>Share of Net Income (Loss) of Equity Accounted Investees</t>
  </si>
  <si>
    <t>Frais généraux et frais d'exploitation</t>
  </si>
  <si>
    <t>General and Operating Expenses</t>
  </si>
  <si>
    <t>Résultat net avant impôt</t>
  </si>
  <si>
    <t>Profit (Loss) Before Taxes</t>
  </si>
  <si>
    <t>Total - Impôt sur les bénéfices</t>
  </si>
  <si>
    <t>Total Income Taxes</t>
  </si>
  <si>
    <t>Résultat net après impôt</t>
  </si>
  <si>
    <t>Profit (Loss) After Taxes</t>
  </si>
  <si>
    <t>Activités abandonnées (nettes de l'impôt sur les bénéfices)</t>
  </si>
  <si>
    <t>Discontinued Operations (net of Income Taxes)</t>
  </si>
  <si>
    <t>Bénéfice (perte) net de l'exercice</t>
  </si>
  <si>
    <t>Net Income (Loss) for the Year</t>
  </si>
  <si>
    <t>Filiales - Bénéfice (perte) net de l'exercice</t>
  </si>
  <si>
    <t>Subsidiaries - Net Income (Loss) for the Year</t>
  </si>
  <si>
    <t>Bénéfice (perte) net de l'exercice - Consolidé</t>
  </si>
  <si>
    <t>Net Income (Loss) for the Year - Consolidated</t>
  </si>
  <si>
    <t>Variation des gains et des pertes non réalisés pour les placements à la JVAÉRÉ et pour la conversion de devises
(après reclassement dans le résultat net et/ou répercussion de la couverture)</t>
  </si>
  <si>
    <t xml:space="preserve">Change in Unrealized Gains and Losses for Investments at FVOCI and for Foreign Currency Translation
(After Reclassification to Net Income and/or Impact of Hedging) </t>
  </si>
  <si>
    <t>Variation des gains et des pertes non réalisés pour les instruments dérivés désignés comme éléments de couverture de flux de trésorerie
(après reclassement dans le résultat net)</t>
  </si>
  <si>
    <t>Change in Unrealized Gains and Losses for Derivatives Designated as Cash Flow Hedges
(After Reclassifcation to Net Income)</t>
  </si>
  <si>
    <t>Part des AÉRÉ (perte) des placements comptabilisés selon la méthode de la mise en équivalence</t>
  </si>
  <si>
    <t>Share of OCI (Loss) of Equity Accounted Investees</t>
  </si>
  <si>
    <t>Produits financiers ou charges financières nets des contrats comptabilisés à l'état des autres résultats étendus - excluant la mitigation des risques</t>
  </si>
  <si>
    <t>Net Finance Income (Expenses) from Contracts Recognized in the Statement of Other Comprehensive Income - Excluding Risk Mitigation</t>
  </si>
  <si>
    <t>Mitigation des risques - Autres résultats étendus</t>
  </si>
  <si>
    <t>Risk Mitigation - Other Comprehensive Income</t>
  </si>
  <si>
    <t>Excédent de réévaluation</t>
  </si>
  <si>
    <t>Revaluation Surplus</t>
  </si>
  <si>
    <t>Réévaluations des régimes de retraite à prestations défnies</t>
  </si>
  <si>
    <t>Remeasurements of Defined Benefit Pension Plans</t>
  </si>
  <si>
    <t>Autres AÉRÉ</t>
  </si>
  <si>
    <t>Other OCI</t>
  </si>
  <si>
    <t>Total des AÉRÉ (perte)</t>
  </si>
  <si>
    <t>Total OCI (Loss)</t>
  </si>
  <si>
    <t>Total du résultat étendu (perte)</t>
  </si>
  <si>
    <t>Total Comprehensive Income (Loss)</t>
  </si>
  <si>
    <t>Filliales - Total des AÉRÉ (perte)</t>
  </si>
  <si>
    <t>Subsidiaries - Total OCI (Loss)</t>
  </si>
  <si>
    <t>Total des AÉRÉ (perte) - Consolidé</t>
  </si>
  <si>
    <t>Total OCI (Loss) - Consolidated</t>
  </si>
  <si>
    <t>Total du résultat étendu (perte) - Consolidé</t>
  </si>
  <si>
    <t>Total Comprehensive Income (Loss) - Consolidated</t>
  </si>
  <si>
    <t>(1) Excluant les contrats évalués selon la MRP</t>
  </si>
  <si>
    <t>(1) Excluding contracts calculated with PAA</t>
  </si>
  <si>
    <t>Contrats de réassurance détenus 
(non consolidé)</t>
  </si>
  <si>
    <t>Reinsurance Contracts Held
(Non-Consolidated)</t>
  </si>
  <si>
    <t>Indicateur de contrat
(1)</t>
  </si>
  <si>
    <t>Contract Indicator
(1)</t>
  </si>
  <si>
    <t>Type de contrat</t>
  </si>
  <si>
    <t>Type of Contract</t>
  </si>
  <si>
    <t>Type de 
réassurance</t>
  </si>
  <si>
    <t>Type of Reinsurance</t>
  </si>
  <si>
    <t>Type</t>
  </si>
  <si>
    <t>Produits réassurés
(2)</t>
  </si>
  <si>
    <t>Reinsured products
(2)</t>
  </si>
  <si>
    <t>Période de couverture
(3)</t>
  </si>
  <si>
    <t>Coverage Period
(3)</t>
  </si>
  <si>
    <t>Limites de conservation
(4)</t>
  </si>
  <si>
    <t>Retention Limits
(4)</t>
  </si>
  <si>
    <t>Réassureur(s)
(5)</t>
  </si>
  <si>
    <t>Reinsurer(s)
(5)</t>
  </si>
  <si>
    <t>Particularités du contrat
(6)</t>
  </si>
  <si>
    <t>(1) Numérotation du contrat de réassurance nécessaire au tableau suivant.</t>
  </si>
  <si>
    <t>(1) Numbering of the reinsurance contract required in the next table.</t>
  </si>
  <si>
    <t>(2) Inscrire le (les) produit(s)/classe(s) d'évaluation couvert(es) en référant à la numérotation de la section 2.4 "Cartographie des classes d'évaluation" du rapport de l'actuaire. </t>
  </si>
  <si>
    <t>(2) Enter the product(s)/valuation classe(s) covered by referring to the numbering of section 2.4 “Mapping of Valuation Classes” of the actuary's report.</t>
  </si>
  <si>
    <t>(3) Inscrire la période couverte par le contrat de réassurance (années d’émission des contrats couverts).</t>
  </si>
  <si>
    <t>(3) Enter the period covered by the reinsurance contract (issue years of the covered contracts).</t>
  </si>
  <si>
    <t>(4) Préciser les limites de conservation. Par exemple, indiquer « w $ de rétention », « excédent de x $ », « y %, maximum de z $ ».</t>
  </si>
  <si>
    <t>(4) Specify the retention limits. E.g., indicate "$w retention", "excess of $x", "y%, maximum of $z".</t>
  </si>
  <si>
    <t xml:space="preserve">(5) Indiquer le nom du (des) réassureur(s) ou du rétrocessionnaire(s). </t>
  </si>
  <si>
    <t>(5) Indicate the name of the reinsurer(s) or retrocessionaire(s).</t>
  </si>
  <si>
    <t xml:space="preserve">(6) Inscrire les particularités du contrat dans cette colonne. Par exemple, la réassurance limitée, les ententes parallèles, les cessions minimales, etc. Inscrire seulement une explication sommaire. </t>
  </si>
  <si>
    <t xml:space="preserve">(6) Enter the contract features in this column. E.g., limited reinsurance, side agreements, minimum cessions, etc. Enter only a summary explanation. </t>
  </si>
  <si>
    <t xml:space="preserve">     Les explications détaillées doivent se trouver dans le texte à la suite du tableau dans le rapport de l'actuaire.</t>
  </si>
  <si>
    <t xml:space="preserve">     Detailed explanations must be found in the text following the table in the actuary's report.</t>
  </si>
  <si>
    <t>Nouveaux contrats de réassurance détenus et modifications aux contrats existants
(non consolidé)</t>
  </si>
  <si>
    <t>New Reinsurance Contracts Held and Modifications to Existing Contracts
(Non-Consolidated)</t>
  </si>
  <si>
    <t>Contrat/Modification (avenant)
(2)</t>
  </si>
  <si>
    <t>Contract/Change (Rider)
(2)</t>
  </si>
  <si>
    <t>Date d'entrée en vigueur</t>
  </si>
  <si>
    <t>Effective date</t>
  </si>
  <si>
    <t>Date de signature 
de l'assureur</t>
  </si>
  <si>
    <t>Insurer's Signature Date</t>
  </si>
  <si>
    <t>Date de signature 
du réassureur</t>
  </si>
  <si>
    <t>Reinsurer's Signature Date</t>
  </si>
  <si>
    <t>Lieu de la dernière signature</t>
  </si>
  <si>
    <t>Place of Last Signature</t>
  </si>
  <si>
    <t>Description
(3)</t>
  </si>
  <si>
    <t>(1) Numérotation du contrat de réassurance détenu en référence au tableau 8a.</t>
  </si>
  <si>
    <t>(1) Numbering of the reinsurance contract held, referring to Table 8a.</t>
  </si>
  <si>
    <t>(2) Indiquer s’il s’agit d'un nouveau contrat de réassurance détenu ou d'une modification (avenant) à un contrat existant.</t>
  </si>
  <si>
    <t>(2) Indicate whether it is a new reinsurance contract held or a change (rider) to an existing contract.</t>
  </si>
  <si>
    <t>(3) Préciser la nature de la modification (p.ex.: changement de couverture, de limite de conservation, de réassureur, etc.).</t>
  </si>
  <si>
    <t>(3) Specify the nature of the change (e.g., change in coverage, retention limit, reinsurer, etc.).</t>
  </si>
  <si>
    <t>Garanties des contrats à capital variable afférents aux fonds distincts - Garanties de retraits minimums en phase de paiement
(non consolidé)</t>
  </si>
  <si>
    <t>Guarantees of Variable Insurance Contracts Relating to Segregated Funds - Guaranteed Minimum Withdrawal Benefit ("GMWB") During Payment Period
(Non-Consolidated)</t>
  </si>
  <si>
    <t>Regroupement de contrats/Produits</t>
  </si>
  <si>
    <t>Contract/Product Aggregation</t>
  </si>
  <si>
    <t>Garantie</t>
  </si>
  <si>
    <t>Guarantee</t>
  </si>
  <si>
    <t>Ratio de frais de gestion (RFG)</t>
  </si>
  <si>
    <t>Maintenance Expense Ratio (MER)</t>
  </si>
  <si>
    <t>En-cours ("In-the-money")</t>
  </si>
  <si>
    <t>In-the-Money</t>
  </si>
  <si>
    <t>Hors-cours ("Out-of-the-money")</t>
  </si>
  <si>
    <t>Out-of-the-Money</t>
  </si>
  <si>
    <t>Ratio VM/VG</t>
  </si>
  <si>
    <t>MV/GV ratio</t>
  </si>
  <si>
    <t>Net Contract Liability (Excluding the CSM)</t>
  </si>
  <si>
    <t>Valeur marchande
des actifs détenus</t>
  </si>
  <si>
    <t>Market Value
of Held Assets</t>
  </si>
  <si>
    <t>Market value
of Held Assets</t>
  </si>
  <si>
    <t>42</t>
  </si>
  <si>
    <t>Garanties des contrats à capital variable afférents aux fonds distincts - Garanties de retraits minimums en phase d'accumulation
(non consolidé)</t>
  </si>
  <si>
    <t>Guarantees of Variable Insurance Contracts Relating to Segregated Funds - Guaranteed Minimum Withdrawal Benefit ("GMWB") During Accumulation Period
(Non-Consolidated)</t>
  </si>
  <si>
    <t>Garanties des contrats à capital variable afférents aux fonds distincts - Montants garantis à l'échéance
(non consolidé)</t>
  </si>
  <si>
    <t>Guarantees of Variable Insurance Contracts Relating to Segregated Funds - Guaranteed Minimum Maturity Benefit ("GMMB")
(Non-Consolidated)</t>
  </si>
  <si>
    <t>Regroupements de contrat/Produits</t>
  </si>
  <si>
    <t>Garanties des contrats à capital variable afférents aux fonds distincts - Montants garantis au décès
(non consolidé)</t>
  </si>
  <si>
    <t>Guarantees of Variable Insurance Contracts Relating to Segregated Funds - Guaranteed Minimum Death Benefit ("GMDB")
(Non-Consolidated)</t>
  </si>
  <si>
    <t>Garanties des contrats à capital variable afférents aux fonds distincts - Autres garanties
(non-consolidé)</t>
  </si>
  <si>
    <t>Guarantees of Variable Insurance Contracts Relating to Segregated Funds - Other Guarantees
(Non-Consolidated)</t>
  </si>
  <si>
    <t>Détail de la garantie</t>
  </si>
  <si>
    <t>Guarantee Detail</t>
  </si>
  <si>
    <t>Garanties financières afférentes aux contrats d'assurance vie universelle
(non consolidé)</t>
  </si>
  <si>
    <t>Années d'émission</t>
  </si>
  <si>
    <t>Issue Years</t>
  </si>
  <si>
    <t>Méthode d'évaluation</t>
  </si>
  <si>
    <t>Valuation Method</t>
  </si>
  <si>
    <t>Véhicule de placement</t>
  </si>
  <si>
    <t>Investment Vehicle</t>
  </si>
  <si>
    <t>Type de garantie financière
(1)</t>
  </si>
  <si>
    <t>Financial guarantee Type
(1)</t>
  </si>
  <si>
    <t>Ratio de frais de gestion (RFG)
(2)</t>
  </si>
  <si>
    <t>Maintenance Expense Ratio (MER)
(2)</t>
  </si>
  <si>
    <t>Durée de la garantie
(en nombre d'années)</t>
  </si>
  <si>
    <t>Guarantee Duration
(in Years)</t>
  </si>
  <si>
    <t>Exposition actuelle</t>
  </si>
  <si>
    <t>Current Exposure</t>
  </si>
  <si>
    <t>Exposition potentielle
(3)</t>
  </si>
  <si>
    <t>Potential Exposure
(3)</t>
  </si>
  <si>
    <t>Passif net des contrats (Excluant la MSC)</t>
  </si>
  <si>
    <t>(1) Par exemple : rendement minimum, rendement indexé, rendement lissé, etc.</t>
  </si>
  <si>
    <t>(1) E.g., minimum return, indexed return, smoothed return, etc.</t>
  </si>
  <si>
    <t>(2) Comme le rendement crédité au client est souvent le rendement réalisé sur les actifs réduit du ratio de frais de gestion (RFG), un taux minimum garanti de 4 % avec un RFG de 3 % revient à garantir un rendement sur les actifs de 7 %</t>
  </si>
  <si>
    <t>(2) As the return credited to the client is often the realized return on assets less a maintenance expense ratio (MER), a guaranteed minimum rate of 4% with a MER of 3% is equivalent to guaranteeing a return on assets of 7%.</t>
  </si>
  <si>
    <t>(3) Exposition actuelle plus les sommes des autres véhicules de placement dans le contrat qui pourraient éventuellement être transférées au véhicule portant la garantie.</t>
  </si>
  <si>
    <t>(3) Current exposure plus the sums of other investment vehicles in the contract that could eventually be transferred to the vehicle carrying the guarantee.</t>
  </si>
  <si>
    <t>Garanties financières afférentes aux autres types de contrat
(non consolidé)</t>
  </si>
  <si>
    <t>Financial Guarantees Relating to Other Types of Contracts
(Non-Consolidated)</t>
  </si>
  <si>
    <t xml:space="preserve">Garantie
</t>
  </si>
  <si>
    <t xml:space="preserve">Guarantee
</t>
  </si>
  <si>
    <t>(1) Par exemple: limite d'ajustabilité, dividendes minimums, garantie d'indexation, etc.</t>
  </si>
  <si>
    <t>(2) Comme le rendement crédité au client est souvent le rendement réalisé sur les actifs réduit du ratio de frais de gestion (RFG), un taux minimum garanti de 4 % avec un RFG de 3 % revient à garantir un rendement sur les actifs de 7 %.</t>
  </si>
  <si>
    <t>Niveau d'appariement par segment selon la durée
(non consolidé)</t>
  </si>
  <si>
    <t>Matching Level by Segment According to Duration
(Non-Consolidated)</t>
  </si>
  <si>
    <t>Segment
(1)</t>
  </si>
  <si>
    <t>Durée des placements
(2)</t>
  </si>
  <si>
    <t>Duration of Investment Items
(2)</t>
  </si>
  <si>
    <t>Durée du regroupement de contrats/produits</t>
  </si>
  <si>
    <t>Duration of Contract/Product Aggregation</t>
  </si>
  <si>
    <t>Valeur des placements</t>
  </si>
  <si>
    <t>Value of Investment Items</t>
  </si>
  <si>
    <t>Net Contract Liabilities (Excluding the CSM)</t>
  </si>
  <si>
    <t>(1) Inclure le segment du surplus non consolidé.</t>
  </si>
  <si>
    <t>(1) Include the segment of the non-consolidated surplus.</t>
  </si>
  <si>
    <t>(2) Inclus le poids des placements avec une durée de 0.</t>
  </si>
  <si>
    <t>(2) Includes the weight of the investment items with a duration of 0.</t>
  </si>
  <si>
    <t>Composition des autres placements/</t>
  </si>
  <si>
    <t>Description</t>
  </si>
  <si>
    <t>Autre#1</t>
  </si>
  <si>
    <t>Other#1</t>
  </si>
  <si>
    <t>Autre#2</t>
  </si>
  <si>
    <t>Other#2</t>
  </si>
  <si>
    <t>Autre#3</t>
  </si>
  <si>
    <t>Other#3</t>
  </si>
  <si>
    <t>Autre#4</t>
  </si>
  <si>
    <t>Other#4</t>
  </si>
  <si>
    <t>Autre#5</t>
  </si>
  <si>
    <t>Other#5</t>
  </si>
  <si>
    <t>Composition des segments - Placements
(non consolidé)</t>
  </si>
  <si>
    <t>Composition of Segments - Investment Items
(Non-Consolidated)</t>
  </si>
  <si>
    <t>Segment</t>
  </si>
  <si>
    <t>Encaisse, quasi-espèces et placements à court terme</t>
  </si>
  <si>
    <t>Cash &amp; Cash Equivalents and Short Term Investments</t>
  </si>
  <si>
    <t>Obligations et débentures</t>
  </si>
  <si>
    <t>Bonds and Debentures</t>
  </si>
  <si>
    <t>Prêts hypothécaires</t>
  </si>
  <si>
    <t>Mortgage Loans</t>
  </si>
  <si>
    <t>Actions privilégiées</t>
  </si>
  <si>
    <t>Preferred Shares</t>
  </si>
  <si>
    <t>Actions ordinaires</t>
  </si>
  <si>
    <t>Common Shares</t>
  </si>
  <si>
    <t>Immeubles de placement</t>
  </si>
  <si>
    <t>Investment Properties</t>
  </si>
  <si>
    <t>Instruments financiers dérivés</t>
  </si>
  <si>
    <t>Financial Instrument Derivative</t>
  </si>
  <si>
    <t>Notes intersegments</t>
  </si>
  <si>
    <t>Intersegment Notes</t>
  </si>
  <si>
    <t>Autre #1</t>
  </si>
  <si>
    <t>Other #1</t>
  </si>
  <si>
    <t>Autre #2</t>
  </si>
  <si>
    <t>Other #2</t>
  </si>
  <si>
    <t>Autre #3</t>
  </si>
  <si>
    <t>Other #3</t>
  </si>
  <si>
    <t>Autre #4</t>
  </si>
  <si>
    <t>Other #4</t>
  </si>
  <si>
    <t>Autre #5</t>
  </si>
  <si>
    <t>Other #5</t>
  </si>
  <si>
    <t>34</t>
  </si>
  <si>
    <t>99</t>
  </si>
  <si>
    <t>Niveau d'appariement par segment selon la durée - Portefeuilles de référence /
(non consolidé)</t>
  </si>
  <si>
    <t>Matching Level by Segment According to Duration - Reference Portfolios 
(Non-Consolidated)</t>
  </si>
  <si>
    <t>Durée des placements
(1)</t>
  </si>
  <si>
    <t>Duration of Investment Items
(1)</t>
  </si>
  <si>
    <t>(1) Inclus le poids des placements avec une durée de 0.</t>
  </si>
  <si>
    <t>(1) Includes the weight of the investment items with a duration of 0.</t>
  </si>
  <si>
    <t>Composition des autres placements</t>
  </si>
  <si>
    <t>Composition des segments - Placements - Portefeuilles de référence
(non consolidé)</t>
  </si>
  <si>
    <t>Composition of Segments - Investement Items - Reference Portfolios
(Non-Consolidated)</t>
  </si>
  <si>
    <t>Nouvelles émissions de contrats - Affaires individuelles 
(non consolidé)</t>
  </si>
  <si>
    <t>New Contract Issuance - Individual Business
(Non-Consolidated)</t>
  </si>
  <si>
    <t>Contrats d'assurance</t>
  </si>
  <si>
    <t>Insurance Contracts</t>
  </si>
  <si>
    <t>Contrats de réassurance détenus</t>
  </si>
  <si>
    <t>Reinsurance Contracts Held</t>
  </si>
  <si>
    <t>Net</t>
  </si>
  <si>
    <t>Élément de perte des contrats d'assurance déficitaires</t>
  </si>
  <si>
    <t>PCR et PSS</t>
  </si>
  <si>
    <t>LRC &amp; LIC</t>
  </si>
  <si>
    <t>Primes</t>
  </si>
  <si>
    <t>Premiums</t>
  </si>
  <si>
    <t>Flux de trésorerie d'exécution 
(FTE)</t>
  </si>
  <si>
    <t>Fulfilment Cash Flows
(FCFs)</t>
  </si>
  <si>
    <t>Marge sur services contractuels 
(MSC)</t>
  </si>
  <si>
    <t>Contractual Service Margin
(CSM)</t>
  </si>
  <si>
    <t>Méthode de la répartition des primes
(MRP)</t>
  </si>
  <si>
    <t>Premium Allocation Approach
(PAA)</t>
  </si>
  <si>
    <t>Flux de trésorerie d'exécution
(FTE)</t>
  </si>
  <si>
    <t>62</t>
  </si>
  <si>
    <t>73</t>
  </si>
  <si>
    <t>Produits fondés sur les déchéances
(non consolidé)</t>
  </si>
  <si>
    <t>Lapse-Supported Products
(Non-Consolidated)</t>
  </si>
  <si>
    <t>Regroupement de contrat/Produits</t>
  </si>
  <si>
    <t>Montant d'assurance en vigueur (brut)</t>
  </si>
  <si>
    <t>Gross Face Amount In Force Insurance</t>
  </si>
  <si>
    <t>Montant d'assurance en vigueur 
net</t>
  </si>
  <si>
    <t>Net Face Amount of In Force Insurance</t>
  </si>
  <si>
    <t>Passif des contrats d'assurance (excluant la MSC)</t>
  </si>
  <si>
    <t>Insurance Contract Liabilities (Excluding the CSM)</t>
  </si>
  <si>
    <t>Durée ultime</t>
  </si>
  <si>
    <t>Ultimate Duration</t>
  </si>
  <si>
    <t>Hypothèse de taux de déchéance ultime</t>
  </si>
  <si>
    <t>Ultimate Lapse Rate Assumption</t>
  </si>
  <si>
    <t>Expérience réelle à la durée ultime</t>
  </si>
  <si>
    <t>Actual Experience at Ultimate Duration</t>
  </si>
  <si>
    <t>Indicateur(s) de contrat
(1)</t>
  </si>
  <si>
    <t>Contract Indicator(s)
(1)</t>
  </si>
  <si>
    <t>Total non consolidated</t>
  </si>
  <si>
    <t>(1) En référence à la section 8.1 (tableau 8a).</t>
  </si>
  <si>
    <t>(1) Reffering to section 8.1 (Table 8a).</t>
  </si>
  <si>
    <t>Produits ajustables contractuellement
(non consolidé)</t>
  </si>
  <si>
    <t>Contractually Adjustable Products
(Non-Consolidated)</t>
  </si>
  <si>
    <t>Montant d'assurance en vigueur
(brut)
(en millier de dollars)</t>
  </si>
  <si>
    <t>Gross Face Amount of In Force Insurance
(Thousands of Dollars)</t>
  </si>
  <si>
    <t>Montant d'assurance en vigueur 
net 
(en millier de dollars)</t>
  </si>
  <si>
    <t>Net Face Amount of In Force Insurance
(Thousands of Dollars)</t>
  </si>
  <si>
    <t>Primes reçues au titre des contrats d'assurance
(en millier de dollars)</t>
  </si>
  <si>
    <t>Premiums received for insurance contracts
(Thousands of Dollars)</t>
  </si>
  <si>
    <t>Primes payées
(en millier de dollars)</t>
  </si>
  <si>
    <t>Facteurs ajustables 
(primes, montant d'assurance, autres (à spécifier))</t>
  </si>
  <si>
    <t>Adjustable Factors
(Premiums, Face Amount of Insurance, Others (Specify))</t>
  </si>
  <si>
    <t>Ajustement total depuis l'émission 
(en %)</t>
  </si>
  <si>
    <t>Total Adjustment Since Issue
(in %)</t>
  </si>
  <si>
    <t>Limite d'ajustement contractuelle
(en %)</t>
  </si>
  <si>
    <t>Contractual Adjustment Limit
(in %)</t>
  </si>
  <si>
    <t>Facteurs d'ajustabilité (mortalité, dépenses, intérêt, autre (à spécifier))</t>
  </si>
  <si>
    <t>Adjustability Factors (Mortality, Expenses, Interest, Other (Specify))</t>
  </si>
  <si>
    <t>Année du dernier ajustement</t>
  </si>
  <si>
    <t>Year of Last Adjustment</t>
  </si>
  <si>
    <t>Crédit de capital 
à l'ESCAP
(1)
(en millier de dollars)</t>
  </si>
  <si>
    <t>CARLI Capital Credit
(1)
(Thousands of Dollars)</t>
  </si>
  <si>
    <t>(1) Excluant les montants attribuables aux filiales (c.-à-d. sur une base non consolidée).</t>
  </si>
  <si>
    <t>(1) Excluding amounts attributable to subsidiaries (i.e. on a non-consolidated basis).</t>
  </si>
  <si>
    <t>Compte avec participation
(non consolidé)</t>
  </si>
  <si>
    <t>Participating Account
(Non-Consolidated)</t>
  </si>
  <si>
    <t>État de l'avoir des titulaires de polices dans des comptes avec participation</t>
  </si>
  <si>
    <t>Statement of Policyholders' Equity in Participating Account</t>
  </si>
  <si>
    <t>T-2 (6)</t>
  </si>
  <si>
    <t>Solde du compte avec participation au début de la période</t>
  </si>
  <si>
    <t>Participating Account Balance at the Beginning of Period</t>
  </si>
  <si>
    <t>+ Part du bénéfice (perte) net(te) attribuable au compte avec participation, avant versement des participations</t>
  </si>
  <si>
    <t>+ Share of Net Income (Loss) Attributable to the Participating Account, Before Payment of Dividends</t>
  </si>
  <si>
    <t>- Participations nettes de réassurance versées aux titulaires de contrats (1)</t>
  </si>
  <si>
    <t>- Dividends Net of Reinsurance Paid to Policyholders (1)</t>
  </si>
  <si>
    <t>+ Prélèvements sur (virements aux) bénéfices non répartis ou compte sans participation (2)</t>
  </si>
  <si>
    <t>+ Transfers from (to) Retained Earnings or Non-Par Account (2)</t>
  </si>
  <si>
    <t>+ Autres transferts ou redressements au (du) compte avec participation (3)</t>
  </si>
  <si>
    <t>+ Other Transfers or Adjustments to (from) Participating Account (3)</t>
  </si>
  <si>
    <t>= Solde du compte avec participation à la fin de la période (4)</t>
  </si>
  <si>
    <t>= Participating Account Balance at the End of Period (4)</t>
  </si>
  <si>
    <t>Autres informations</t>
  </si>
  <si>
    <t>Other information</t>
  </si>
  <si>
    <t>Passif net des contrats et solde du compte avec participation à la fin de la période</t>
  </si>
  <si>
    <t>Net Contract Liabilities and Participating Account Balance at the End of Period</t>
  </si>
  <si>
    <t>Nombre de contrats avec participation à la fin de la période</t>
  </si>
  <si>
    <t>Montant de compte moyen par contrat</t>
  </si>
  <si>
    <t>Average Account Amount Per Contract</t>
  </si>
  <si>
    <t>Montant transférable maximal du compte avec participation aux bénéfices non répartis ou compte sans participation, tel que calculé conformément à l’article 542 de la Loi (5)</t>
  </si>
  <si>
    <t>Maximum Transferable Amount of Participating Account to Retained Earnings or Non-Par Account, as Calculated Under Section 542 of the Act (5)</t>
  </si>
  <si>
    <t>(1) Pour le collectif, excluant les ristournes d’expérience.</t>
  </si>
  <si>
    <t>(1) For group insurance, excluding experience rating refunds (ERRs).</t>
  </si>
  <si>
    <t>(2) Séparer le transfert du bénéfice (perte) net(te) attribuable aux contrats avec participation dans le cas où le transfert serait inclus dans le bénéfice (perte) net(te).</t>
  </si>
  <si>
    <t>(2) Separate the transfer from net income (loss) attributable to participating contracts if the transfer is included in net income (loss).</t>
  </si>
  <si>
    <t>(3) Veuillez expliquer en détail dans le rapport de l'actuaire.</t>
  </si>
  <si>
    <t>(3) Please explain in detail in the actuary's report.</t>
  </si>
  <si>
    <t>(4) Le solde du compte avec participation à la fin de la période doit correspondre au montant de la page 20040, ligne 199, colonne 01 des états VIE.</t>
  </si>
  <si>
    <t>(4) The participating account balance at the end of period must correspond to the amount on page 20040, line 199, column 01 of the LIFE forms.</t>
  </si>
  <si>
    <t>(5) Si cet article ne s’applique pas (en vertu par exemple, de l’article 539 de la Loi, ou d’une entente conclue lors d’une démutualisation), inscrire N/A et veuillez justifier dans le rapport de l'actuaire. Le montant transférable maximal du compte avec participation aux bénéfices non répartis ou compte sans participation doit correspondre au montant de la page 10090, ligne 120, colonne 03 des états VIE.</t>
  </si>
  <si>
    <t>(5) If this section does not apply (e.g. under section 539 of the Act, an agreement reached during a demutualization), enter N/A and please justify in the actuary's report. The maximum transferable amount from the participating account to retained earnings or non-par account must equal the amount on page 10090, line 120, column 03 of the LIFE forms.</t>
  </si>
  <si>
    <t>(6) Facultatif</t>
  </si>
  <si>
    <t>(6) Optional</t>
  </si>
  <si>
    <t>ESCAP - Dépôts admissibles
(consolidé)</t>
  </si>
  <si>
    <t>CARLI - Eligible Deposits
(Consolidated)</t>
  </si>
  <si>
    <t>Dépôts admissibles</t>
  </si>
  <si>
    <t>Eligible Deposits</t>
  </si>
  <si>
    <t>Passif / Actif</t>
  </si>
  <si>
    <t>Liabilities / Assets</t>
  </si>
  <si>
    <t xml:space="preserve"> Contrats d'assurance</t>
  </si>
  <si>
    <t>Dépôts excédentaires des réassureurs non agréés</t>
  </si>
  <si>
    <t>Excess Deposits from Unregistered Reinsurers</t>
  </si>
  <si>
    <t>Provisions pour fluctuation des réclamations</t>
  </si>
  <si>
    <t>Claim Fluctuation Reserves</t>
  </si>
  <si>
    <t>Actif des contrats
de réassurance détenus (excluant la MSC)</t>
  </si>
  <si>
    <t>Reinsurance Contract Held Assets (Excluding the CSM)</t>
  </si>
  <si>
    <t>12</t>
  </si>
  <si>
    <t>ESCAP - Crédits pour les produits avec participation et les produits ajustables contractuellement
(consolidé)</t>
  </si>
  <si>
    <t>CARLI - Credits for Participating Products and Contractually Adjustable Products
(Consolidated)</t>
  </si>
  <si>
    <t>Crédits</t>
  </si>
  <si>
    <t>Credits</t>
  </si>
  <si>
    <t>Produits avec participation</t>
  </si>
  <si>
    <t>Participating Products</t>
  </si>
  <si>
    <t>Produits ajustables contractuellement</t>
  </si>
  <si>
    <t>Contractually Adjustable Products</t>
  </si>
  <si>
    <t>Insurers of Persons (Life &amp; Health Insurers) Authorized to do Business in Quebec</t>
  </si>
  <si>
    <t>1- Please enter in the 5 columns on the right the information required to complete the Excel file (information entered in blue), i.e. the number/name of "Valuation Classes &amp; Subsidiaries", "Portfolios",  "Product Types", "Discount Curves" and "Asset Segments".</t>
  </si>
  <si>
    <t>Premiums Received for Insurance Contracts</t>
  </si>
  <si>
    <t>Contractual Service Margin Recognized for Service Provided</t>
  </si>
  <si>
    <t>Premiums Paid</t>
  </si>
  <si>
    <t>Contractual Service Margin Recognized for Service Received</t>
  </si>
  <si>
    <t>Transition Approach for Contracts Issued 
Before the Standard Came into Force</t>
  </si>
  <si>
    <t>Do Contracts Include Financial Guarantees?
(Yes/No)</t>
  </si>
  <si>
    <t>History of the Risk Adjustment for Non-Financial Risk
(Consolidated)</t>
  </si>
  <si>
    <t>Change in Net Contract Liabilities Not Measured Using the PAA
(Consolidated)</t>
  </si>
  <si>
    <t>Change in Net Contract Liabilities Not Measured Using the PAA - Contracts at Transition
(Consolidated)</t>
  </si>
  <si>
    <t>Gains/pertes d'expérience et modifications d'hypothèses par type et ligne d'affaires
(consolidé) (1)</t>
  </si>
  <si>
    <t>Experience Gains/Losses and Changes in Assumptions by Type and Line of Business
(Consolidated) (1)</t>
  </si>
  <si>
    <t xml:space="preserve">Net Change Due to Assumptions Updates
</t>
  </si>
  <si>
    <t>Net Change Due to Basis Changes</t>
  </si>
  <si>
    <t>Gains et pertes d'expérience nets</t>
  </si>
  <si>
    <t>Contract Features
(6)</t>
  </si>
  <si>
    <t>Financial Guarantees Relating to Universal Life Insurance Contracts
(Non-Consolidated)</t>
  </si>
  <si>
    <t>Composition of Other Investment Items</t>
  </si>
  <si>
    <t>Premiums Paid
(Thousands of Dollars)</t>
  </si>
  <si>
    <t>Number of Participating Contracts at the End of Period</t>
  </si>
  <si>
    <t xml:space="preserve">Décès réels
</t>
  </si>
  <si>
    <t xml:space="preserve">Actual Deaths
</t>
  </si>
  <si>
    <t xml:space="preserve">Décès attendus
</t>
  </si>
  <si>
    <t xml:space="preserve">Expected Deaths
</t>
  </si>
  <si>
    <t>Valeur garantie</t>
  </si>
  <si>
    <t>Guaranteed value</t>
  </si>
  <si>
    <t>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</si>
</sst>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
    <numFmt numFmtId="167" formatCode="General_)"/>
    <numFmt numFmtId="168" formatCode="0.0000%"/>
    <numFmt numFmtId="169" formatCode="_ * #,##0.0000_)_ ;_ * \(#,##0.0000\)_ ;_ * &quot;-&quot;??_)_ ;_ @_ "/>
    <numFmt numFmtId="170" formatCode="#,##0.0_);[Red]\(#,##0.0\)"/>
  </numFmts>
  <fonts count="45" x14ac:knownFonts="1">
    <font>
      <sz val="11"/>
      <color theme="1"/>
      <name val="Calibri"/>
      <family val="2"/>
      <scheme val="minor"/>
    </font>
    <font>
      <sz val="10"/>
      <color theme="1"/>
      <name val="Arial"/>
      <family val="2"/>
    </font>
    <font>
      <sz val="10"/>
      <name val="Arial"/>
      <family val="2"/>
    </font>
    <font>
      <b/>
      <sz val="8"/>
      <color theme="1"/>
      <name val="Arial"/>
      <family val="2"/>
    </font>
    <font>
      <b/>
      <sz val="8"/>
      <name val="Arial"/>
      <family val="2"/>
    </font>
    <font>
      <sz val="8"/>
      <color theme="1"/>
      <name val="Arial"/>
      <family val="2"/>
    </font>
    <font>
      <b/>
      <sz val="11"/>
      <color theme="1"/>
      <name val="Arial"/>
      <family val="2"/>
    </font>
    <font>
      <b/>
      <sz val="10"/>
      <color theme="1"/>
      <name val="Arial"/>
      <family val="2"/>
    </font>
    <font>
      <sz val="8"/>
      <name val="Arial"/>
      <family val="2"/>
    </font>
    <font>
      <b/>
      <sz val="8"/>
      <name val="Tahoma"/>
      <family val="2"/>
    </font>
    <font>
      <sz val="8"/>
      <name val="Tahoma"/>
      <family val="2"/>
    </font>
    <font>
      <b/>
      <sz val="9"/>
      <color theme="1"/>
      <name val="Arial"/>
      <family val="2"/>
    </font>
    <font>
      <sz val="12"/>
      <name val="Arial"/>
      <family val="2"/>
    </font>
    <font>
      <sz val="8"/>
      <name val="Times New Roman"/>
      <family val="1"/>
    </font>
    <font>
      <sz val="10"/>
      <name val="Helv"/>
      <family val="2"/>
    </font>
    <font>
      <sz val="8"/>
      <color rgb="FF0000CC"/>
      <name val="Arial"/>
      <family val="2"/>
    </font>
    <font>
      <sz val="7"/>
      <color theme="0" tint="-0.49992370372631001"/>
      <name val="Arial"/>
      <family val="2"/>
    </font>
    <font>
      <sz val="11"/>
      <color theme="1"/>
      <name val="Arial"/>
      <family val="2"/>
    </font>
    <font>
      <sz val="9"/>
      <color theme="1"/>
      <name val="Arial"/>
      <family val="2"/>
    </font>
    <font>
      <sz val="10"/>
      <color rgb="FF0000CC"/>
      <name val="Arial"/>
      <family val="2"/>
    </font>
    <font>
      <b/>
      <sz val="12"/>
      <color theme="1"/>
      <name val="Arial"/>
      <family val="2"/>
    </font>
    <font>
      <b/>
      <u/>
      <sz val="10"/>
      <color theme="1"/>
      <name val="Arial"/>
      <family val="2"/>
    </font>
    <font>
      <sz val="7"/>
      <color theme="1" tint="0.49992370372631001"/>
      <name val="Arial"/>
      <family val="2"/>
    </font>
    <font>
      <sz val="8"/>
      <color theme="0" tint="-0.49995422223578601"/>
      <name val="Arial"/>
      <family val="2"/>
    </font>
    <font>
      <sz val="9"/>
      <name val="Tahoma"/>
      <family val="2"/>
    </font>
    <font>
      <sz val="8"/>
      <color theme="0" tint="-0.49992370372631001"/>
      <name val="Arial"/>
      <family val="2"/>
    </font>
    <font>
      <sz val="8"/>
      <color rgb="FF0000FF"/>
      <name val="Arial"/>
      <family val="2"/>
    </font>
    <font>
      <b/>
      <sz val="8"/>
      <color rgb="FF000000"/>
      <name val="Arial"/>
      <family val="2"/>
    </font>
    <font>
      <sz val="8"/>
      <color rgb="FF808080"/>
      <name val="Arial"/>
      <family val="2"/>
    </font>
    <font>
      <b/>
      <sz val="8"/>
      <color rgb="FF0000FF"/>
      <name val="Arial"/>
      <family val="2"/>
    </font>
    <font>
      <b/>
      <sz val="9"/>
      <name val="Arial"/>
      <family val="2"/>
    </font>
    <font>
      <sz val="9"/>
      <name val="Arial"/>
      <family val="2"/>
    </font>
    <font>
      <b/>
      <sz val="11"/>
      <color rgb="FFFF0000"/>
      <name val="Arial"/>
      <family val="2"/>
    </font>
    <font>
      <b/>
      <sz val="12"/>
      <color theme="1"/>
      <name val="Calibri"/>
      <family val="2"/>
      <scheme val="minor"/>
    </font>
    <font>
      <b/>
      <sz val="10"/>
      <color rgb="FFFF0000"/>
      <name val="Arial"/>
      <family val="2"/>
    </font>
    <font>
      <vertAlign val="superscript"/>
      <sz val="11"/>
      <color theme="1"/>
      <name val="Arial"/>
      <family val="2"/>
    </font>
    <font>
      <b/>
      <sz val="10"/>
      <name val="Arial"/>
      <family val="2"/>
    </font>
    <font>
      <sz val="9"/>
      <color rgb="FF0000FF"/>
      <name val="Arial"/>
      <family val="2"/>
    </font>
    <font>
      <b/>
      <sz val="10"/>
      <color rgb="FF0000FF"/>
      <name val="Arial"/>
      <family val="2"/>
    </font>
    <font>
      <sz val="11"/>
      <color rgb="FFFF0000"/>
      <name val="Arial"/>
      <family val="2"/>
    </font>
    <font>
      <b/>
      <sz val="11"/>
      <color theme="1"/>
      <name val="Calibri"/>
      <family val="2"/>
      <scheme val="minor"/>
    </font>
    <font>
      <sz val="11"/>
      <name val="Arial"/>
      <family val="2"/>
    </font>
    <font>
      <sz val="12"/>
      <color indexed="12"/>
      <name val="Arial"/>
      <family val="2"/>
    </font>
    <font>
      <u/>
      <sz val="12"/>
      <color indexed="12"/>
      <name val="Arial"/>
      <family val="2"/>
    </font>
    <font>
      <sz val="11"/>
      <color theme="1"/>
      <name val="Calibri"/>
      <family val="2"/>
      <scheme val="minor"/>
    </font>
  </fonts>
  <fills count="8">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rgb="FFC5D9F1"/>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109">
    <border>
      <left/>
      <right/>
      <top/>
      <bottom/>
      <diagonal/>
    </border>
    <border>
      <left style="thin">
        <color theme="1" tint="0.49992370372631001"/>
      </left>
      <right style="thin">
        <color theme="1" tint="0.49992370372631001"/>
      </right>
      <top style="thin">
        <color theme="1" tint="0.49992370372631001"/>
      </top>
      <bottom style="thin">
        <color theme="1" tint="0.49992370372631001"/>
      </bottom>
      <diagonal/>
    </border>
    <border>
      <left style="thin">
        <color theme="1" tint="0.49992370372631001"/>
      </left>
      <right style="thin">
        <color theme="1" tint="0.49992370372631001"/>
      </right>
      <top style="thin">
        <color theme="1" tint="0.4999237037263100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double">
        <color auto="1"/>
      </top>
      <bottom style="medium">
        <color auto="1"/>
      </bottom>
      <diagonal/>
    </border>
    <border>
      <left/>
      <right/>
      <top style="thin">
        <color theme="1" tint="0.49992370372631001"/>
      </top>
      <bottom style="thin">
        <color theme="1" tint="0.49992370372631001"/>
      </bottom>
      <diagonal/>
    </border>
    <border>
      <left style="medium">
        <color auto="1"/>
      </left>
      <right/>
      <top/>
      <bottom/>
      <diagonal/>
    </border>
    <border>
      <left/>
      <right style="medium">
        <color auto="1"/>
      </right>
      <top style="thin">
        <color auto="1"/>
      </top>
      <bottom style="thin">
        <color auto="1"/>
      </bottom>
      <diagonal/>
    </border>
    <border>
      <left style="double">
        <color rgb="FFFF0000"/>
      </left>
      <right style="double">
        <color rgb="FFFF0000"/>
      </right>
      <top style="double">
        <color rgb="FFFF0000"/>
      </top>
      <bottom style="double">
        <color rgb="FFFF0000"/>
      </bottom>
      <diagonal/>
    </border>
    <border>
      <left style="thin">
        <color auto="1"/>
      </left>
      <right/>
      <top/>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double">
        <color auto="1"/>
      </top>
      <bottom style="medium">
        <color auto="1"/>
      </bottom>
      <diagonal/>
    </border>
    <border>
      <left style="thin">
        <color auto="1"/>
      </left>
      <right style="double">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thin">
        <color auto="1"/>
      </right>
      <top style="thin">
        <color auto="1"/>
      </top>
      <bottom/>
      <diagonal/>
    </border>
    <border>
      <left/>
      <right style="thin">
        <color auto="1"/>
      </right>
      <top style="double">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medium">
        <color auto="1"/>
      </left>
      <right style="medium">
        <color auto="1"/>
      </right>
      <top/>
      <bottom/>
      <diagonal/>
    </border>
    <border>
      <left/>
      <right style="thin">
        <color auto="1"/>
      </right>
      <top/>
      <bottom/>
      <diagonal/>
    </border>
    <border>
      <left style="thin">
        <color auto="1"/>
      </left>
      <right style="thin">
        <color auto="1"/>
      </right>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double">
        <color auto="1"/>
      </top>
      <bottom style="medium">
        <color auto="1"/>
      </bottom>
      <diagonal/>
    </border>
    <border>
      <left/>
      <right style="medium">
        <color auto="1"/>
      </right>
      <top style="double">
        <color auto="1"/>
      </top>
      <bottom/>
      <diagonal/>
    </border>
    <border>
      <left style="medium">
        <color auto="1"/>
      </left>
      <right/>
      <top style="double">
        <color auto="1"/>
      </top>
      <bottom/>
      <diagonal/>
    </border>
    <border>
      <left/>
      <right style="medium">
        <color auto="1"/>
      </right>
      <top/>
      <bottom style="medium">
        <color auto="1"/>
      </bottom>
      <diagonal/>
    </border>
    <border>
      <left style="medium">
        <color auto="1"/>
      </left>
      <right/>
      <top style="thin">
        <color auto="1"/>
      </top>
      <bottom style="medium">
        <color auto="1"/>
      </bottom>
      <diagonal/>
    </border>
    <border>
      <left style="thin">
        <color auto="1"/>
      </left>
      <right style="double">
        <color auto="1"/>
      </right>
      <top style="thin">
        <color auto="1"/>
      </top>
      <bottom/>
      <diagonal/>
    </border>
    <border>
      <left style="thin">
        <color auto="1"/>
      </left>
      <right/>
      <top style="thin">
        <color auto="1"/>
      </top>
      <bottom/>
      <diagonal/>
    </border>
    <border>
      <left/>
      <right/>
      <top/>
      <bottom style="medium">
        <color auto="1"/>
      </bottom>
      <diagonal/>
    </border>
    <border>
      <left style="thin">
        <color auto="1"/>
      </left>
      <right/>
      <top style="double">
        <color auto="1"/>
      </top>
      <bottom style="medium">
        <color auto="1"/>
      </bottom>
      <diagonal/>
    </border>
    <border>
      <left style="double">
        <color auto="1"/>
      </left>
      <right style="thin">
        <color auto="1"/>
      </right>
      <top style="thin">
        <color auto="1"/>
      </top>
      <bottom/>
      <diagonal/>
    </border>
    <border>
      <left/>
      <right/>
      <top/>
      <bottom style="thin">
        <color auto="1"/>
      </bottom>
      <diagonal/>
    </border>
    <border>
      <left/>
      <right/>
      <top style="thin">
        <color auto="1"/>
      </top>
      <bottom/>
      <diagonal/>
    </border>
    <border>
      <left/>
      <right style="medium">
        <color auto="1"/>
      </right>
      <top/>
      <bottom style="thin">
        <color auto="1"/>
      </bottom>
      <diagonal/>
    </border>
    <border>
      <left style="medium">
        <color auto="1"/>
      </left>
      <right/>
      <top style="double">
        <color auto="1"/>
      </top>
      <bottom style="double">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double">
        <color auto="1"/>
      </right>
      <top/>
      <bottom/>
      <diagonal/>
    </border>
    <border>
      <left style="double">
        <color auto="1"/>
      </left>
      <right style="thin">
        <color auto="1"/>
      </right>
      <top/>
      <bottom/>
      <diagonal/>
    </border>
    <border>
      <left style="thin">
        <color auto="1"/>
      </left>
      <right style="medium">
        <color auto="1"/>
      </right>
      <top/>
      <bottom style="medium">
        <color auto="1"/>
      </bottom>
      <diagonal/>
    </border>
    <border>
      <left style="medium">
        <color auto="1"/>
      </left>
      <right/>
      <top style="double">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style="medium">
        <color auto="1"/>
      </bottom>
      <diagonal/>
    </border>
    <border>
      <left style="double">
        <color auto="1"/>
      </left>
      <right/>
      <top style="thin">
        <color auto="1"/>
      </top>
      <bottom/>
      <diagonal/>
    </border>
    <border>
      <left style="medium">
        <color auto="1"/>
      </left>
      <right style="thin">
        <color auto="1"/>
      </right>
      <top style="thin">
        <color auto="1"/>
      </top>
      <bottom style="double">
        <color auto="1"/>
      </bottom>
      <diagonal/>
    </border>
    <border>
      <left style="double">
        <color auto="1"/>
      </left>
      <right/>
      <top style="double">
        <color auto="1"/>
      </top>
      <bottom/>
      <diagonal/>
    </border>
    <border>
      <left style="thin">
        <color auto="1"/>
      </left>
      <right style="medium">
        <color auto="1"/>
      </right>
      <top style="double">
        <color auto="1"/>
      </top>
      <bottom/>
      <diagonal/>
    </border>
    <border>
      <left style="double">
        <color auto="1"/>
      </left>
      <right/>
      <top style="thin">
        <color auto="1"/>
      </top>
      <bottom style="medium">
        <color auto="1"/>
      </bottom>
      <diagonal/>
    </border>
    <border>
      <left style="double">
        <color auto="1"/>
      </left>
      <right/>
      <top style="double">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style="thin">
        <color auto="1"/>
      </top>
      <bottom style="double">
        <color auto="1"/>
      </bottom>
      <diagonal/>
    </border>
    <border>
      <left style="double">
        <color auto="1"/>
      </left>
      <right style="medium">
        <color auto="1"/>
      </right>
      <top style="thin">
        <color auto="1"/>
      </top>
      <bottom/>
      <diagonal/>
    </border>
    <border>
      <left style="double">
        <color auto="1"/>
      </left>
      <right style="medium">
        <color auto="1"/>
      </right>
      <top style="double">
        <color auto="1"/>
      </top>
      <bottom style="medium">
        <color auto="1"/>
      </bottom>
      <diagonal/>
    </border>
    <border>
      <left style="thin">
        <color auto="1"/>
      </left>
      <right style="medium">
        <color auto="1"/>
      </right>
      <top style="thin">
        <color auto="1"/>
      </top>
      <bottom style="double">
        <color auto="1"/>
      </bottom>
      <diagonal/>
    </border>
    <border>
      <left/>
      <right/>
      <top style="double">
        <color auto="1"/>
      </top>
      <bottom style="medium">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style="double">
        <color auto="1"/>
      </right>
      <top/>
      <bottom style="thin">
        <color auto="1"/>
      </bottom>
      <diagonal/>
    </border>
    <border>
      <left/>
      <right style="double">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double">
        <color auto="1"/>
      </right>
      <top style="thin">
        <color auto="1"/>
      </top>
      <bottom style="thin">
        <color auto="1"/>
      </bottom>
      <diagonal/>
    </border>
    <border>
      <left style="medium">
        <color auto="1"/>
      </left>
      <right style="medium">
        <color auto="1"/>
      </right>
      <top style="medium">
        <color auto="1"/>
      </top>
      <bottom style="thin">
        <color auto="1"/>
      </bottom>
      <diagonal/>
    </border>
    <border>
      <left style="double">
        <color auto="1"/>
      </left>
      <right/>
      <top/>
      <bottom style="thin">
        <color auto="1"/>
      </bottom>
      <diagonal/>
    </border>
  </borders>
  <cellStyleXfs count="1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44" fillId="0" borderId="0" applyFont="0" applyFill="0" applyBorder="0" applyAlignment="0" applyProtection="0"/>
    <xf numFmtId="0" fontId="12" fillId="0" borderId="0"/>
    <xf numFmtId="0" fontId="2" fillId="0" borderId="0"/>
    <xf numFmtId="9" fontId="13" fillId="0" borderId="0" applyFont="0" applyFill="0" applyBorder="0" applyAlignment="0" applyProtection="0"/>
    <xf numFmtId="167" fontId="14" fillId="0" borderId="0"/>
    <xf numFmtId="43" fontId="44" fillId="0" borderId="0" applyFont="0" applyFill="0" applyBorder="0" applyAlignment="0" applyProtection="0"/>
    <xf numFmtId="0" fontId="2" fillId="0" borderId="0"/>
    <xf numFmtId="0" fontId="43" fillId="0" borderId="0" applyNumberFormat="0" applyFill="0" applyBorder="0">
      <protection locked="0"/>
    </xf>
    <xf numFmtId="44" fontId="1" fillId="0" borderId="0" applyFont="0" applyFill="0" applyBorder="0" applyAlignment="0" applyProtection="0"/>
    <xf numFmtId="42" fontId="1" fillId="0" borderId="0" applyFont="0" applyFill="0" applyBorder="0" applyAlignment="0" applyProtection="0"/>
    <xf numFmtId="43" fontId="44" fillId="0" borderId="0" applyFont="0" applyFill="0" applyBorder="0" applyAlignment="0" applyProtection="0"/>
  </cellStyleXfs>
  <cellXfs count="756">
    <xf numFmtId="0" fontId="0" fillId="0" borderId="0" xfId="0"/>
    <xf numFmtId="167" fontId="16" fillId="0" borderId="1" xfId="11" quotePrefix="1" applyFont="1" applyBorder="1" applyAlignment="1">
      <alignment horizontal="center" vertical="center"/>
    </xf>
    <xf numFmtId="167" fontId="16" fillId="0" borderId="2" xfId="11" applyFont="1" applyBorder="1" applyAlignment="1">
      <alignment horizontal="center" vertical="center"/>
    </xf>
    <xf numFmtId="167" fontId="16" fillId="0" borderId="2" xfId="11" applyFont="1" applyBorder="1" applyAlignment="1">
      <alignment horizontal="center"/>
    </xf>
    <xf numFmtId="167" fontId="22" fillId="0" borderId="1" xfId="11" applyFont="1" applyBorder="1" applyAlignment="1">
      <alignment horizontal="center"/>
    </xf>
    <xf numFmtId="167" fontId="16" fillId="0" borderId="1" xfId="11" applyFont="1" applyBorder="1" applyAlignment="1">
      <alignment horizontal="center" vertical="center"/>
    </xf>
    <xf numFmtId="0" fontId="8" fillId="2" borderId="3" xfId="6" applyFont="1" applyFill="1" applyBorder="1" applyAlignment="1">
      <alignment horizontal="center" vertical="center" wrapText="1"/>
    </xf>
    <xf numFmtId="0" fontId="25" fillId="2" borderId="3" xfId="6" quotePrefix="1" applyFont="1" applyFill="1" applyBorder="1" applyAlignment="1">
      <alignment horizontal="center" vertical="center" wrapText="1"/>
    </xf>
    <xf numFmtId="0" fontId="8" fillId="2" borderId="4" xfId="6" applyFont="1" applyFill="1" applyBorder="1" applyAlignment="1">
      <alignment horizontal="center" vertical="center" wrapText="1"/>
    </xf>
    <xf numFmtId="0" fontId="4" fillId="3" borderId="5" xfId="0" applyFont="1" applyFill="1" applyBorder="1" applyAlignment="1">
      <alignment horizontal="center" vertical="center"/>
    </xf>
    <xf numFmtId="167" fontId="16" fillId="0" borderId="6" xfId="11" quotePrefix="1" applyFont="1" applyBorder="1" applyAlignment="1">
      <alignment horizontal="center" vertical="center"/>
    </xf>
    <xf numFmtId="0" fontId="3" fillId="0" borderId="7" xfId="0" applyFont="1" applyBorder="1" applyAlignment="1">
      <alignment horizontal="center" vertical="center" wrapText="1"/>
    </xf>
    <xf numFmtId="0" fontId="8" fillId="3" borderId="3" xfId="6" applyFont="1" applyFill="1" applyBorder="1" applyAlignment="1">
      <alignment horizontal="center" vertical="center" wrapText="1"/>
    </xf>
    <xf numFmtId="0" fontId="8" fillId="3" borderId="8" xfId="6" applyFont="1" applyFill="1" applyBorder="1" applyAlignment="1">
      <alignment horizontal="center" vertical="center" wrapText="1"/>
    </xf>
    <xf numFmtId="0" fontId="8" fillId="3" borderId="3" xfId="6" applyFont="1" applyFill="1" applyBorder="1" applyAlignment="1">
      <alignment horizontal="center" wrapText="1"/>
    </xf>
    <xf numFmtId="49" fontId="33" fillId="4" borderId="9" xfId="0" applyNumberFormat="1" applyFont="1" applyFill="1" applyBorder="1" applyAlignment="1" applyProtection="1">
      <alignment horizontal="center" vertical="center"/>
      <protection locked="0" hidden="1"/>
    </xf>
    <xf numFmtId="0" fontId="17" fillId="0" borderId="10" xfId="0" applyFont="1" applyBorder="1"/>
    <xf numFmtId="0" fontId="18" fillId="0" borderId="10" xfId="0" applyFont="1" applyBorder="1"/>
    <xf numFmtId="0" fontId="0" fillId="0" borderId="10" xfId="0" applyBorder="1"/>
    <xf numFmtId="0" fontId="3" fillId="5" borderId="11" xfId="0" applyFont="1" applyFill="1" applyBorder="1" applyAlignment="1">
      <alignment horizontal="center" vertical="center" wrapText="1"/>
    </xf>
    <xf numFmtId="0" fontId="17" fillId="0" borderId="10" xfId="0" applyFont="1" applyBorder="1" applyAlignment="1">
      <alignment vertical="center"/>
    </xf>
    <xf numFmtId="0" fontId="18" fillId="0" borderId="10" xfId="0" applyFont="1" applyBorder="1" applyAlignment="1">
      <alignment vertical="center"/>
    </xf>
    <xf numFmtId="0" fontId="5" fillId="0" borderId="10" xfId="0" applyFont="1" applyBorder="1" applyAlignment="1">
      <alignment vertical="center"/>
    </xf>
    <xf numFmtId="0" fontId="5" fillId="0" borderId="10" xfId="0" applyFont="1" applyBorder="1"/>
    <xf numFmtId="0" fontId="3" fillId="3" borderId="3" xfId="0" applyFont="1" applyFill="1" applyBorder="1" applyAlignment="1">
      <alignment horizontal="center" vertical="center" wrapText="1"/>
    </xf>
    <xf numFmtId="0" fontId="25" fillId="3" borderId="4" xfId="6" quotePrefix="1" applyFont="1" applyFill="1" applyBorder="1" applyAlignment="1">
      <alignment horizontal="center" vertical="center" wrapText="1"/>
    </xf>
    <xf numFmtId="0" fontId="30" fillId="3" borderId="12" xfId="13" applyFont="1" applyFill="1" applyBorder="1" applyAlignment="1">
      <alignment horizontal="center" vertical="center"/>
    </xf>
    <xf numFmtId="0" fontId="31" fillId="3" borderId="13" xfId="13" applyFont="1" applyFill="1" applyBorder="1" applyAlignment="1">
      <alignment horizontal="center" vertical="center" wrapText="1"/>
    </xf>
    <xf numFmtId="0" fontId="30" fillId="3" borderId="12" xfId="13" applyFont="1" applyFill="1" applyBorder="1" applyAlignment="1">
      <alignment horizontal="center" vertical="center" wrapText="1"/>
    </xf>
    <xf numFmtId="0" fontId="4" fillId="2" borderId="4" xfId="6" applyFont="1" applyFill="1" applyBorder="1" applyAlignment="1">
      <alignment horizontal="center" vertical="center" wrapText="1"/>
    </xf>
    <xf numFmtId="0" fontId="3" fillId="5" borderId="11" xfId="0" applyFont="1" applyFill="1" applyBorder="1" applyAlignment="1">
      <alignment vertical="center" wrapText="1"/>
    </xf>
    <xf numFmtId="0" fontId="8" fillId="5" borderId="14" xfId="6" applyFont="1" applyFill="1" applyBorder="1" applyAlignment="1">
      <alignment horizontal="center" vertical="center" wrapText="1"/>
    </xf>
    <xf numFmtId="0" fontId="4" fillId="3" borderId="3" xfId="6" applyFont="1" applyFill="1" applyBorder="1" applyAlignment="1">
      <alignment horizontal="center" vertical="center" wrapText="1"/>
    </xf>
    <xf numFmtId="167" fontId="16" fillId="0" borderId="1" xfId="11" applyFont="1" applyBorder="1" applyAlignment="1" applyProtection="1">
      <alignment horizontal="center" vertical="center"/>
      <protection hidden="1"/>
    </xf>
    <xf numFmtId="0" fontId="4" fillId="2" borderId="15" xfId="6" applyFont="1" applyFill="1" applyBorder="1" applyAlignment="1">
      <alignment horizontal="center" vertical="center" wrapText="1"/>
    </xf>
    <xf numFmtId="0" fontId="28" fillId="3" borderId="16" xfId="0" quotePrefix="1" applyFont="1" applyFill="1" applyBorder="1" applyAlignment="1">
      <alignment horizontal="center" vertical="center" wrapText="1"/>
    </xf>
    <xf numFmtId="0" fontId="3" fillId="3" borderId="15" xfId="0" applyFont="1" applyFill="1" applyBorder="1" applyAlignment="1">
      <alignment horizontal="center" vertical="center" wrapText="1"/>
    </xf>
    <xf numFmtId="0" fontId="28" fillId="3" borderId="17" xfId="0" quotePrefix="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25" fillId="2" borderId="16" xfId="6" quotePrefix="1" applyFont="1" applyFill="1" applyBorder="1" applyAlignment="1">
      <alignment horizontal="center" vertical="center" wrapText="1"/>
    </xf>
    <xf numFmtId="0" fontId="25" fillId="2" borderId="17" xfId="6" quotePrefix="1" applyFont="1" applyFill="1" applyBorder="1" applyAlignment="1">
      <alignment horizontal="center" vertical="center" wrapText="1"/>
    </xf>
    <xf numFmtId="0" fontId="3" fillId="3" borderId="19" xfId="0" applyFont="1" applyFill="1" applyBorder="1" applyAlignment="1">
      <alignment horizontal="center" vertical="center"/>
    </xf>
    <xf numFmtId="0" fontId="8" fillId="5" borderId="20" xfId="6" applyFont="1" applyFill="1" applyBorder="1" applyAlignment="1">
      <alignment horizontal="center" vertical="center" wrapText="1"/>
    </xf>
    <xf numFmtId="0" fontId="8" fillId="3" borderId="16" xfId="6" applyFont="1" applyFill="1" applyBorder="1" applyAlignment="1">
      <alignment horizontal="center" vertical="center" wrapText="1"/>
    </xf>
    <xf numFmtId="0" fontId="4" fillId="3" borderId="15" xfId="6" applyFont="1" applyFill="1" applyBorder="1" applyAlignment="1">
      <alignment horizontal="center" vertical="center" wrapText="1"/>
    </xf>
    <xf numFmtId="0" fontId="23" fillId="3" borderId="21" xfId="0" quotePrefix="1" applyFont="1" applyFill="1" applyBorder="1" applyAlignment="1">
      <alignment horizontal="center" vertical="center"/>
    </xf>
    <xf numFmtId="0" fontId="8" fillId="3" borderId="16" xfId="6" applyFont="1" applyFill="1" applyBorder="1" applyAlignment="1">
      <alignment horizontal="center" wrapText="1"/>
    </xf>
    <xf numFmtId="0" fontId="8" fillId="3" borderId="17" xfId="6" applyFont="1" applyFill="1" applyBorder="1" applyAlignment="1">
      <alignment horizontal="center" wrapText="1"/>
    </xf>
    <xf numFmtId="0" fontId="8" fillId="5" borderId="17" xfId="6" applyFont="1" applyFill="1" applyBorder="1" applyAlignment="1">
      <alignment horizontal="center" vertical="center" wrapText="1"/>
    </xf>
    <xf numFmtId="0" fontId="8" fillId="5" borderId="16" xfId="6"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5" xfId="0" applyFont="1" applyFill="1" applyBorder="1" applyAlignment="1" applyProtection="1">
      <alignment horizontal="center" vertical="center" wrapText="1"/>
    </xf>
    <xf numFmtId="167" fontId="16" fillId="0" borderId="2" xfId="11" applyFont="1" applyBorder="1" applyAlignment="1" applyProtection="1">
      <alignment horizontal="center" vertical="center"/>
    </xf>
    <xf numFmtId="167" fontId="16" fillId="0" borderId="1" xfId="11" quotePrefix="1" applyFont="1" applyBorder="1" applyAlignment="1" applyProtection="1">
      <alignment horizontal="center" vertical="center"/>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23" fillId="3" borderId="15" xfId="0" quotePrefix="1"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49" fontId="4" fillId="3" borderId="16"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5" fillId="2" borderId="24" xfId="6" quotePrefix="1" applyFont="1" applyFill="1" applyBorder="1" applyAlignment="1" applyProtection="1">
      <alignment horizontal="center" vertical="center" wrapText="1"/>
    </xf>
    <xf numFmtId="0" fontId="0" fillId="0" borderId="10" xfId="0" applyBorder="1" applyProtection="1"/>
    <xf numFmtId="0" fontId="8" fillId="3" borderId="16" xfId="6" applyFont="1" applyFill="1" applyBorder="1" applyAlignment="1" applyProtection="1">
      <alignment horizontal="center" vertical="center" wrapText="1"/>
    </xf>
    <xf numFmtId="9" fontId="8" fillId="3" borderId="3" xfId="0" applyNumberFormat="1" applyFont="1" applyFill="1" applyBorder="1" applyAlignment="1" applyProtection="1">
      <alignment horizontal="right" vertical="center"/>
    </xf>
    <xf numFmtId="9" fontId="4" fillId="3" borderId="3" xfId="6" applyNumberFormat="1" applyFont="1" applyFill="1" applyBorder="1" applyAlignment="1" applyProtection="1">
      <alignment horizontal="right" vertical="center"/>
    </xf>
    <xf numFmtId="9" fontId="4" fillId="3" borderId="25" xfId="6" applyNumberFormat="1" applyFont="1" applyFill="1" applyBorder="1" applyAlignment="1" applyProtection="1">
      <alignment horizontal="right" vertical="center"/>
    </xf>
    <xf numFmtId="9" fontId="3" fillId="3" borderId="26" xfId="0" applyNumberFormat="1" applyFont="1" applyFill="1" applyBorder="1" applyAlignment="1" applyProtection="1">
      <alignment horizontal="right" vertical="center"/>
    </xf>
    <xf numFmtId="9" fontId="8" fillId="3" borderId="3" xfId="7" applyFont="1" applyFill="1" applyBorder="1" applyAlignment="1" applyProtection="1">
      <alignment horizontal="right" vertical="center"/>
    </xf>
    <xf numFmtId="9" fontId="8" fillId="3" borderId="16" xfId="7" applyFont="1" applyFill="1" applyBorder="1" applyAlignment="1" applyProtection="1">
      <alignment horizontal="right" vertical="center"/>
    </xf>
    <xf numFmtId="166" fontId="8" fillId="3" borderId="17" xfId="0" applyNumberFormat="1" applyFont="1" applyFill="1" applyBorder="1" applyAlignment="1" applyProtection="1">
      <alignment horizontal="right" vertical="center" wrapText="1"/>
    </xf>
    <xf numFmtId="166" fontId="8" fillId="3" borderId="16" xfId="0" applyNumberFormat="1" applyFont="1" applyFill="1" applyBorder="1" applyAlignment="1" applyProtection="1">
      <alignment horizontal="right" vertical="center" wrapText="1"/>
    </xf>
    <xf numFmtId="9" fontId="4" fillId="3" borderId="3" xfId="7" applyFont="1" applyFill="1" applyBorder="1" applyAlignment="1" applyProtection="1">
      <alignment horizontal="right" vertical="center"/>
    </xf>
    <xf numFmtId="9" fontId="4" fillId="3" borderId="16" xfId="7" applyFont="1" applyFill="1" applyBorder="1" applyAlignment="1" applyProtection="1">
      <alignment horizontal="right" vertical="center"/>
    </xf>
    <xf numFmtId="9" fontId="4" fillId="3" borderId="17" xfId="7" applyFont="1" applyFill="1" applyBorder="1" applyAlignment="1" applyProtection="1">
      <alignment horizontal="right" vertical="center"/>
    </xf>
    <xf numFmtId="9" fontId="8" fillId="3" borderId="25" xfId="7" applyFont="1" applyFill="1" applyBorder="1" applyAlignment="1" applyProtection="1">
      <alignment horizontal="right" vertical="center"/>
    </xf>
    <xf numFmtId="9" fontId="8" fillId="3" borderId="27" xfId="7" applyFont="1" applyFill="1" applyBorder="1" applyAlignment="1" applyProtection="1">
      <alignment horizontal="right" vertical="center"/>
    </xf>
    <xf numFmtId="9" fontId="8" fillId="3" borderId="28" xfId="7" applyFont="1" applyFill="1" applyBorder="1" applyAlignment="1" applyProtection="1">
      <alignment horizontal="right" vertical="center"/>
    </xf>
    <xf numFmtId="9" fontId="4" fillId="3" borderId="26" xfId="7" applyFont="1" applyFill="1" applyBorder="1" applyAlignment="1" applyProtection="1">
      <alignment horizontal="right" vertical="center"/>
    </xf>
    <xf numFmtId="9" fontId="4" fillId="3" borderId="29" xfId="7" applyFont="1" applyFill="1" applyBorder="1" applyAlignment="1" applyProtection="1">
      <alignment horizontal="right" vertical="center"/>
    </xf>
    <xf numFmtId="9" fontId="4" fillId="3" borderId="30" xfId="7" applyFont="1" applyFill="1" applyBorder="1" applyAlignment="1" applyProtection="1">
      <alignment horizontal="right" vertical="center"/>
    </xf>
    <xf numFmtId="0" fontId="4" fillId="2" borderId="14"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17" xfId="6" applyFont="1" applyFill="1" applyBorder="1" applyAlignment="1">
      <alignment horizontal="center" vertical="center" wrapText="1"/>
    </xf>
    <xf numFmtId="0" fontId="4" fillId="5" borderId="16" xfId="6" applyFont="1" applyFill="1" applyBorder="1" applyAlignment="1">
      <alignment horizontal="center" vertical="center" wrapText="1"/>
    </xf>
    <xf numFmtId="0" fontId="4" fillId="5" borderId="31" xfId="6"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3" borderId="14" xfId="6" applyFont="1" applyFill="1" applyBorder="1" applyAlignment="1">
      <alignment horizontal="center" vertical="center" wrapText="1"/>
    </xf>
    <xf numFmtId="0" fontId="5" fillId="3" borderId="34" xfId="0" applyFont="1" applyFill="1" applyBorder="1" applyAlignment="1">
      <alignment horizontal="center" vertical="center"/>
    </xf>
    <xf numFmtId="0" fontId="8" fillId="2" borderId="15" xfId="6" applyFont="1" applyFill="1" applyBorder="1" applyAlignment="1" applyProtection="1">
      <alignment horizontal="center" vertical="center" wrapText="1"/>
    </xf>
    <xf numFmtId="0" fontId="8" fillId="2" borderId="16" xfId="6" applyFont="1" applyFill="1" applyBorder="1" applyAlignment="1" applyProtection="1">
      <alignment horizontal="center" vertical="center" wrapText="1"/>
    </xf>
    <xf numFmtId="0" fontId="8" fillId="2" borderId="17" xfId="6" applyFont="1" applyFill="1" applyBorder="1" applyAlignment="1" applyProtection="1">
      <alignment horizontal="center" vertical="center" wrapText="1"/>
    </xf>
    <xf numFmtId="0" fontId="8" fillId="2" borderId="16"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35" xfId="6" applyFont="1" applyFill="1" applyBorder="1" applyAlignment="1">
      <alignment horizontal="center" vertical="center" wrapText="1"/>
    </xf>
    <xf numFmtId="0" fontId="4" fillId="2" borderId="36" xfId="6" applyFont="1" applyFill="1" applyBorder="1" applyAlignment="1">
      <alignment horizontal="center" vertical="center" wrapText="1"/>
    </xf>
    <xf numFmtId="0" fontId="4" fillId="3" borderId="11" xfId="6"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4" fillId="2" borderId="37" xfId="6"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8" fillId="2" borderId="18" xfId="6" applyFont="1" applyFill="1" applyBorder="1" applyAlignment="1" applyProtection="1">
      <alignment horizontal="center" vertical="center" wrapText="1"/>
    </xf>
    <xf numFmtId="167" fontId="22" fillId="0" borderId="0" xfId="11" quotePrefix="1" applyFont="1" applyBorder="1" applyAlignment="1">
      <alignment horizontal="center" vertical="top"/>
    </xf>
    <xf numFmtId="0" fontId="17" fillId="0" borderId="0" xfId="0" applyFont="1" applyBorder="1"/>
    <xf numFmtId="0" fontId="0" fillId="0" borderId="0" xfId="0" applyBorder="1"/>
    <xf numFmtId="0" fontId="32" fillId="0" borderId="0" xfId="0" applyFont="1" applyBorder="1" applyAlignment="1" applyProtection="1">
      <alignment horizontal="right" vertical="center"/>
      <protection hidden="1"/>
    </xf>
    <xf numFmtId="0" fontId="0" fillId="6" borderId="0" xfId="0" applyFill="1" applyBorder="1" applyProtection="1">
      <protection hidden="1"/>
    </xf>
    <xf numFmtId="0" fontId="21" fillId="6" borderId="0" xfId="0" applyFont="1" applyFill="1" applyBorder="1" applyAlignment="1" applyProtection="1">
      <alignment vertical="center"/>
      <protection hidden="1"/>
    </xf>
    <xf numFmtId="0" fontId="32" fillId="0" borderId="0" xfId="0" applyFont="1" applyBorder="1" applyAlignment="1">
      <alignment horizontal="center" vertical="center"/>
    </xf>
    <xf numFmtId="0" fontId="17" fillId="6" borderId="0" xfId="0" applyFont="1" applyFill="1" applyBorder="1" applyProtection="1">
      <protection hidden="1"/>
    </xf>
    <xf numFmtId="0" fontId="20" fillId="0" borderId="0" xfId="0" applyFont="1" applyBorder="1" applyAlignment="1">
      <alignment vertical="center"/>
    </xf>
    <xf numFmtId="0" fontId="20" fillId="0" borderId="0" xfId="0" applyFont="1" applyBorder="1"/>
    <xf numFmtId="0" fontId="39" fillId="0" borderId="0" xfId="0" applyFont="1" applyBorder="1"/>
    <xf numFmtId="0" fontId="6" fillId="0" borderId="0" xfId="0" applyFont="1" applyBorder="1" applyAlignment="1">
      <alignment vertical="center"/>
    </xf>
    <xf numFmtId="0" fontId="6" fillId="0" borderId="0" xfId="0" applyFont="1" applyBorder="1"/>
    <xf numFmtId="0" fontId="21" fillId="0" borderId="0" xfId="0" applyFont="1" applyBorder="1" applyAlignment="1">
      <alignment vertical="center"/>
    </xf>
    <xf numFmtId="0" fontId="21" fillId="0" borderId="0" xfId="0" applyFont="1" applyBorder="1"/>
    <xf numFmtId="0" fontId="34" fillId="0" borderId="0" xfId="0" quotePrefix="1" applyFont="1" applyBorder="1" applyAlignment="1">
      <alignment horizontal="left" vertical="center"/>
    </xf>
    <xf numFmtId="0" fontId="1" fillId="0" borderId="0" xfId="0" quotePrefix="1" applyFont="1" applyBorder="1" applyAlignment="1">
      <alignment horizontal="left"/>
    </xf>
    <xf numFmtId="0" fontId="34" fillId="0" borderId="0" xfId="0" applyFont="1" applyBorder="1" applyAlignment="1">
      <alignment horizontal="left" vertical="center"/>
    </xf>
    <xf numFmtId="0" fontId="1" fillId="0" borderId="0" xfId="0" applyFont="1" applyBorder="1" applyAlignment="1">
      <alignment horizontal="left"/>
    </xf>
    <xf numFmtId="0" fontId="2" fillId="0" borderId="0" xfId="0" applyFont="1" applyBorder="1" applyAlignment="1">
      <alignment horizontal="left" vertical="center"/>
    </xf>
    <xf numFmtId="0" fontId="36" fillId="0" borderId="0" xfId="0" applyFont="1" applyBorder="1" applyAlignment="1">
      <alignment horizontal="left" vertical="center"/>
    </xf>
    <xf numFmtId="0" fontId="7" fillId="0" borderId="0" xfId="0" applyFont="1" applyBorder="1" applyAlignment="1">
      <alignment horizontal="left"/>
    </xf>
    <xf numFmtId="0" fontId="41" fillId="0" borderId="0" xfId="0" applyFont="1" applyBorder="1" applyAlignment="1">
      <alignment horizontal="left"/>
    </xf>
    <xf numFmtId="0" fontId="40" fillId="0" borderId="0" xfId="0" applyFont="1" applyBorder="1"/>
    <xf numFmtId="0" fontId="11" fillId="0" borderId="0" xfId="0" applyFont="1" applyBorder="1" applyAlignment="1">
      <alignment horizontal="left" vertical="center"/>
    </xf>
    <xf numFmtId="0" fontId="18"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xf numFmtId="0" fontId="5" fillId="0" borderId="0" xfId="0" applyFont="1" applyBorder="1" applyAlignment="1">
      <alignment horizontal="center" vertical="center"/>
    </xf>
    <xf numFmtId="0" fontId="17" fillId="0" borderId="0" xfId="0" applyFont="1" applyBorder="1" applyAlignment="1">
      <alignment horizontal="center"/>
    </xf>
    <xf numFmtId="0" fontId="5" fillId="0" borderId="0" xfId="0" applyFont="1" applyBorder="1" applyAlignment="1">
      <alignment horizontal="left"/>
    </xf>
    <xf numFmtId="0" fontId="17" fillId="0" borderId="0" xfId="0" applyFont="1" applyBorder="1"/>
    <xf numFmtId="0" fontId="17" fillId="0" borderId="0" xfId="0" applyFont="1" applyBorder="1" applyAlignment="1">
      <alignment horizontal="center"/>
    </xf>
    <xf numFmtId="0" fontId="0" fillId="0" borderId="0" xfId="0" applyBorder="1" applyAlignment="1">
      <alignment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23" fillId="0" borderId="0" xfId="0" quotePrefix="1" applyFont="1" applyBorder="1" applyAlignment="1">
      <alignment horizontal="center"/>
    </xf>
    <xf numFmtId="0" fontId="5" fillId="0" borderId="0" xfId="0" applyFont="1" applyBorder="1"/>
    <xf numFmtId="0" fontId="17" fillId="0" borderId="0" xfId="0" applyFont="1" applyBorder="1" applyAlignment="1">
      <alignment vertical="center"/>
    </xf>
    <xf numFmtId="0" fontId="18" fillId="0" borderId="0" xfId="0" applyFont="1" applyBorder="1" applyAlignment="1">
      <alignment vertical="center"/>
    </xf>
    <xf numFmtId="0" fontId="5" fillId="0" borderId="0" xfId="0" applyFont="1" applyBorder="1" applyAlignment="1">
      <alignment horizontal="left" vertical="center"/>
    </xf>
    <xf numFmtId="0" fontId="18" fillId="0" borderId="0" xfId="0" applyFont="1" applyBorder="1" applyAlignment="1">
      <alignment horizontal="center" vertical="center" wrapText="1"/>
    </xf>
    <xf numFmtId="168" fontId="5"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horizontal="center"/>
    </xf>
    <xf numFmtId="0" fontId="11"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quotePrefix="1" applyFont="1" applyBorder="1"/>
    <xf numFmtId="0" fontId="3" fillId="0" borderId="0" xfId="0" applyFont="1" applyBorder="1" applyAlignment="1">
      <alignment horizontal="center" vertical="center" wrapText="1"/>
    </xf>
    <xf numFmtId="0" fontId="5" fillId="0" borderId="0" xfId="0" quotePrefix="1" applyFont="1" applyBorder="1" applyAlignment="1">
      <alignment vertical="center" wrapText="1"/>
    </xf>
    <xf numFmtId="0" fontId="18" fillId="0" borderId="0" xfId="0" applyFont="1" applyBorder="1" applyAlignment="1">
      <alignment wrapText="1"/>
    </xf>
    <xf numFmtId="0" fontId="17" fillId="0" borderId="0" xfId="0" applyFont="1" applyBorder="1" applyProtection="1"/>
    <xf numFmtId="0" fontId="0" fillId="0" borderId="0" xfId="0" applyBorder="1" applyProtection="1"/>
    <xf numFmtId="0" fontId="17"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0" fillId="0" borderId="0" xfId="0" applyBorder="1" applyAlignment="1">
      <alignment vertical="center"/>
    </xf>
    <xf numFmtId="0" fontId="18" fillId="0" borderId="0" xfId="0" applyFont="1" applyBorder="1"/>
    <xf numFmtId="0" fontId="18" fillId="0" borderId="0" xfId="0" applyFont="1" applyBorder="1" applyAlignment="1">
      <alignment vertical="center"/>
    </xf>
    <xf numFmtId="0" fontId="3" fillId="0" borderId="0" xfId="0" applyFont="1" applyBorder="1" applyAlignment="1">
      <alignment horizontal="center" vertical="center"/>
    </xf>
    <xf numFmtId="0" fontId="27" fillId="0" borderId="0" xfId="0" applyFont="1" applyBorder="1" applyAlignment="1">
      <alignment horizontal="center" vertical="center" wrapText="1"/>
    </xf>
    <xf numFmtId="0" fontId="23" fillId="0" borderId="0" xfId="0" quotePrefix="1" applyFont="1" applyBorder="1" applyAlignment="1">
      <alignment horizontal="center" vertical="center" wrapText="1"/>
    </xf>
    <xf numFmtId="38" fontId="26" fillId="0" borderId="0" xfId="0" applyNumberFormat="1" applyFont="1" applyBorder="1" applyAlignment="1">
      <alignment horizontal="center" vertical="center" wrapText="1"/>
    </xf>
    <xf numFmtId="38" fontId="4" fillId="0" borderId="0" xfId="0" applyNumberFormat="1" applyFont="1" applyBorder="1" applyAlignment="1">
      <alignment horizontal="right" vertical="center" wrapText="1"/>
    </xf>
    <xf numFmtId="0" fontId="5" fillId="0" borderId="0" xfId="0" applyFont="1" applyBorder="1" applyAlignment="1">
      <alignment vertical="center" wrapText="1"/>
    </xf>
    <xf numFmtId="0" fontId="17" fillId="0" borderId="0" xfId="0" applyFont="1" applyBorder="1" applyProtection="1"/>
    <xf numFmtId="0" fontId="0" fillId="0" borderId="0" xfId="0" applyBorder="1" applyAlignment="1" applyProtection="1">
      <alignment wrapText="1"/>
    </xf>
    <xf numFmtId="0" fontId="31" fillId="3" borderId="39" xfId="13" applyFont="1" applyFill="1" applyBorder="1" applyAlignment="1">
      <alignment horizontal="center" vertical="center" wrapText="1"/>
    </xf>
    <xf numFmtId="0" fontId="8" fillId="2" borderId="14" xfId="6" applyFont="1" applyFill="1" applyBorder="1" applyAlignment="1">
      <alignment horizontal="center" vertical="center" wrapText="1"/>
    </xf>
    <xf numFmtId="0" fontId="8" fillId="2" borderId="0" xfId="6" applyFont="1" applyFill="1" applyBorder="1" applyAlignment="1">
      <alignment horizontal="center" vertical="center" wrapText="1"/>
    </xf>
    <xf numFmtId="0" fontId="8" fillId="2" borderId="40" xfId="6" applyFont="1" applyFill="1" applyBorder="1" applyAlignment="1">
      <alignment horizontal="center" vertical="center" wrapText="1"/>
    </xf>
    <xf numFmtId="0" fontId="8" fillId="3" borderId="31" xfId="6" applyFont="1" applyFill="1" applyBorder="1" applyAlignment="1">
      <alignment horizontal="center" vertical="center" wrapText="1"/>
    </xf>
    <xf numFmtId="0" fontId="8" fillId="2" borderId="24" xfId="6" applyFont="1" applyFill="1" applyBorder="1" applyAlignment="1">
      <alignment horizontal="center" vertical="center" wrapText="1"/>
    </xf>
    <xf numFmtId="0" fontId="25" fillId="2" borderId="37" xfId="6" quotePrefix="1" applyFont="1" applyFill="1" applyBorder="1" applyAlignment="1">
      <alignment horizontal="center" vertical="center" wrapText="1"/>
    </xf>
    <xf numFmtId="0" fontId="25" fillId="2" borderId="41" xfId="6" quotePrefix="1" applyFont="1" applyFill="1" applyBorder="1" applyAlignment="1">
      <alignment horizontal="center" vertical="center" wrapText="1"/>
    </xf>
    <xf numFmtId="0" fontId="25" fillId="2" borderId="27" xfId="6" quotePrefix="1" applyFont="1" applyFill="1" applyBorder="1" applyAlignment="1">
      <alignment horizontal="center" vertical="center" wrapText="1"/>
    </xf>
    <xf numFmtId="0" fontId="25" fillId="2" borderId="28" xfId="6" quotePrefix="1" applyFont="1" applyFill="1" applyBorder="1" applyAlignment="1">
      <alignment horizontal="center" vertical="center" wrapText="1"/>
    </xf>
    <xf numFmtId="0" fontId="8" fillId="3" borderId="14"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3" borderId="42" xfId="6" applyFont="1" applyFill="1" applyBorder="1" applyAlignment="1">
      <alignment horizontal="center" vertical="center"/>
    </xf>
    <xf numFmtId="0" fontId="25" fillId="2" borderId="25" xfId="6" quotePrefix="1" applyFont="1" applyFill="1" applyBorder="1" applyAlignment="1">
      <alignment horizontal="center" vertical="center" wrapText="1"/>
    </xf>
    <xf numFmtId="0" fontId="8" fillId="3" borderId="11" xfId="6" applyFont="1" applyFill="1" applyBorder="1" applyAlignment="1">
      <alignment horizontal="center" vertical="center"/>
    </xf>
    <xf numFmtId="0" fontId="8" fillId="3" borderId="43" xfId="6" applyFont="1" applyFill="1" applyBorder="1" applyAlignment="1">
      <alignment horizontal="center" vertical="center"/>
    </xf>
    <xf numFmtId="0" fontId="8" fillId="3" borderId="7" xfId="6" applyFont="1" applyFill="1" applyBorder="1" applyAlignment="1">
      <alignment horizontal="center" vertical="center"/>
    </xf>
    <xf numFmtId="0" fontId="4" fillId="2" borderId="19" xfId="6" applyFont="1" applyFill="1" applyBorder="1" applyAlignment="1">
      <alignment horizontal="center" vertical="center" wrapText="1"/>
    </xf>
    <xf numFmtId="0" fontId="4" fillId="2" borderId="33" xfId="6" applyFont="1" applyFill="1" applyBorder="1" applyAlignment="1">
      <alignment horizontal="center" vertical="center" wrapText="1"/>
    </xf>
    <xf numFmtId="0" fontId="23" fillId="2" borderId="35" xfId="6" quotePrefix="1" applyFont="1" applyFill="1" applyBorder="1" applyAlignment="1">
      <alignment horizontal="center" vertical="center" wrapText="1"/>
    </xf>
    <xf numFmtId="0" fontId="23" fillId="2" borderId="25" xfId="6" quotePrefix="1" applyFont="1" applyFill="1" applyBorder="1" applyAlignment="1">
      <alignment horizontal="center" vertical="center" wrapText="1"/>
    </xf>
    <xf numFmtId="0" fontId="23" fillId="5" borderId="25" xfId="6" quotePrefix="1" applyFont="1" applyFill="1" applyBorder="1" applyAlignment="1">
      <alignment horizontal="center" vertical="center" wrapText="1"/>
    </xf>
    <xf numFmtId="0" fontId="23" fillId="2" borderId="27" xfId="6" quotePrefix="1" applyFont="1" applyFill="1" applyBorder="1" applyAlignment="1">
      <alignment horizontal="center" vertical="center" wrapText="1"/>
    </xf>
    <xf numFmtId="0" fontId="23" fillId="2" borderId="28" xfId="6" quotePrefix="1" applyFont="1" applyFill="1" applyBorder="1" applyAlignment="1">
      <alignment horizontal="center" vertical="center" wrapText="1"/>
    </xf>
    <xf numFmtId="0" fontId="25" fillId="2" borderId="35" xfId="6" quotePrefix="1" applyFont="1" applyFill="1" applyBorder="1" applyAlignment="1">
      <alignment horizontal="center" vertical="center" wrapText="1"/>
    </xf>
    <xf numFmtId="0" fontId="25" fillId="2" borderId="44" xfId="6" quotePrefix="1" applyFont="1" applyFill="1" applyBorder="1" applyAlignment="1">
      <alignment horizontal="center" vertical="center" wrapText="1"/>
    </xf>
    <xf numFmtId="0" fontId="4" fillId="3" borderId="33" xfId="6" applyFont="1" applyFill="1" applyBorder="1" applyAlignment="1">
      <alignment horizontal="center" vertical="center" wrapText="1"/>
    </xf>
    <xf numFmtId="0" fontId="4" fillId="2" borderId="41" xfId="6" applyFont="1" applyFill="1" applyBorder="1" applyAlignment="1">
      <alignment horizontal="center" vertical="center" wrapText="1"/>
    </xf>
    <xf numFmtId="166" fontId="15" fillId="3" borderId="8" xfId="0" applyNumberFormat="1" applyFont="1" applyFill="1" applyBorder="1" applyAlignment="1" applyProtection="1">
      <alignment horizontal="center" vertical="center"/>
    </xf>
    <xf numFmtId="166" fontId="15" fillId="3" borderId="45" xfId="0" applyNumberFormat="1" applyFont="1" applyFill="1" applyBorder="1" applyAlignment="1" applyProtection="1">
      <alignment horizontal="center" vertical="center"/>
    </xf>
    <xf numFmtId="0" fontId="4" fillId="2" borderId="46" xfId="6" applyFont="1" applyFill="1" applyBorder="1" applyAlignment="1">
      <alignment horizontal="center" vertical="center" wrapText="1"/>
    </xf>
    <xf numFmtId="166" fontId="4" fillId="2" borderId="47" xfId="6" applyNumberFormat="1" applyFont="1" applyFill="1" applyBorder="1" applyAlignment="1" applyProtection="1">
      <alignment horizontal="center" vertical="center" wrapText="1"/>
    </xf>
    <xf numFmtId="166" fontId="4" fillId="2" borderId="48" xfId="6" applyNumberFormat="1" applyFont="1" applyFill="1" applyBorder="1" applyAlignment="1" applyProtection="1">
      <alignment horizontal="center" vertical="center" wrapText="1"/>
    </xf>
    <xf numFmtId="0" fontId="29" fillId="0" borderId="11" xfId="6" applyFont="1" applyBorder="1" applyAlignment="1">
      <alignment horizontal="center" vertical="center"/>
    </xf>
    <xf numFmtId="0" fontId="29" fillId="0" borderId="43" xfId="6" applyFont="1" applyBorder="1" applyAlignment="1">
      <alignment horizontal="center" vertical="center"/>
    </xf>
    <xf numFmtId="0" fontId="4" fillId="2" borderId="49" xfId="6" applyFont="1" applyFill="1" applyBorder="1" applyAlignment="1">
      <alignment horizontal="center" vertical="center" wrapText="1"/>
    </xf>
    <xf numFmtId="0" fontId="25" fillId="3" borderId="50" xfId="6" quotePrefix="1" applyFont="1" applyFill="1" applyBorder="1" applyAlignment="1">
      <alignment horizontal="center" vertical="center" wrapText="1"/>
    </xf>
    <xf numFmtId="0" fontId="4" fillId="3" borderId="43" xfId="6" applyFont="1" applyFill="1" applyBorder="1" applyAlignment="1">
      <alignment horizontal="center" vertical="center"/>
    </xf>
    <xf numFmtId="0" fontId="4" fillId="3" borderId="51" xfId="6" applyFont="1" applyFill="1" applyBorder="1" applyAlignment="1">
      <alignment horizontal="center" vertical="center"/>
    </xf>
    <xf numFmtId="0" fontId="25" fillId="2" borderId="52" xfId="6" quotePrefix="1" applyFont="1" applyFill="1" applyBorder="1" applyAlignment="1">
      <alignment horizontal="center" vertical="center" wrapText="1"/>
    </xf>
    <xf numFmtId="9" fontId="8" fillId="3" borderId="18" xfId="0" applyNumberFormat="1" applyFont="1" applyFill="1" applyBorder="1" applyAlignment="1" applyProtection="1">
      <alignment horizontal="right" vertical="center" wrapText="1"/>
    </xf>
    <xf numFmtId="9" fontId="8" fillId="3" borderId="8" xfId="0" applyNumberFormat="1" applyFont="1" applyFill="1" applyBorder="1" applyAlignment="1" applyProtection="1">
      <alignment horizontal="right" vertical="center" wrapText="1"/>
    </xf>
    <xf numFmtId="9" fontId="4" fillId="3" borderId="18" xfId="6" applyNumberFormat="1" applyFont="1" applyFill="1" applyBorder="1" applyAlignment="1" applyProtection="1">
      <alignment horizontal="right" vertical="center"/>
    </xf>
    <xf numFmtId="9" fontId="4" fillId="3" borderId="8" xfId="6" applyNumberFormat="1" applyFont="1" applyFill="1" applyBorder="1" applyAlignment="1" applyProtection="1">
      <alignment horizontal="right" vertical="center"/>
    </xf>
    <xf numFmtId="0" fontId="8" fillId="3" borderId="43" xfId="6" applyFont="1" applyFill="1" applyBorder="1" applyAlignment="1">
      <alignment horizontal="center" vertical="center" wrapText="1"/>
    </xf>
    <xf numFmtId="9" fontId="8" fillId="3" borderId="53" xfId="0" applyNumberFormat="1" applyFont="1" applyFill="1" applyBorder="1" applyAlignment="1" applyProtection="1">
      <alignment horizontal="right" vertical="center" wrapText="1"/>
    </xf>
    <xf numFmtId="9" fontId="8" fillId="3" borderId="45" xfId="0" applyNumberFormat="1" applyFont="1" applyFill="1" applyBorder="1" applyAlignment="1" applyProtection="1">
      <alignment horizontal="right" vertical="center" wrapText="1"/>
    </xf>
    <xf numFmtId="38" fontId="3" fillId="3" borderId="54" xfId="0" applyNumberFormat="1" applyFont="1" applyFill="1" applyBorder="1" applyAlignment="1" applyProtection="1">
      <alignment horizontal="right" vertical="center"/>
    </xf>
    <xf numFmtId="0" fontId="4" fillId="3" borderId="19" xfId="6" applyFont="1" applyFill="1" applyBorder="1" applyAlignment="1">
      <alignment horizontal="center" vertical="center" wrapText="1"/>
    </xf>
    <xf numFmtId="9" fontId="3" fillId="3" borderId="55" xfId="0" applyNumberFormat="1" applyFont="1" applyFill="1" applyBorder="1" applyAlignment="1" applyProtection="1">
      <alignment horizontal="right" vertical="center"/>
    </xf>
    <xf numFmtId="9" fontId="3" fillId="3" borderId="47" xfId="0" applyNumberFormat="1" applyFont="1" applyFill="1" applyBorder="1" applyAlignment="1" applyProtection="1">
      <alignment horizontal="right" vertical="center"/>
    </xf>
    <xf numFmtId="0" fontId="8" fillId="2" borderId="20" xfId="6" applyFont="1" applyFill="1" applyBorder="1" applyAlignment="1">
      <alignment horizontal="center" vertical="center" wrapText="1"/>
    </xf>
    <xf numFmtId="0" fontId="5" fillId="3" borderId="43"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5" fillId="3" borderId="25" xfId="6" quotePrefix="1" applyFont="1" applyFill="1" applyBorder="1" applyAlignment="1">
      <alignment horizontal="center" vertical="center" wrapText="1"/>
    </xf>
    <xf numFmtId="0" fontId="25" fillId="3" borderId="56" xfId="6" quotePrefix="1" applyFont="1" applyFill="1" applyBorder="1" applyAlignment="1">
      <alignment horizontal="center" vertical="center" wrapText="1"/>
    </xf>
    <xf numFmtId="0" fontId="28" fillId="3" borderId="25" xfId="6" quotePrefix="1" applyFont="1" applyFill="1" applyBorder="1" applyAlignment="1">
      <alignment horizontal="center" vertical="center" wrapText="1"/>
    </xf>
    <xf numFmtId="0" fontId="5" fillId="3" borderId="57"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4" fillId="2" borderId="7" xfId="6" applyFont="1" applyFill="1" applyBorder="1" applyAlignment="1">
      <alignment horizontal="center" vertical="center" wrapText="1"/>
    </xf>
    <xf numFmtId="0" fontId="8" fillId="5" borderId="3" xfId="6" applyFont="1" applyFill="1" applyBorder="1" applyAlignment="1">
      <alignment horizontal="center" vertical="center" wrapText="1"/>
    </xf>
    <xf numFmtId="0" fontId="4" fillId="2" borderId="46" xfId="6" applyFont="1" applyFill="1" applyBorder="1" applyAlignment="1" applyProtection="1">
      <alignment horizontal="center" vertical="center"/>
    </xf>
    <xf numFmtId="0" fontId="5" fillId="2" borderId="14" xfId="0" applyFont="1" applyFill="1" applyBorder="1" applyAlignment="1">
      <alignment horizontal="center" vertical="center" wrapText="1"/>
    </xf>
    <xf numFmtId="0" fontId="3" fillId="3" borderId="59" xfId="0" applyFont="1" applyFill="1" applyBorder="1" applyAlignment="1">
      <alignment horizontal="center" vertical="center"/>
    </xf>
    <xf numFmtId="0" fontId="5" fillId="2" borderId="3" xfId="0" applyFont="1" applyFill="1" applyBorder="1" applyAlignment="1">
      <alignment horizontal="center" vertical="center" wrapText="1"/>
    </xf>
    <xf numFmtId="0" fontId="3" fillId="2" borderId="36" xfId="0" applyFont="1" applyFill="1" applyBorder="1" applyAlignment="1">
      <alignment horizontal="center" vertical="center"/>
    </xf>
    <xf numFmtId="0" fontId="5" fillId="2"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0" fontId="5" fillId="3" borderId="38" xfId="0" applyFont="1" applyFill="1" applyBorder="1" applyAlignment="1">
      <alignment horizontal="center" vertical="center"/>
    </xf>
    <xf numFmtId="0" fontId="25" fillId="2" borderId="40" xfId="6" quotePrefix="1" applyFont="1" applyFill="1" applyBorder="1" applyAlignment="1">
      <alignment horizontal="center" vertical="center" wrapText="1"/>
    </xf>
    <xf numFmtId="0" fontId="5" fillId="3" borderId="18"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4"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5" xfId="0" applyFont="1" applyFill="1" applyBorder="1" applyAlignment="1">
      <alignment horizontal="center" vertical="center"/>
    </xf>
    <xf numFmtId="0" fontId="3" fillId="2" borderId="3" xfId="0" applyFont="1" applyFill="1" applyBorder="1" applyAlignment="1">
      <alignment horizontal="center" vertical="center" wrapText="1"/>
    </xf>
    <xf numFmtId="0" fontId="8" fillId="5" borderId="42" xfId="0" applyFont="1" applyFill="1" applyBorder="1" applyAlignment="1">
      <alignment horizontal="justify" vertical="center" wrapText="1"/>
    </xf>
    <xf numFmtId="0" fontId="8" fillId="5" borderId="11" xfId="0" applyFont="1" applyFill="1" applyBorder="1" applyAlignment="1">
      <alignment horizontal="justify" vertical="center" wrapText="1"/>
    </xf>
    <xf numFmtId="0" fontId="4" fillId="5" borderId="11" xfId="0" applyFont="1" applyFill="1" applyBorder="1" applyAlignment="1">
      <alignment horizontal="justify" vertical="center" wrapText="1"/>
    </xf>
    <xf numFmtId="0" fontId="5" fillId="5" borderId="11" xfId="0" quotePrefix="1" applyFont="1" applyFill="1" applyBorder="1" applyAlignment="1">
      <alignment horizontal="left" vertical="center" wrapText="1"/>
    </xf>
    <xf numFmtId="0" fontId="3" fillId="3" borderId="11"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43" xfId="0" applyFont="1" applyFill="1" applyBorder="1" applyAlignment="1">
      <alignment horizontal="justify" vertical="center" wrapText="1"/>
    </xf>
    <xf numFmtId="0" fontId="3" fillId="2" borderId="60" xfId="0" applyFont="1" applyFill="1" applyBorder="1" applyAlignment="1">
      <alignment horizontal="justify" vertical="center" wrapText="1"/>
    </xf>
    <xf numFmtId="0" fontId="5" fillId="2" borderId="42" xfId="0" applyFont="1" applyFill="1" applyBorder="1" applyAlignment="1">
      <alignment horizontal="justify" vertical="center" wrapText="1"/>
    </xf>
    <xf numFmtId="0" fontId="5" fillId="2" borderId="43" xfId="0" applyFont="1" applyFill="1" applyBorder="1" applyAlignment="1">
      <alignment horizontal="justify" vertical="center" wrapText="1"/>
    </xf>
    <xf numFmtId="0" fontId="3" fillId="2" borderId="49" xfId="0" applyFont="1" applyFill="1" applyBorder="1" applyAlignment="1">
      <alignment horizontal="justify" vertical="center" wrapText="1"/>
    </xf>
    <xf numFmtId="0" fontId="3" fillId="2" borderId="61" xfId="0" applyFont="1" applyFill="1" applyBorder="1" applyAlignment="1">
      <alignment horizontal="justify" vertical="center" wrapText="1"/>
    </xf>
    <xf numFmtId="0" fontId="3" fillId="5" borderId="7"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28" fillId="3" borderId="35" xfId="0" quotePrefix="1" applyFont="1" applyFill="1" applyBorder="1" applyAlignment="1">
      <alignment horizontal="center" vertical="center" wrapText="1"/>
    </xf>
    <xf numFmtId="0" fontId="28" fillId="3" borderId="27" xfId="0" quotePrefix="1" applyFont="1" applyFill="1" applyBorder="1" applyAlignment="1">
      <alignment horizontal="center" vertical="center" wrapText="1"/>
    </xf>
    <xf numFmtId="0" fontId="28" fillId="3" borderId="28" xfId="0" quotePrefix="1" applyFont="1" applyFill="1" applyBorder="1" applyAlignment="1">
      <alignment horizontal="center" vertical="center" wrapText="1"/>
    </xf>
    <xf numFmtId="0" fontId="3" fillId="3" borderId="34" xfId="0" applyFont="1" applyFill="1" applyBorder="1" applyAlignment="1">
      <alignment horizontal="center" vertical="center"/>
    </xf>
    <xf numFmtId="0" fontId="28" fillId="3" borderId="14" xfId="0" quotePrefix="1" applyFont="1" applyFill="1" applyBorder="1" applyAlignment="1">
      <alignment horizontal="center" vertical="center" wrapText="1"/>
    </xf>
    <xf numFmtId="0" fontId="28" fillId="3" borderId="37" xfId="0" quotePrefix="1" applyFont="1" applyFill="1" applyBorder="1" applyAlignment="1">
      <alignment horizontal="center" vertical="center" wrapText="1"/>
    </xf>
    <xf numFmtId="0" fontId="28" fillId="3" borderId="10" xfId="0" quotePrefix="1" applyFont="1" applyFill="1" applyBorder="1" applyAlignment="1">
      <alignment horizontal="center" vertical="center" wrapText="1"/>
    </xf>
    <xf numFmtId="0" fontId="28" fillId="3" borderId="41" xfId="0" quotePrefix="1" applyFont="1" applyFill="1" applyBorder="1" applyAlignment="1">
      <alignment horizontal="center" vertical="center" wrapText="1"/>
    </xf>
    <xf numFmtId="43" fontId="8" fillId="5" borderId="3" xfId="12" applyFont="1" applyFill="1" applyBorder="1" applyAlignment="1">
      <alignment horizontal="center" vertical="center"/>
    </xf>
    <xf numFmtId="0" fontId="3" fillId="3" borderId="62" xfId="0" applyFont="1" applyFill="1" applyBorder="1" applyAlignment="1">
      <alignment horizontal="center" vertical="center"/>
    </xf>
    <xf numFmtId="0" fontId="5" fillId="3" borderId="63" xfId="0" applyFont="1" applyFill="1" applyBorder="1" applyAlignment="1">
      <alignment vertical="center"/>
    </xf>
    <xf numFmtId="0" fontId="5" fillId="3" borderId="64" xfId="0" applyFont="1" applyFill="1" applyBorder="1" applyAlignment="1">
      <alignment vertical="center"/>
    </xf>
    <xf numFmtId="43" fontId="3" fillId="3" borderId="26" xfId="12" applyFont="1" applyFill="1" applyBorder="1" applyAlignment="1">
      <alignment vertical="center"/>
    </xf>
    <xf numFmtId="38" fontId="3" fillId="3" borderId="26" xfId="0" applyNumberFormat="1" applyFont="1" applyFill="1" applyBorder="1" applyAlignment="1">
      <alignment vertical="center"/>
    </xf>
    <xf numFmtId="0" fontId="28" fillId="3" borderId="53" xfId="0" quotePrefix="1" applyFont="1" applyFill="1" applyBorder="1" applyAlignment="1">
      <alignment horizontal="center" vertical="center" wrapText="1"/>
    </xf>
    <xf numFmtId="40" fontId="3" fillId="3" borderId="26" xfId="0" applyNumberFormat="1" applyFont="1" applyFill="1" applyBorder="1" applyAlignment="1">
      <alignment vertical="center"/>
    </xf>
    <xf numFmtId="0" fontId="28" fillId="3" borderId="25" xfId="0" quotePrefix="1" applyFont="1" applyFill="1" applyBorder="1" applyAlignment="1">
      <alignment horizontal="center" vertical="center" wrapText="1"/>
    </xf>
    <xf numFmtId="0" fontId="5" fillId="3" borderId="65" xfId="0" applyFont="1" applyFill="1" applyBorder="1" applyAlignment="1">
      <alignment vertical="center"/>
    </xf>
    <xf numFmtId="0" fontId="3" fillId="2" borderId="1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25" fillId="2" borderId="35" xfId="6" quotePrefix="1" applyFont="1" applyFill="1" applyBorder="1" applyAlignment="1" applyProtection="1">
      <alignment horizontal="center" vertical="center" wrapText="1"/>
    </xf>
    <xf numFmtId="0" fontId="25" fillId="2" borderId="27" xfId="6" quotePrefix="1" applyFont="1" applyFill="1" applyBorder="1" applyAlignment="1" applyProtection="1">
      <alignment horizontal="center" vertical="center" wrapText="1"/>
    </xf>
    <xf numFmtId="0" fontId="25" fillId="2" borderId="28" xfId="6" quotePrefix="1" applyFont="1" applyFill="1" applyBorder="1" applyAlignment="1" applyProtection="1">
      <alignment horizontal="center" vertical="center" wrapText="1"/>
    </xf>
    <xf numFmtId="169" fontId="4" fillId="3" borderId="62" xfId="12" applyNumberFormat="1" applyFont="1" applyFill="1" applyBorder="1" applyAlignment="1" applyProtection="1">
      <alignment horizontal="center" vertical="center" wrapText="1"/>
    </xf>
    <xf numFmtId="170" fontId="4" fillId="3" borderId="64" xfId="12" applyNumberFormat="1" applyFont="1" applyFill="1" applyBorder="1" applyAlignment="1" applyProtection="1">
      <alignment horizontal="right" vertical="center"/>
    </xf>
    <xf numFmtId="170" fontId="4" fillId="3" borderId="63" xfId="12" applyNumberFormat="1" applyFont="1" applyFill="1" applyBorder="1" applyAlignment="1" applyProtection="1">
      <alignment horizontal="right" vertical="center"/>
    </xf>
    <xf numFmtId="49" fontId="4" fillId="5" borderId="11" xfId="0" applyNumberFormat="1" applyFont="1" applyFill="1" applyBorder="1" applyAlignment="1" applyProtection="1">
      <alignment horizontal="center" vertical="center" wrapText="1"/>
    </xf>
    <xf numFmtId="0" fontId="23" fillId="3" borderId="28" xfId="0" quotePrefix="1" applyFont="1" applyFill="1" applyBorder="1" applyAlignment="1" applyProtection="1">
      <alignment horizontal="center" vertical="center"/>
    </xf>
    <xf numFmtId="49" fontId="4" fillId="5" borderId="51" xfId="0" applyNumberFormat="1" applyFont="1" applyFill="1" applyBorder="1" applyAlignment="1" applyProtection="1">
      <alignment horizontal="center" vertical="center" wrapText="1"/>
    </xf>
    <xf numFmtId="49" fontId="4" fillId="3" borderId="14" xfId="0" applyNumberFormat="1" applyFont="1" applyFill="1" applyBorder="1" applyAlignment="1" applyProtection="1">
      <alignment horizontal="center" vertical="center" wrapText="1"/>
    </xf>
    <xf numFmtId="49" fontId="4" fillId="3" borderId="20" xfId="0" applyNumberFormat="1" applyFont="1" applyFill="1" applyBorder="1" applyAlignment="1" applyProtection="1">
      <alignment horizontal="center" vertical="center" wrapText="1"/>
    </xf>
    <xf numFmtId="0" fontId="3" fillId="3" borderId="59" xfId="0" applyFont="1" applyFill="1" applyBorder="1" applyAlignment="1" applyProtection="1">
      <alignment horizontal="center" vertical="center" wrapText="1"/>
    </xf>
    <xf numFmtId="0" fontId="25" fillId="2" borderId="41" xfId="6" quotePrefix="1" applyFont="1" applyFill="1" applyBorder="1" applyAlignment="1" applyProtection="1">
      <alignment horizontal="center" vertical="center" wrapText="1"/>
    </xf>
    <xf numFmtId="0" fontId="25" fillId="2" borderId="44" xfId="6" quotePrefix="1" applyFont="1" applyFill="1" applyBorder="1" applyAlignment="1" applyProtection="1">
      <alignment horizontal="center" vertical="center" wrapText="1"/>
    </xf>
    <xf numFmtId="0" fontId="25" fillId="2" borderId="66" xfId="6" quotePrefix="1" applyFont="1" applyFill="1" applyBorder="1" applyAlignment="1" applyProtection="1">
      <alignment horizontal="center" vertical="center" wrapText="1"/>
    </xf>
    <xf numFmtId="169" fontId="4" fillId="3" borderId="46" xfId="12" applyNumberFormat="1" applyFont="1" applyFill="1" applyBorder="1" applyAlignment="1" applyProtection="1">
      <alignment horizontal="center" vertical="center" wrapText="1"/>
    </xf>
    <xf numFmtId="0" fontId="4" fillId="3" borderId="38" xfId="6" applyFont="1" applyFill="1" applyBorder="1" applyAlignment="1">
      <alignment horizontal="center" vertical="center" wrapText="1"/>
    </xf>
    <xf numFmtId="0" fontId="23" fillId="2" borderId="37" xfId="6" quotePrefix="1" applyFont="1" applyFill="1" applyBorder="1" applyAlignment="1">
      <alignment horizontal="center" vertical="center" wrapText="1"/>
    </xf>
    <xf numFmtId="0" fontId="23" fillId="2" borderId="41" xfId="6" quotePrefix="1" applyFont="1" applyFill="1" applyBorder="1" applyAlignment="1">
      <alignment horizontal="center" vertical="center" wrapText="1"/>
    </xf>
    <xf numFmtId="0" fontId="23" fillId="2" borderId="53" xfId="6" quotePrefix="1" applyFont="1" applyFill="1" applyBorder="1" applyAlignment="1">
      <alignment horizontal="center" vertical="center" wrapText="1"/>
    </xf>
    <xf numFmtId="0" fontId="23" fillId="2" borderId="67" xfId="6" quotePrefix="1" applyFont="1" applyFill="1" applyBorder="1" applyAlignment="1">
      <alignment horizontal="center" vertical="center" wrapText="1"/>
    </xf>
    <xf numFmtId="0" fontId="23" fillId="2" borderId="10" xfId="6" quotePrefix="1" applyFont="1" applyFill="1" applyBorder="1" applyAlignment="1">
      <alignment horizontal="center" vertical="center" wrapText="1"/>
    </xf>
    <xf numFmtId="0" fontId="3" fillId="3" borderId="46" xfId="0" applyFont="1" applyFill="1" applyBorder="1" applyAlignment="1">
      <alignment horizontal="center" vertical="center"/>
    </xf>
    <xf numFmtId="0" fontId="23" fillId="3" borderId="35" xfId="0" quotePrefix="1" applyFont="1" applyFill="1" applyBorder="1" applyAlignment="1">
      <alignment horizontal="center" vertical="center" wrapText="1"/>
    </xf>
    <xf numFmtId="0" fontId="23" fillId="3" borderId="53" xfId="0" quotePrefix="1" applyFont="1" applyFill="1" applyBorder="1" applyAlignment="1">
      <alignment horizontal="center" vertical="center" wrapText="1"/>
    </xf>
    <xf numFmtId="0" fontId="23" fillId="3" borderId="27" xfId="0" quotePrefix="1" applyFont="1" applyFill="1" applyBorder="1" applyAlignment="1">
      <alignment horizontal="center" vertical="center" wrapText="1"/>
    </xf>
    <xf numFmtId="0" fontId="23" fillId="3" borderId="25" xfId="0" quotePrefix="1" applyFont="1" applyFill="1" applyBorder="1" applyAlignment="1">
      <alignment horizontal="center" vertical="center" wrapText="1"/>
    </xf>
    <xf numFmtId="0" fontId="5" fillId="3" borderId="54"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65" xfId="0" applyFont="1" applyFill="1" applyBorder="1" applyAlignment="1">
      <alignment horizontal="center" vertical="center"/>
    </xf>
    <xf numFmtId="0" fontId="23" fillId="3" borderId="28" xfId="0" quotePrefix="1"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right" wrapText="1"/>
    </xf>
    <xf numFmtId="0" fontId="3" fillId="3" borderId="64" xfId="0" applyFont="1" applyFill="1" applyBorder="1" applyAlignment="1">
      <alignment horizontal="right" wrapText="1"/>
    </xf>
    <xf numFmtId="0" fontId="3" fillId="3" borderId="64" xfId="0" applyFont="1" applyFill="1" applyBorder="1" applyAlignment="1">
      <alignment horizontal="right"/>
    </xf>
    <xf numFmtId="0" fontId="3" fillId="3" borderId="65" xfId="0" applyFont="1" applyFill="1" applyBorder="1" applyAlignment="1">
      <alignment horizontal="right" wrapText="1"/>
    </xf>
    <xf numFmtId="0" fontId="3" fillId="3" borderId="63" xfId="0" applyFont="1" applyFill="1" applyBorder="1" applyAlignment="1">
      <alignment horizontal="right"/>
    </xf>
    <xf numFmtId="0" fontId="27" fillId="5" borderId="14" xfId="0" applyFont="1" applyFill="1" applyBorder="1" applyAlignment="1">
      <alignment horizontal="center" vertical="center" wrapText="1"/>
    </xf>
    <xf numFmtId="0" fontId="27" fillId="5" borderId="33" xfId="0" applyFont="1" applyFill="1" applyBorder="1" applyAlignment="1">
      <alignment horizontal="center" vertical="center" wrapText="1"/>
    </xf>
    <xf numFmtId="0" fontId="5" fillId="3" borderId="42" xfId="0" applyFont="1" applyFill="1" applyBorder="1" applyAlignment="1">
      <alignment horizontal="justify" vertical="center" wrapText="1"/>
    </xf>
    <xf numFmtId="0" fontId="23" fillId="5" borderId="25" xfId="0" quotePrefix="1" applyFont="1" applyFill="1" applyBorder="1" applyAlignment="1">
      <alignment horizontal="center" vertical="center" wrapText="1"/>
    </xf>
    <xf numFmtId="0" fontId="23" fillId="5" borderId="27" xfId="0" quotePrefix="1" applyFont="1" applyFill="1" applyBorder="1" applyAlignment="1">
      <alignment horizontal="center" vertical="center" wrapText="1"/>
    </xf>
    <xf numFmtId="0" fontId="23" fillId="5" borderId="28" xfId="0" quotePrefix="1" applyFont="1" applyFill="1" applyBorder="1" applyAlignment="1">
      <alignment horizontal="center" vertical="center" wrapText="1"/>
    </xf>
    <xf numFmtId="0" fontId="5" fillId="3" borderId="11" xfId="0" quotePrefix="1" applyFont="1" applyFill="1" applyBorder="1" applyAlignment="1">
      <alignment horizontal="justify" vertical="center" wrapText="1"/>
    </xf>
    <xf numFmtId="0" fontId="5" fillId="3" borderId="43" xfId="0" quotePrefix="1" applyFont="1" applyFill="1" applyBorder="1" applyAlignment="1">
      <alignment horizontal="justify" vertical="center" wrapText="1"/>
    </xf>
    <xf numFmtId="0" fontId="5" fillId="3" borderId="69" xfId="0" quotePrefix="1" applyFont="1" applyFill="1" applyBorder="1" applyAlignment="1">
      <alignment horizontal="justify" vertical="center" wrapText="1"/>
    </xf>
    <xf numFmtId="0" fontId="3" fillId="5" borderId="0" xfId="0" applyFont="1" applyFill="1" applyBorder="1" applyAlignment="1">
      <alignment vertical="center" wrapText="1"/>
    </xf>
    <xf numFmtId="0" fontId="3" fillId="5" borderId="24" xfId="0" applyFont="1" applyFill="1" applyBorder="1" applyAlignment="1">
      <alignment vertical="center" wrapText="1"/>
    </xf>
    <xf numFmtId="0" fontId="5" fillId="3" borderId="51" xfId="0" applyFont="1" applyFill="1" applyBorder="1" applyAlignment="1">
      <alignment horizontal="justify" vertical="center" wrapText="1"/>
    </xf>
    <xf numFmtId="0" fontId="8" fillId="2" borderId="14" xfId="6" applyFont="1" applyFill="1" applyBorder="1" applyAlignment="1" applyProtection="1">
      <alignment horizontal="center" vertical="center" wrapText="1"/>
    </xf>
    <xf numFmtId="0" fontId="25" fillId="2" borderId="53" xfId="6" quotePrefix="1" applyFont="1" applyFill="1" applyBorder="1" applyAlignment="1" applyProtection="1">
      <alignment horizontal="center" vertical="center" wrapText="1"/>
    </xf>
    <xf numFmtId="38" fontId="3" fillId="3" borderId="63" xfId="0" applyNumberFormat="1" applyFont="1" applyFill="1" applyBorder="1" applyAlignment="1" applyProtection="1">
      <alignment horizontal="right" vertical="center"/>
    </xf>
    <xf numFmtId="0" fontId="8" fillId="3" borderId="33" xfId="6" applyFont="1" applyFill="1" applyBorder="1" applyAlignment="1" applyProtection="1">
      <alignment horizontal="center" vertical="center" wrapText="1"/>
    </xf>
    <xf numFmtId="0" fontId="42" fillId="0" borderId="0" xfId="0" applyFont="1" applyBorder="1" applyProtection="1">
      <protection locked="0"/>
    </xf>
    <xf numFmtId="0" fontId="42" fillId="0" borderId="58" xfId="0" applyFont="1" applyBorder="1" applyProtection="1">
      <protection locked="0"/>
    </xf>
    <xf numFmtId="0" fontId="43" fillId="0" borderId="34" xfId="14" applyFill="1" applyBorder="1" applyAlignment="1" applyProtection="1">
      <protection locked="0"/>
    </xf>
    <xf numFmtId="0" fontId="37" fillId="0" borderId="70" xfId="13" applyFont="1" applyBorder="1" applyAlignment="1" applyProtection="1">
      <alignment horizontal="center" vertical="center" wrapText="1"/>
      <protection locked="0"/>
    </xf>
    <xf numFmtId="0" fontId="37" fillId="0" borderId="70" xfId="0" applyFont="1" applyBorder="1" applyAlignment="1" applyProtection="1">
      <alignment horizontal="center" vertical="center"/>
      <protection locked="0"/>
    </xf>
    <xf numFmtId="0" fontId="37" fillId="0" borderId="71" xfId="0" applyFont="1" applyBorder="1" applyAlignment="1" applyProtection="1">
      <alignment horizontal="center" vertical="center"/>
      <protection locked="0"/>
    </xf>
    <xf numFmtId="0" fontId="37" fillId="0" borderId="71" xfId="13" applyFont="1" applyBorder="1" applyAlignment="1" applyProtection="1">
      <alignment horizontal="center" vertical="center" wrapText="1"/>
      <protection locked="0"/>
    </xf>
    <xf numFmtId="0" fontId="26" fillId="7" borderId="43" xfId="6" applyFont="1" applyFill="1" applyBorder="1" applyAlignment="1" applyProtection="1">
      <alignment horizontal="center" vertical="center"/>
      <protection locked="0"/>
    </xf>
    <xf numFmtId="0" fontId="26" fillId="7" borderId="53" xfId="6" applyFont="1" applyFill="1" applyBorder="1" applyAlignment="1" applyProtection="1">
      <alignment horizontal="center" vertical="center"/>
      <protection locked="0"/>
    </xf>
    <xf numFmtId="0" fontId="26" fillId="7" borderId="53" xfId="6" applyFont="1" applyFill="1" applyBorder="1" applyAlignment="1" applyProtection="1">
      <alignment horizontal="center" vertical="center" wrapText="1"/>
      <protection locked="0"/>
    </xf>
    <xf numFmtId="38" fontId="26" fillId="7" borderId="53" xfId="0" applyNumberFormat="1" applyFont="1" applyFill="1" applyBorder="1" applyAlignment="1" applyProtection="1">
      <alignment vertical="center"/>
      <protection locked="0"/>
    </xf>
    <xf numFmtId="38" fontId="26" fillId="7" borderId="28" xfId="0" applyNumberFormat="1" applyFont="1" applyFill="1" applyBorder="1" applyAlignment="1" applyProtection="1">
      <alignment vertical="center"/>
      <protection locked="0"/>
    </xf>
    <xf numFmtId="0" fontId="26" fillId="7" borderId="72" xfId="6" applyFont="1" applyFill="1" applyBorder="1" applyAlignment="1" applyProtection="1">
      <alignment horizontal="center" vertical="center"/>
      <protection locked="0"/>
    </xf>
    <xf numFmtId="38" fontId="3" fillId="3" borderId="55" xfId="0" applyNumberFormat="1" applyFont="1" applyFill="1" applyBorder="1" applyAlignment="1" applyProtection="1">
      <alignment vertical="center"/>
    </xf>
    <xf numFmtId="38" fontId="3" fillId="3" borderId="30" xfId="0" applyNumberFormat="1" applyFont="1" applyFill="1" applyBorder="1" applyAlignment="1" applyProtection="1">
      <alignment vertical="center"/>
    </xf>
    <xf numFmtId="38" fontId="26" fillId="7" borderId="53" xfId="0" applyNumberFormat="1" applyFont="1" applyFill="1" applyBorder="1" applyAlignment="1" applyProtection="1">
      <alignment horizontal="right" vertical="center"/>
      <protection locked="0"/>
    </xf>
    <xf numFmtId="38" fontId="26" fillId="7" borderId="28" xfId="0" applyNumberFormat="1" applyFont="1" applyFill="1" applyBorder="1" applyAlignment="1" applyProtection="1">
      <alignment horizontal="right" vertical="center"/>
      <protection locked="0"/>
    </xf>
    <xf numFmtId="38" fontId="4" fillId="2" borderId="53" xfId="6" applyNumberFormat="1" applyFont="1" applyFill="1" applyBorder="1" applyAlignment="1">
      <alignment horizontal="right" vertical="center" wrapText="1"/>
    </xf>
    <xf numFmtId="38" fontId="4" fillId="2" borderId="28" xfId="6" applyNumberFormat="1" applyFont="1" applyFill="1" applyBorder="1" applyAlignment="1">
      <alignment horizontal="right" vertical="center" wrapText="1"/>
    </xf>
    <xf numFmtId="38" fontId="4" fillId="2" borderId="55" xfId="6" applyNumberFormat="1" applyFont="1" applyFill="1" applyBorder="1" applyAlignment="1">
      <alignment horizontal="right" vertical="center" wrapText="1"/>
    </xf>
    <xf numFmtId="38" fontId="4" fillId="2" borderId="30" xfId="6" applyNumberFormat="1" applyFont="1" applyFill="1" applyBorder="1" applyAlignment="1">
      <alignment horizontal="right" vertical="center" wrapText="1"/>
    </xf>
    <xf numFmtId="0" fontId="26" fillId="0" borderId="53"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7" borderId="51" xfId="6" applyFont="1" applyFill="1" applyBorder="1" applyAlignment="1" applyProtection="1">
      <alignment horizontal="center" vertical="center"/>
      <protection locked="0"/>
    </xf>
    <xf numFmtId="0" fontId="26" fillId="7" borderId="73" xfId="6" applyFont="1" applyFill="1" applyBorder="1" applyAlignment="1" applyProtection="1">
      <alignment horizontal="center" vertical="center"/>
      <protection locked="0"/>
    </xf>
    <xf numFmtId="0" fontId="26" fillId="7" borderId="73" xfId="6" applyFont="1" applyFill="1" applyBorder="1" applyAlignment="1" applyProtection="1">
      <alignment horizontal="center" vertical="center" wrapText="1"/>
      <protection locked="0"/>
    </xf>
    <xf numFmtId="0" fontId="26" fillId="0" borderId="73" xfId="0" applyFont="1" applyBorder="1" applyAlignment="1" applyProtection="1">
      <alignment horizontal="center" vertical="center"/>
      <protection locked="0"/>
    </xf>
    <xf numFmtId="0" fontId="26" fillId="0" borderId="74" xfId="0" applyFont="1" applyBorder="1" applyAlignment="1" applyProtection="1">
      <alignment horizontal="center" vertical="center"/>
      <protection locked="0"/>
    </xf>
    <xf numFmtId="0" fontId="29" fillId="0" borderId="43" xfId="6" applyFont="1" applyBorder="1" applyAlignment="1" applyProtection="1">
      <alignment horizontal="center" vertical="center"/>
      <protection locked="0"/>
    </xf>
    <xf numFmtId="38" fontId="15" fillId="7" borderId="53" xfId="0" applyNumberFormat="1" applyFont="1" applyFill="1" applyBorder="1" applyAlignment="1" applyProtection="1">
      <alignment horizontal="center" vertical="center"/>
      <protection locked="0"/>
    </xf>
    <xf numFmtId="38" fontId="15" fillId="7" borderId="27" xfId="0" applyNumberFormat="1" applyFont="1" applyFill="1" applyBorder="1" applyAlignment="1" applyProtection="1">
      <alignment horizontal="center" vertical="center"/>
      <protection locked="0"/>
    </xf>
    <xf numFmtId="0" fontId="29" fillId="0" borderId="72" xfId="6" applyFont="1" applyBorder="1" applyAlignment="1" applyProtection="1">
      <alignment horizontal="center" vertical="center"/>
      <protection locked="0"/>
    </xf>
    <xf numFmtId="38" fontId="4" fillId="2" borderId="75" xfId="6" applyNumberFormat="1" applyFont="1" applyFill="1" applyBorder="1" applyAlignment="1">
      <alignment horizontal="center" vertical="center" wrapText="1"/>
    </xf>
    <xf numFmtId="38" fontId="4" fillId="2" borderId="76" xfId="6" applyNumberFormat="1" applyFont="1" applyFill="1" applyBorder="1" applyAlignment="1">
      <alignment horizontal="center" vertical="center" wrapText="1"/>
    </xf>
    <xf numFmtId="38" fontId="4" fillId="2" borderId="55" xfId="6" applyNumberFormat="1" applyFont="1" applyFill="1" applyBorder="1" applyAlignment="1">
      <alignment horizontal="center" vertical="center" wrapText="1"/>
    </xf>
    <xf numFmtId="38" fontId="4" fillId="2" borderId="29" xfId="6" applyNumberFormat="1" applyFont="1" applyFill="1" applyBorder="1" applyAlignment="1">
      <alignment horizontal="center" vertical="center" wrapText="1"/>
    </xf>
    <xf numFmtId="38" fontId="26" fillId="7" borderId="28" xfId="0" applyNumberFormat="1" applyFont="1" applyFill="1" applyBorder="1" applyAlignment="1" applyProtection="1">
      <alignment horizontal="center" vertical="center"/>
      <protection locked="0"/>
    </xf>
    <xf numFmtId="166" fontId="26" fillId="7" borderId="28" xfId="0" applyNumberFormat="1" applyFont="1" applyFill="1" applyBorder="1" applyAlignment="1" applyProtection="1">
      <alignment horizontal="center" vertical="center"/>
      <protection locked="0"/>
    </xf>
    <xf numFmtId="166" fontId="26" fillId="0" borderId="28" xfId="0" applyNumberFormat="1" applyFont="1" applyBorder="1" applyAlignment="1" applyProtection="1">
      <alignment horizontal="center" vertical="center"/>
      <protection locked="0"/>
    </xf>
    <xf numFmtId="166" fontId="29" fillId="7" borderId="28" xfId="0" applyNumberFormat="1" applyFont="1" applyFill="1" applyBorder="1" applyAlignment="1" applyProtection="1">
      <alignment horizontal="center" vertical="center"/>
      <protection locked="0"/>
    </xf>
    <xf numFmtId="166" fontId="29" fillId="7" borderId="74" xfId="0" applyNumberFormat="1" applyFont="1" applyFill="1" applyBorder="1" applyAlignment="1" applyProtection="1">
      <alignment horizontal="center" vertical="center"/>
      <protection locked="0"/>
    </xf>
    <xf numFmtId="38" fontId="26" fillId="7" borderId="53" xfId="0" applyNumberFormat="1" applyFont="1" applyFill="1" applyBorder="1" applyAlignment="1" applyProtection="1">
      <alignment horizontal="center" vertical="center"/>
      <protection locked="0"/>
    </xf>
    <xf numFmtId="38" fontId="4" fillId="3" borderId="52" xfId="0" applyNumberFormat="1" applyFont="1" applyFill="1" applyBorder="1" applyAlignment="1" applyProtection="1">
      <alignment horizontal="right" vertical="center"/>
    </xf>
    <xf numFmtId="38" fontId="26" fillId="7" borderId="27" xfId="0" applyNumberFormat="1" applyFont="1" applyFill="1" applyBorder="1" applyAlignment="1" applyProtection="1">
      <alignment horizontal="right" vertical="center"/>
      <protection locked="0"/>
    </xf>
    <xf numFmtId="38" fontId="4" fillId="3" borderId="53" xfId="6" applyNumberFormat="1" applyFont="1" applyFill="1" applyBorder="1" applyAlignment="1" applyProtection="1">
      <alignment horizontal="right" vertical="center"/>
    </xf>
    <xf numFmtId="38" fontId="4" fillId="3" borderId="52" xfId="6" applyNumberFormat="1" applyFont="1" applyFill="1" applyBorder="1" applyAlignment="1" applyProtection="1">
      <alignment horizontal="right" vertical="center"/>
    </xf>
    <xf numFmtId="38" fontId="4" fillId="3" borderId="27" xfId="6" applyNumberFormat="1" applyFont="1" applyFill="1" applyBorder="1" applyAlignment="1" applyProtection="1">
      <alignment horizontal="right" vertical="center"/>
    </xf>
    <xf numFmtId="38" fontId="29" fillId="7" borderId="53" xfId="6" applyNumberFormat="1" applyFont="1" applyFill="1" applyBorder="1" applyAlignment="1" applyProtection="1">
      <alignment horizontal="center" vertical="center"/>
      <protection locked="0"/>
    </xf>
    <xf numFmtId="38" fontId="26" fillId="7" borderId="27" xfId="6" applyNumberFormat="1" applyFont="1" applyFill="1" applyBorder="1" applyAlignment="1" applyProtection="1">
      <alignment horizontal="right" vertical="center"/>
      <protection locked="0"/>
    </xf>
    <xf numFmtId="38" fontId="3" fillId="3" borderId="55" xfId="0" applyNumberFormat="1" applyFont="1" applyFill="1" applyBorder="1" applyAlignment="1">
      <alignment horizontal="right" vertical="center"/>
    </xf>
    <xf numFmtId="38" fontId="4" fillId="3" borderId="77" xfId="0" applyNumberFormat="1" applyFont="1" applyFill="1" applyBorder="1" applyAlignment="1" applyProtection="1">
      <alignment horizontal="right" vertical="center"/>
    </xf>
    <xf numFmtId="38" fontId="3" fillId="3" borderId="29" xfId="0" applyNumberFormat="1" applyFont="1" applyFill="1" applyBorder="1" applyAlignment="1" applyProtection="1">
      <alignment horizontal="right" vertical="center"/>
    </xf>
    <xf numFmtId="38" fontId="26" fillId="7" borderId="52" xfId="0" applyNumberFormat="1" applyFont="1" applyFill="1" applyBorder="1" applyAlignment="1" applyProtection="1">
      <alignment horizontal="center" vertical="center"/>
      <protection locked="0"/>
    </xf>
    <xf numFmtId="38" fontId="26" fillId="0" borderId="53" xfId="0" applyNumberFormat="1" applyFont="1" applyBorder="1" applyAlignment="1" applyProtection="1">
      <alignment horizontal="center" vertical="center"/>
      <protection locked="0"/>
    </xf>
    <xf numFmtId="38" fontId="26" fillId="0" borderId="52" xfId="0" applyNumberFormat="1" applyFont="1" applyBorder="1" applyAlignment="1" applyProtection="1">
      <alignment horizontal="center" vertical="center"/>
      <protection locked="0"/>
    </xf>
    <xf numFmtId="38" fontId="3" fillId="3" borderId="77" xfId="0" applyNumberFormat="1" applyFont="1" applyFill="1" applyBorder="1" applyAlignment="1">
      <alignment horizontal="right" vertical="center"/>
    </xf>
    <xf numFmtId="0" fontId="26" fillId="0" borderId="27"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166" fontId="26" fillId="0" borderId="53" xfId="0" applyNumberFormat="1" applyFont="1" applyBorder="1" applyAlignment="1" applyProtection="1">
      <alignment horizontal="center" vertical="center" wrapText="1"/>
      <protection locked="0"/>
    </xf>
    <xf numFmtId="166" fontId="26" fillId="0" borderId="78" xfId="7" applyNumberFormat="1" applyFont="1" applyBorder="1" applyAlignment="1" applyProtection="1">
      <alignment horizontal="center" vertical="center" wrapText="1"/>
      <protection locked="0"/>
    </xf>
    <xf numFmtId="166" fontId="26" fillId="0" borderId="78" xfId="0" applyNumberFormat="1" applyFont="1" applyBorder="1" applyAlignment="1" applyProtection="1">
      <alignment horizontal="center" vertical="center" wrapText="1"/>
      <protection locked="0"/>
    </xf>
    <xf numFmtId="166" fontId="26" fillId="0" borderId="28" xfId="0" applyNumberFormat="1" applyFont="1" applyBorder="1" applyAlignment="1" applyProtection="1">
      <alignment horizontal="center" vertical="center" wrapText="1"/>
      <protection locked="0"/>
    </xf>
    <xf numFmtId="0" fontId="26" fillId="0" borderId="79" xfId="0" applyFont="1" applyBorder="1" applyAlignment="1" applyProtection="1">
      <alignment horizontal="center" vertical="center" wrapText="1"/>
      <protection locked="0"/>
    </xf>
    <xf numFmtId="38" fontId="26" fillId="0" borderId="75" xfId="0" applyNumberFormat="1" applyFont="1" applyBorder="1" applyAlignment="1" applyProtection="1">
      <alignment horizontal="center" vertical="center" wrapText="1"/>
      <protection locked="0"/>
    </xf>
    <xf numFmtId="38" fontId="26" fillId="0" borderId="80" xfId="7" applyNumberFormat="1" applyFont="1" applyBorder="1" applyAlignment="1" applyProtection="1">
      <alignment horizontal="center" vertical="center" wrapText="1"/>
      <protection locked="0"/>
    </xf>
    <xf numFmtId="38" fontId="26" fillId="0" borderId="80" xfId="0" applyNumberFormat="1" applyFont="1" applyBorder="1" applyAlignment="1" applyProtection="1">
      <alignment horizontal="center" vertical="center" wrapText="1"/>
      <protection locked="0"/>
    </xf>
    <xf numFmtId="38" fontId="26" fillId="0" borderId="81" xfId="0" applyNumberFormat="1" applyFont="1" applyBorder="1" applyAlignment="1" applyProtection="1">
      <alignment horizontal="center" vertical="center" wrapText="1"/>
      <protection locked="0"/>
    </xf>
    <xf numFmtId="38" fontId="26" fillId="0" borderId="73" xfId="0" applyNumberFormat="1" applyFont="1" applyBorder="1" applyAlignment="1" applyProtection="1">
      <alignment horizontal="center" vertical="center" wrapText="1"/>
      <protection locked="0"/>
    </xf>
    <xf numFmtId="38" fontId="26" fillId="0" borderId="82" xfId="7" applyNumberFormat="1" applyFont="1" applyBorder="1" applyAlignment="1" applyProtection="1">
      <alignment horizontal="center" vertical="center" wrapText="1"/>
      <protection locked="0"/>
    </xf>
    <xf numFmtId="38" fontId="26" fillId="0" borderId="82" xfId="0" applyNumberFormat="1" applyFont="1" applyBorder="1" applyAlignment="1" applyProtection="1">
      <alignment horizontal="center" vertical="center" wrapText="1"/>
      <protection locked="0"/>
    </xf>
    <xf numFmtId="38" fontId="26" fillId="0" borderId="74" xfId="0" applyNumberFormat="1" applyFont="1" applyBorder="1" applyAlignment="1" applyProtection="1">
      <alignment horizontal="center" vertical="center" wrapText="1"/>
      <protection locked="0"/>
    </xf>
    <xf numFmtId="38" fontId="8" fillId="3" borderId="78" xfId="0" applyNumberFormat="1" applyFont="1" applyFill="1" applyBorder="1" applyAlignment="1" applyProtection="1">
      <alignment horizontal="right" vertical="center"/>
    </xf>
    <xf numFmtId="38" fontId="8" fillId="3" borderId="53" xfId="0" applyNumberFormat="1" applyFont="1" applyFill="1" applyBorder="1" applyAlignment="1" applyProtection="1">
      <alignment horizontal="right" vertical="center"/>
    </xf>
    <xf numFmtId="38" fontId="8" fillId="3" borderId="28" xfId="0" applyNumberFormat="1" applyFont="1" applyFill="1" applyBorder="1" applyAlignment="1" applyProtection="1">
      <alignment horizontal="right" vertical="center"/>
    </xf>
    <xf numFmtId="38" fontId="4" fillId="3" borderId="78" xfId="6" applyNumberFormat="1" applyFont="1" applyFill="1" applyBorder="1" applyAlignment="1" applyProtection="1">
      <alignment horizontal="right" vertical="center"/>
    </xf>
    <xf numFmtId="38" fontId="4" fillId="3" borderId="28" xfId="6" applyNumberFormat="1" applyFont="1" applyFill="1" applyBorder="1" applyAlignment="1" applyProtection="1">
      <alignment horizontal="right" vertical="center"/>
    </xf>
    <xf numFmtId="38" fontId="26" fillId="7" borderId="53" xfId="6" applyNumberFormat="1" applyFont="1" applyFill="1" applyBorder="1" applyAlignment="1" applyProtection="1">
      <alignment horizontal="right" vertical="center"/>
      <protection locked="0"/>
    </xf>
    <xf numFmtId="38" fontId="26" fillId="7" borderId="53" xfId="6" applyNumberFormat="1" applyFont="1" applyFill="1" applyBorder="1" applyAlignment="1" applyProtection="1">
      <alignment horizontal="center" vertical="center"/>
      <protection locked="0"/>
    </xf>
    <xf numFmtId="38" fontId="3" fillId="3" borderId="83" xfId="0" applyNumberFormat="1" applyFont="1" applyFill="1" applyBorder="1" applyAlignment="1" applyProtection="1">
      <alignment horizontal="right" vertical="center"/>
    </xf>
    <xf numFmtId="38" fontId="3" fillId="3" borderId="55" xfId="0" applyNumberFormat="1" applyFont="1" applyFill="1" applyBorder="1" applyAlignment="1" applyProtection="1">
      <alignment horizontal="right" vertical="center"/>
    </xf>
    <xf numFmtId="38" fontId="3" fillId="3" borderId="30" xfId="0" applyNumberFormat="1" applyFont="1" applyFill="1" applyBorder="1" applyAlignment="1" applyProtection="1">
      <alignment horizontal="right" vertical="center"/>
    </xf>
    <xf numFmtId="38" fontId="4" fillId="3" borderId="55" xfId="0" applyNumberFormat="1" applyFont="1" applyFill="1" applyBorder="1" applyAlignment="1" applyProtection="1">
      <alignment horizontal="right" vertical="center"/>
    </xf>
    <xf numFmtId="38" fontId="4" fillId="3" borderId="30" xfId="0" applyNumberFormat="1" applyFont="1" applyFill="1" applyBorder="1" applyAlignment="1" applyProtection="1">
      <alignment horizontal="right" vertical="center"/>
    </xf>
    <xf numFmtId="38" fontId="3" fillId="3" borderId="30" xfId="0" applyNumberFormat="1" applyFont="1" applyFill="1" applyBorder="1" applyAlignment="1">
      <alignment horizontal="right" vertical="center"/>
    </xf>
    <xf numFmtId="38" fontId="26" fillId="0" borderId="53" xfId="0" applyNumberFormat="1" applyFont="1" applyBorder="1" applyAlignment="1" applyProtection="1">
      <alignment horizontal="right" vertical="center"/>
      <protection locked="0"/>
    </xf>
    <xf numFmtId="38" fontId="26" fillId="0" borderId="28" xfId="0" applyNumberFormat="1" applyFont="1" applyBorder="1" applyAlignment="1" applyProtection="1">
      <alignment horizontal="right" vertical="center"/>
      <protection locked="0"/>
    </xf>
    <xf numFmtId="38" fontId="3" fillId="3" borderId="53" xfId="0" applyNumberFormat="1" applyFont="1" applyFill="1" applyBorder="1" applyAlignment="1" applyProtection="1">
      <alignment horizontal="right" vertical="center"/>
    </xf>
    <xf numFmtId="38" fontId="3" fillId="3" borderId="28" xfId="0" applyNumberFormat="1" applyFont="1" applyFill="1" applyBorder="1" applyAlignment="1" applyProtection="1">
      <alignment horizontal="right" vertical="center"/>
    </xf>
    <xf numFmtId="38" fontId="26" fillId="0" borderId="53" xfId="0" applyNumberFormat="1" applyFont="1" applyBorder="1" applyAlignment="1" applyProtection="1">
      <alignment vertical="center"/>
      <protection locked="0"/>
    </xf>
    <xf numFmtId="38" fontId="26" fillId="0" borderId="28" xfId="0" applyNumberFormat="1" applyFont="1" applyBorder="1" applyAlignment="1" applyProtection="1">
      <alignment vertical="center"/>
      <protection locked="0"/>
    </xf>
    <xf numFmtId="38" fontId="3" fillId="3" borderId="53" xfId="0" applyNumberFormat="1" applyFont="1" applyFill="1" applyBorder="1" applyAlignment="1" applyProtection="1">
      <alignment vertical="center"/>
    </xf>
    <xf numFmtId="38" fontId="3" fillId="3" borderId="28" xfId="0" applyNumberFormat="1" applyFont="1" applyFill="1" applyBorder="1" applyAlignment="1" applyProtection="1">
      <alignment vertical="center"/>
    </xf>
    <xf numFmtId="38" fontId="26" fillId="0" borderId="53" xfId="0" applyNumberFormat="1" applyFont="1" applyFill="1" applyBorder="1" applyAlignment="1" applyProtection="1">
      <alignment vertical="center"/>
      <protection locked="0"/>
    </xf>
    <xf numFmtId="38" fontId="26" fillId="0" borderId="28" xfId="0" applyNumberFormat="1" applyFont="1" applyFill="1" applyBorder="1" applyAlignment="1" applyProtection="1">
      <alignment vertical="center"/>
      <protection locked="0"/>
    </xf>
    <xf numFmtId="38" fontId="3" fillId="3" borderId="55" xfId="0" applyNumberFormat="1" applyFont="1" applyFill="1" applyBorder="1" applyAlignment="1">
      <alignment vertical="center"/>
    </xf>
    <xf numFmtId="38" fontId="3" fillId="3" borderId="30" xfId="0" applyNumberFormat="1" applyFont="1" applyFill="1" applyBorder="1" applyAlignment="1">
      <alignment vertical="center"/>
    </xf>
    <xf numFmtId="38" fontId="4" fillId="3" borderId="53" xfId="0" applyNumberFormat="1" applyFont="1" applyFill="1" applyBorder="1" applyAlignment="1" applyProtection="1">
      <alignment horizontal="right" vertical="center"/>
    </xf>
    <xf numFmtId="38" fontId="4" fillId="3" borderId="28" xfId="0" applyNumberFormat="1" applyFont="1" applyFill="1" applyBorder="1" applyAlignment="1" applyProtection="1">
      <alignment horizontal="right" vertical="center"/>
    </xf>
    <xf numFmtId="38" fontId="29" fillId="0" borderId="53" xfId="0" applyNumberFormat="1" applyFont="1" applyBorder="1" applyAlignment="1" applyProtection="1">
      <alignment horizontal="right" vertical="center"/>
      <protection locked="0"/>
    </xf>
    <xf numFmtId="38" fontId="29" fillId="0" borderId="28" xfId="0" applyNumberFormat="1" applyFont="1" applyBorder="1" applyAlignment="1" applyProtection="1">
      <alignment horizontal="right" vertical="center"/>
      <protection locked="0"/>
    </xf>
    <xf numFmtId="38" fontId="4" fillId="5" borderId="53" xfId="0" applyNumberFormat="1" applyFont="1" applyFill="1" applyBorder="1" applyAlignment="1" applyProtection="1">
      <alignment vertical="center"/>
    </xf>
    <xf numFmtId="38" fontId="3" fillId="5" borderId="53" xfId="0" applyNumberFormat="1" applyFont="1" applyFill="1" applyBorder="1" applyAlignment="1" applyProtection="1">
      <alignment vertical="center"/>
    </xf>
    <xf numFmtId="38" fontId="3" fillId="3" borderId="75" xfId="0" applyNumberFormat="1" applyFont="1" applyFill="1" applyBorder="1" applyAlignment="1" applyProtection="1">
      <alignment vertical="center"/>
    </xf>
    <xf numFmtId="38" fontId="3" fillId="3" borderId="81" xfId="0" applyNumberFormat="1" applyFont="1" applyFill="1" applyBorder="1" applyAlignment="1" applyProtection="1">
      <alignment vertical="center"/>
    </xf>
    <xf numFmtId="38" fontId="26" fillId="7" borderId="75" xfId="0" applyNumberFormat="1" applyFont="1" applyFill="1" applyBorder="1" applyAlignment="1" applyProtection="1">
      <alignment vertical="center"/>
      <protection locked="0"/>
    </xf>
    <xf numFmtId="38" fontId="4" fillId="3" borderId="75" xfId="0" applyNumberFormat="1" applyFont="1" applyFill="1" applyBorder="1" applyAlignment="1" applyProtection="1">
      <alignment vertical="center"/>
    </xf>
    <xf numFmtId="38" fontId="4" fillId="3" borderId="84" xfId="0" applyNumberFormat="1" applyFont="1" applyFill="1" applyBorder="1" applyAlignment="1" applyProtection="1">
      <alignment vertical="center"/>
    </xf>
    <xf numFmtId="38" fontId="3" fillId="3" borderId="85" xfId="0" applyNumberFormat="1" applyFont="1" applyFill="1" applyBorder="1" applyAlignment="1" applyProtection="1">
      <alignment vertical="center"/>
    </xf>
    <xf numFmtId="38" fontId="26" fillId="0" borderId="84" xfId="0" applyNumberFormat="1" applyFont="1" applyBorder="1" applyAlignment="1" applyProtection="1">
      <alignment vertical="center"/>
      <protection locked="0"/>
    </xf>
    <xf numFmtId="0" fontId="26" fillId="0" borderId="43" xfId="0" applyFont="1" applyBorder="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26" fillId="0" borderId="73" xfId="0" applyFont="1" applyBorder="1" applyAlignment="1" applyProtection="1">
      <alignment horizontal="center" vertical="center" wrapText="1"/>
      <protection locked="0"/>
    </xf>
    <xf numFmtId="0" fontId="26" fillId="0" borderId="74" xfId="0" applyFont="1" applyBorder="1" applyAlignment="1" applyProtection="1">
      <alignment horizontal="center" vertical="center" wrapText="1"/>
      <protection locked="0"/>
    </xf>
    <xf numFmtId="14" fontId="26" fillId="0" borderId="53" xfId="0" applyNumberFormat="1" applyFont="1" applyBorder="1" applyAlignment="1" applyProtection="1">
      <alignment horizontal="center" vertical="center" wrapText="1"/>
      <protection locked="0"/>
    </xf>
    <xf numFmtId="14" fontId="26" fillId="0" borderId="73" xfId="0" applyNumberFormat="1" applyFont="1" applyBorder="1" applyAlignment="1" applyProtection="1">
      <alignment horizontal="center" vertical="center" wrapText="1"/>
      <protection locked="0"/>
    </xf>
    <xf numFmtId="0" fontId="26" fillId="7" borderId="43" xfId="6" applyFont="1" applyFill="1" applyBorder="1" applyAlignment="1" applyProtection="1">
      <alignment horizontal="center" vertical="center" wrapText="1"/>
      <protection locked="0"/>
    </xf>
    <xf numFmtId="9" fontId="26" fillId="0" borderId="53" xfId="0" applyNumberFormat="1" applyFont="1" applyBorder="1" applyAlignment="1" applyProtection="1">
      <alignment horizontal="center" vertical="center"/>
      <protection locked="0"/>
    </xf>
    <xf numFmtId="38" fontId="26" fillId="0" borderId="27" xfId="0" applyNumberFormat="1" applyFont="1" applyBorder="1" applyAlignment="1" applyProtection="1">
      <alignment horizontal="right" vertical="center"/>
      <protection locked="0"/>
    </xf>
    <xf numFmtId="0" fontId="26" fillId="7" borderId="72" xfId="6" applyFont="1" applyFill="1" applyBorder="1" applyAlignment="1" applyProtection="1">
      <alignment horizontal="center" vertical="center" wrapText="1"/>
      <protection locked="0"/>
    </xf>
    <xf numFmtId="0" fontId="26" fillId="0" borderId="86" xfId="0" applyFont="1" applyBorder="1" applyAlignment="1" applyProtection="1">
      <alignment horizontal="center" vertical="center"/>
      <protection locked="0"/>
    </xf>
    <xf numFmtId="0" fontId="26" fillId="7" borderId="86" xfId="6" applyFont="1" applyFill="1" applyBorder="1" applyAlignment="1" applyProtection="1">
      <alignment horizontal="center" vertical="center" wrapText="1"/>
      <protection locked="0"/>
    </xf>
    <xf numFmtId="38" fontId="3" fillId="3" borderId="29" xfId="0" applyNumberFormat="1" applyFont="1" applyFill="1" applyBorder="1" applyAlignment="1">
      <alignment horizontal="right" vertical="center"/>
    </xf>
    <xf numFmtId="38" fontId="3" fillId="3" borderId="29" xfId="0" applyNumberFormat="1" applyFont="1" applyFill="1" applyBorder="1" applyAlignment="1">
      <alignment vertical="center"/>
    </xf>
    <xf numFmtId="49" fontId="26" fillId="0" borderId="43" xfId="0" applyNumberFormat="1" applyFont="1" applyBorder="1" applyAlignment="1" applyProtection="1">
      <alignment horizontal="center" vertical="center" wrapText="1"/>
      <protection locked="0"/>
    </xf>
    <xf numFmtId="170" fontId="26" fillId="0" borderId="53" xfId="0" applyNumberFormat="1" applyFont="1" applyBorder="1" applyAlignment="1" applyProtection="1">
      <alignment horizontal="center" vertical="center"/>
      <protection locked="0"/>
    </xf>
    <xf numFmtId="49" fontId="26" fillId="0" borderId="72" xfId="0" applyNumberFormat="1" applyFont="1" applyBorder="1" applyAlignment="1" applyProtection="1">
      <alignment horizontal="center" vertical="center" wrapText="1"/>
      <protection locked="0"/>
    </xf>
    <xf numFmtId="170" fontId="26" fillId="0" borderId="86" xfId="0" applyNumberFormat="1" applyFont="1" applyBorder="1" applyAlignment="1" applyProtection="1">
      <alignment horizontal="center" vertical="center"/>
      <protection locked="0"/>
    </xf>
    <xf numFmtId="38" fontId="4" fillId="3" borderId="55" xfId="12" applyNumberFormat="1" applyFont="1" applyFill="1" applyBorder="1" applyAlignment="1" applyProtection="1">
      <alignment horizontal="right" vertical="center"/>
    </xf>
    <xf numFmtId="38" fontId="4" fillId="3" borderId="30" xfId="12" applyNumberFormat="1" applyFont="1" applyFill="1" applyBorder="1" applyAlignment="1" applyProtection="1">
      <alignment horizontal="right" vertical="center"/>
    </xf>
    <xf numFmtId="38" fontId="4" fillId="3" borderId="87" xfId="0" applyNumberFormat="1" applyFont="1" applyFill="1" applyBorder="1" applyAlignment="1" applyProtection="1">
      <alignment horizontal="right" vertical="center"/>
    </xf>
    <xf numFmtId="38" fontId="4" fillId="3" borderId="88" xfId="0" applyNumberFormat="1" applyFont="1" applyFill="1" applyBorder="1" applyAlignment="1" applyProtection="1">
      <alignment horizontal="right" vertical="center"/>
    </xf>
    <xf numFmtId="0" fontId="26" fillId="0" borderId="43" xfId="6" applyFont="1" applyBorder="1" applyAlignment="1" applyProtection="1">
      <alignment horizontal="center" vertical="center" wrapText="1"/>
      <protection locked="0"/>
    </xf>
    <xf numFmtId="38" fontId="3" fillId="3" borderId="78" xfId="0" applyNumberFormat="1" applyFont="1" applyFill="1" applyBorder="1" applyAlignment="1">
      <alignment horizontal="right" vertical="center"/>
    </xf>
    <xf numFmtId="38" fontId="3" fillId="3" borderId="53" xfId="0" applyNumberFormat="1" applyFont="1" applyFill="1" applyBorder="1" applyAlignment="1">
      <alignment horizontal="right" vertical="center"/>
    </xf>
    <xf numFmtId="38" fontId="3" fillId="3" borderId="28" xfId="0" applyNumberFormat="1" applyFont="1" applyFill="1" applyBorder="1" applyAlignment="1">
      <alignment horizontal="right" vertical="center"/>
    </xf>
    <xf numFmtId="38" fontId="3" fillId="3" borderId="78" xfId="0" applyNumberFormat="1" applyFont="1" applyFill="1" applyBorder="1" applyAlignment="1">
      <alignment vertical="center"/>
    </xf>
    <xf numFmtId="0" fontId="26" fillId="0" borderId="72" xfId="6" applyFont="1" applyBorder="1" applyAlignment="1" applyProtection="1">
      <alignment horizontal="center" vertical="center" wrapText="1"/>
      <protection locked="0"/>
    </xf>
    <xf numFmtId="38" fontId="3" fillId="3" borderId="83" xfId="0" applyNumberFormat="1" applyFont="1" applyFill="1" applyBorder="1" applyAlignment="1">
      <alignment vertical="center"/>
    </xf>
    <xf numFmtId="10" fontId="26" fillId="0" borderId="53" xfId="0" applyNumberFormat="1" applyFont="1" applyBorder="1" applyAlignment="1" applyProtection="1">
      <alignment horizontal="center" vertical="center"/>
      <protection locked="0"/>
    </xf>
    <xf numFmtId="0" fontId="26" fillId="0" borderId="89" xfId="0" applyFont="1" applyBorder="1" applyAlignment="1" applyProtection="1">
      <alignment horizontal="center" vertical="center"/>
      <protection locked="0"/>
    </xf>
    <xf numFmtId="38" fontId="3" fillId="3" borderId="90" xfId="0" applyNumberFormat="1" applyFont="1" applyFill="1" applyBorder="1" applyAlignment="1">
      <alignment horizontal="right" vertical="center"/>
    </xf>
    <xf numFmtId="0" fontId="26" fillId="0" borderId="53" xfId="0" applyFont="1" applyBorder="1" applyAlignment="1" applyProtection="1">
      <alignment horizontal="center"/>
      <protection locked="0"/>
    </xf>
    <xf numFmtId="38" fontId="26" fillId="0" borderId="53" xfId="0" applyNumberFormat="1" applyFont="1" applyBorder="1" applyAlignment="1" applyProtection="1">
      <alignment horizontal="right"/>
      <protection locked="0"/>
    </xf>
    <xf numFmtId="9" fontId="26" fillId="0" borderId="53" xfId="0" applyNumberFormat="1" applyFont="1" applyBorder="1" applyAlignment="1" applyProtection="1">
      <alignment horizontal="center"/>
      <protection locked="0"/>
    </xf>
    <xf numFmtId="38" fontId="26" fillId="0" borderId="28" xfId="0" applyNumberFormat="1" applyFont="1" applyBorder="1" applyAlignment="1" applyProtection="1">
      <alignment horizontal="right"/>
      <protection locked="0"/>
    </xf>
    <xf numFmtId="0" fontId="26" fillId="0" borderId="86" xfId="0" applyFont="1" applyBorder="1" applyAlignment="1" applyProtection="1">
      <alignment horizontal="center"/>
      <protection locked="0"/>
    </xf>
    <xf numFmtId="38" fontId="4" fillId="3" borderId="55" xfId="0" applyNumberFormat="1" applyFont="1" applyFill="1" applyBorder="1" applyAlignment="1">
      <alignment horizontal="right" wrapText="1"/>
    </xf>
    <xf numFmtId="38" fontId="4" fillId="3" borderId="29" xfId="0" applyNumberFormat="1" applyFont="1" applyFill="1" applyBorder="1" applyAlignment="1">
      <alignment horizontal="right" wrapText="1"/>
    </xf>
    <xf numFmtId="38" fontId="3" fillId="3" borderId="30" xfId="0" applyNumberFormat="1" applyFont="1" applyFill="1" applyBorder="1" applyAlignment="1">
      <alignment horizontal="right"/>
    </xf>
    <xf numFmtId="38" fontId="26" fillId="0" borderId="53" xfId="0" applyNumberFormat="1" applyFont="1" applyBorder="1" applyAlignment="1" applyProtection="1">
      <alignment horizontal="right" vertical="center" wrapText="1"/>
      <protection locked="0"/>
    </xf>
    <xf numFmtId="38" fontId="26" fillId="0" borderId="28" xfId="0" applyNumberFormat="1" applyFont="1" applyBorder="1" applyAlignment="1" applyProtection="1">
      <alignment horizontal="right" vertical="center" wrapText="1"/>
      <protection locked="0"/>
    </xf>
    <xf numFmtId="38" fontId="4" fillId="3" borderId="91" xfId="0" applyNumberFormat="1" applyFont="1" applyFill="1" applyBorder="1" applyAlignment="1">
      <alignment horizontal="right" vertical="center" wrapText="1"/>
    </xf>
    <xf numFmtId="38" fontId="4" fillId="3" borderId="92" xfId="0" applyNumberFormat="1" applyFont="1" applyFill="1" applyBorder="1" applyAlignment="1">
      <alignment horizontal="right" vertical="center" wrapText="1"/>
    </xf>
    <xf numFmtId="38" fontId="26" fillId="0" borderId="73" xfId="0" applyNumberFormat="1" applyFont="1" applyBorder="1" applyAlignment="1" applyProtection="1">
      <alignment horizontal="right" vertical="center" wrapText="1"/>
      <protection locked="0"/>
    </xf>
    <xf numFmtId="38" fontId="26" fillId="0" borderId="74" xfId="0" applyNumberFormat="1" applyFont="1" applyBorder="1" applyAlignment="1" applyProtection="1">
      <alignment horizontal="right" vertical="center" wrapText="1"/>
      <protection locked="0"/>
    </xf>
    <xf numFmtId="38" fontId="26" fillId="7" borderId="86" xfId="0" applyNumberFormat="1" applyFont="1" applyFill="1" applyBorder="1" applyAlignment="1" applyProtection="1">
      <alignment horizontal="center" vertical="center"/>
      <protection locked="0"/>
    </xf>
    <xf numFmtId="0" fontId="38" fillId="0" borderId="0" xfId="0" quotePrefix="1" applyFont="1" applyBorder="1" applyAlignment="1">
      <alignment horizontal="left" vertical="center" wrapText="1"/>
    </xf>
    <xf numFmtId="167" fontId="22" fillId="0" borderId="1" xfId="11" quotePrefix="1" applyFont="1" applyBorder="1" applyAlignment="1">
      <alignment horizontal="center" vertical="top"/>
    </xf>
    <xf numFmtId="49" fontId="19" fillId="0" borderId="53" xfId="0" applyNumberFormat="1" applyFont="1" applyBorder="1" applyAlignment="1" applyProtection="1">
      <alignment horizontal="left" vertical="top" wrapText="1"/>
      <protection locked="0"/>
    </xf>
    <xf numFmtId="49" fontId="19" fillId="0" borderId="25" xfId="0" applyNumberFormat="1" applyFont="1" applyBorder="1" applyAlignment="1" applyProtection="1">
      <alignment horizontal="left" vertical="top" wrapText="1"/>
      <protection locked="0"/>
    </xf>
    <xf numFmtId="49" fontId="19" fillId="0" borderId="10" xfId="0" applyNumberFormat="1" applyFont="1" applyBorder="1" applyAlignment="1" applyProtection="1">
      <alignment horizontal="left" vertical="top" wrapText="1"/>
      <protection locked="0"/>
    </xf>
    <xf numFmtId="49" fontId="19" fillId="0" borderId="40" xfId="0" applyNumberFormat="1" applyFont="1" applyBorder="1" applyAlignment="1" applyProtection="1">
      <alignment horizontal="left" vertical="top" wrapText="1"/>
      <protection locked="0"/>
    </xf>
    <xf numFmtId="49" fontId="19" fillId="0" borderId="38" xfId="0" applyNumberFormat="1" applyFont="1" applyBorder="1" applyAlignment="1" applyProtection="1">
      <alignment horizontal="left" vertical="top" wrapText="1"/>
      <protection locked="0"/>
    </xf>
    <xf numFmtId="49" fontId="19" fillId="0" borderId="31" xfId="0" applyNumberFormat="1" applyFont="1" applyBorder="1" applyAlignment="1" applyProtection="1">
      <alignment horizontal="left" vertical="top" wrapText="1"/>
      <protection locked="0"/>
    </xf>
    <xf numFmtId="0" fontId="1" fillId="0" borderId="0" xfId="0" applyFont="1" applyBorder="1" applyAlignment="1">
      <alignment horizontal="left" vertical="center" wrapText="1"/>
    </xf>
    <xf numFmtId="0" fontId="3" fillId="5" borderId="93" xfId="0" applyFont="1" applyFill="1" applyBorder="1" applyAlignment="1">
      <alignment horizontal="center" vertical="center" wrapText="1"/>
    </xf>
    <xf numFmtId="0" fontId="5" fillId="5" borderId="94" xfId="0" applyFont="1" applyFill="1" applyBorder="1" applyAlignment="1">
      <alignment horizontal="center" vertical="center" wrapText="1"/>
    </xf>
    <xf numFmtId="0" fontId="5" fillId="5" borderId="95" xfId="0" applyFont="1" applyFill="1" applyBorder="1" applyAlignment="1">
      <alignment horizontal="center" vertical="center" wrapText="1"/>
    </xf>
    <xf numFmtId="0" fontId="4" fillId="2" borderId="46" xfId="6" applyFont="1" applyFill="1" applyBorder="1" applyAlignment="1">
      <alignment horizontal="center" vertical="center"/>
    </xf>
    <xf numFmtId="0" fontId="4" fillId="2" borderId="55" xfId="6" applyFont="1" applyFill="1" applyBorder="1" applyAlignment="1">
      <alignment horizontal="center" vertical="center"/>
    </xf>
    <xf numFmtId="0" fontId="8" fillId="2" borderId="15" xfId="6" applyFont="1" applyFill="1" applyBorder="1" applyAlignment="1">
      <alignment horizontal="center" vertical="center" wrapText="1"/>
    </xf>
    <xf numFmtId="0" fontId="8" fillId="2" borderId="16" xfId="6" applyFont="1" applyFill="1" applyBorder="1" applyAlignment="1">
      <alignment horizontal="center" vertical="center" wrapText="1"/>
    </xf>
    <xf numFmtId="0" fontId="8" fillId="2" borderId="27" xfId="6" applyFont="1" applyFill="1" applyBorder="1" applyAlignment="1">
      <alignment horizontal="center" vertical="center" wrapText="1"/>
    </xf>
    <xf numFmtId="0" fontId="8" fillId="2" borderId="28" xfId="6" applyFont="1" applyFill="1" applyBorder="1" applyAlignment="1">
      <alignment horizontal="center" vertical="center" wrapText="1"/>
    </xf>
    <xf numFmtId="0" fontId="4" fillId="2" borderId="18" xfId="6" applyFont="1" applyFill="1" applyBorder="1" applyAlignment="1">
      <alignment horizontal="center" vertical="center" wrapText="1"/>
    </xf>
    <xf numFmtId="0" fontId="4" fillId="2" borderId="34"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8" xfId="6" applyFont="1" applyFill="1" applyBorder="1" applyAlignment="1">
      <alignment horizontal="center" vertical="center" wrapText="1"/>
    </xf>
    <xf numFmtId="0" fontId="4" fillId="2" borderId="35" xfId="6" applyFont="1" applyFill="1" applyBorder="1" applyAlignment="1">
      <alignment horizontal="center" vertical="center" wrapText="1"/>
    </xf>
    <xf numFmtId="0" fontId="4" fillId="2" borderId="42" xfId="6" applyFont="1" applyFill="1" applyBorder="1" applyAlignment="1">
      <alignment horizontal="center" vertical="center" wrapText="1"/>
    </xf>
    <xf numFmtId="0" fontId="4" fillId="2" borderId="27" xfId="6" applyFont="1" applyFill="1" applyBorder="1" applyAlignment="1">
      <alignment horizontal="center" vertical="center" wrapText="1"/>
    </xf>
    <xf numFmtId="0" fontId="4" fillId="2" borderId="38"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36" xfId="6" applyFont="1" applyFill="1" applyBorder="1" applyAlignment="1">
      <alignment horizontal="center" vertical="center" wrapText="1"/>
    </xf>
    <xf numFmtId="0" fontId="3" fillId="5" borderId="96"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8" fillId="2" borderId="11" xfId="6" applyFont="1" applyFill="1" applyBorder="1" applyAlignment="1">
      <alignment horizontal="center" vertical="center" wrapText="1"/>
    </xf>
    <xf numFmtId="0" fontId="8" fillId="2" borderId="18" xfId="6" applyFont="1" applyFill="1" applyBorder="1" applyAlignment="1">
      <alignment horizontal="center" vertical="center" wrapText="1"/>
    </xf>
    <xf numFmtId="0" fontId="8" fillId="2" borderId="53"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57" xfId="6" applyFont="1" applyFill="1" applyBorder="1" applyAlignment="1">
      <alignment horizontal="center" vertical="center" wrapText="1"/>
    </xf>
    <xf numFmtId="0" fontId="4" fillId="2" borderId="17" xfId="6" applyFont="1" applyFill="1" applyBorder="1" applyAlignment="1">
      <alignment horizontal="center" vertical="center" wrapText="1"/>
    </xf>
    <xf numFmtId="0" fontId="4" fillId="5" borderId="38" xfId="6" applyFont="1" applyFill="1" applyBorder="1" applyAlignment="1">
      <alignment horizontal="center" vertical="center" wrapText="1"/>
    </xf>
    <xf numFmtId="0" fontId="4" fillId="5" borderId="18" xfId="6" applyFont="1" applyFill="1" applyBorder="1" applyAlignment="1">
      <alignment horizontal="center" vertical="center" wrapText="1"/>
    </xf>
    <xf numFmtId="0" fontId="4" fillId="5" borderId="16" xfId="6" applyFont="1" applyFill="1" applyBorder="1" applyAlignment="1">
      <alignment horizontal="center" vertical="center" wrapText="1"/>
    </xf>
    <xf numFmtId="0" fontId="4" fillId="5" borderId="57" xfId="6" applyFont="1" applyFill="1" applyBorder="1" applyAlignment="1">
      <alignment horizontal="center" vertical="center" wrapText="1"/>
    </xf>
    <xf numFmtId="0" fontId="4" fillId="2" borderId="46" xfId="6" applyFont="1" applyFill="1" applyBorder="1" applyAlignment="1" applyProtection="1">
      <alignment horizontal="center" vertical="center"/>
    </xf>
    <xf numFmtId="0" fontId="4" fillId="2" borderId="55" xfId="6" applyFont="1" applyFill="1" applyBorder="1" applyAlignment="1" applyProtection="1">
      <alignment horizontal="center" vertical="center"/>
    </xf>
    <xf numFmtId="0" fontId="4" fillId="5" borderId="35" xfId="6" applyFont="1" applyFill="1" applyBorder="1" applyAlignment="1">
      <alignment horizontal="center" vertical="center" wrapText="1"/>
    </xf>
    <xf numFmtId="0" fontId="4" fillId="5" borderId="42" xfId="6" applyFont="1" applyFill="1" applyBorder="1" applyAlignment="1">
      <alignment horizontal="center" vertical="center" wrapText="1"/>
    </xf>
    <xf numFmtId="0" fontId="4" fillId="2" borderId="41" xfId="6" applyFont="1" applyFill="1" applyBorder="1" applyAlignment="1">
      <alignment horizontal="center" vertical="center" wrapText="1"/>
    </xf>
    <xf numFmtId="0" fontId="4" fillId="5" borderId="40" xfId="6" applyFont="1" applyFill="1" applyBorder="1" applyAlignment="1">
      <alignment horizontal="center" vertical="center" wrapText="1"/>
    </xf>
    <xf numFmtId="0" fontId="4" fillId="5" borderId="14" xfId="6" applyFont="1" applyFill="1" applyBorder="1" applyAlignment="1">
      <alignment horizontal="center" vertical="center" wrapText="1"/>
    </xf>
    <xf numFmtId="0" fontId="3" fillId="5" borderId="98" xfId="0" applyFont="1" applyFill="1" applyBorder="1" applyAlignment="1">
      <alignment horizontal="center" vertical="center"/>
    </xf>
    <xf numFmtId="0" fontId="3" fillId="5" borderId="99" xfId="0" applyFont="1" applyFill="1" applyBorder="1" applyAlignment="1">
      <alignment horizontal="center" vertical="center"/>
    </xf>
    <xf numFmtId="0" fontId="3" fillId="5" borderId="94" xfId="0" applyFont="1" applyFill="1" applyBorder="1" applyAlignment="1">
      <alignment horizontal="center" vertical="center"/>
    </xf>
    <xf numFmtId="0" fontId="3" fillId="5" borderId="23" xfId="0" applyFont="1" applyFill="1" applyBorder="1" applyAlignment="1">
      <alignment horizontal="center" vertical="center"/>
    </xf>
    <xf numFmtId="0" fontId="3" fillId="3" borderId="93" xfId="0" applyFont="1" applyFill="1" applyBorder="1" applyAlignment="1">
      <alignment horizontal="center" vertical="center" wrapText="1"/>
    </xf>
    <xf numFmtId="0" fontId="3" fillId="3" borderId="94" xfId="0" applyFont="1" applyFill="1" applyBorder="1" applyAlignment="1">
      <alignment horizontal="center" vertical="center" wrapText="1"/>
    </xf>
    <xf numFmtId="0" fontId="3" fillId="3" borderId="95" xfId="0" applyFont="1" applyFill="1" applyBorder="1" applyAlignment="1">
      <alignment horizontal="center" vertical="center" wrapText="1"/>
    </xf>
    <xf numFmtId="0" fontId="29" fillId="0" borderId="11" xfId="6" applyFont="1" applyBorder="1" applyAlignment="1" applyProtection="1">
      <alignment horizontal="center" vertical="center" wrapText="1"/>
      <protection locked="0"/>
    </xf>
    <xf numFmtId="0" fontId="29" fillId="0" borderId="34" xfId="6" applyFont="1" applyBorder="1" applyAlignment="1" applyProtection="1">
      <alignment horizontal="center" vertical="center" wrapText="1"/>
      <protection locked="0"/>
    </xf>
    <xf numFmtId="0" fontId="29" fillId="0" borderId="8" xfId="6" applyFont="1" applyBorder="1" applyAlignment="1" applyProtection="1">
      <alignment horizontal="center" vertical="center" wrapText="1"/>
      <protection locked="0"/>
    </xf>
    <xf numFmtId="0" fontId="29" fillId="0" borderId="100" xfId="6" applyFont="1" applyBorder="1" applyAlignment="1" applyProtection="1">
      <alignment horizontal="center" vertical="center" wrapText="1"/>
      <protection locked="0"/>
    </xf>
    <xf numFmtId="0" fontId="29" fillId="0" borderId="96" xfId="6" applyFont="1" applyBorder="1" applyAlignment="1" applyProtection="1">
      <alignment horizontal="center" vertical="center" wrapText="1"/>
      <protection locked="0"/>
    </xf>
    <xf numFmtId="0" fontId="29" fillId="0" borderId="97" xfId="6" applyFont="1" applyBorder="1" applyAlignment="1" applyProtection="1">
      <alignment horizontal="center" vertical="center" wrapText="1"/>
      <protection locked="0"/>
    </xf>
    <xf numFmtId="0" fontId="7" fillId="2" borderId="93"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2" borderId="8" xfId="6" applyFont="1" applyFill="1" applyBorder="1" applyAlignment="1">
      <alignment horizontal="center" vertical="center" wrapText="1"/>
    </xf>
    <xf numFmtId="0" fontId="29" fillId="0" borderId="43" xfId="6" applyFont="1" applyBorder="1" applyAlignment="1" applyProtection="1">
      <alignment horizontal="center" vertical="center" wrapText="1"/>
      <protection locked="0"/>
    </xf>
    <xf numFmtId="0" fontId="29" fillId="0" borderId="58" xfId="6" applyFont="1" applyBorder="1" applyAlignment="1" applyProtection="1">
      <alignment horizontal="center" vertical="center" wrapText="1"/>
      <protection locked="0"/>
    </xf>
    <xf numFmtId="0" fontId="29" fillId="0" borderId="45" xfId="6" applyFont="1" applyBorder="1" applyAlignment="1" applyProtection="1">
      <alignment horizontal="center" vertical="center" wrapText="1"/>
      <protection locked="0"/>
    </xf>
    <xf numFmtId="0" fontId="29" fillId="0" borderId="11" xfId="6" applyFont="1" applyBorder="1" applyAlignment="1">
      <alignment horizontal="center" vertical="center" wrapText="1"/>
    </xf>
    <xf numFmtId="0" fontId="29" fillId="0" borderId="34" xfId="6" applyFont="1" applyBorder="1" applyAlignment="1">
      <alignment horizontal="center" vertical="center" wrapText="1"/>
    </xf>
    <xf numFmtId="0" fontId="29" fillId="0" borderId="8" xfId="6" applyFont="1" applyBorder="1" applyAlignment="1">
      <alignment horizontal="center" vertical="center" wrapText="1"/>
    </xf>
    <xf numFmtId="0" fontId="29" fillId="0" borderId="93" xfId="6" applyFont="1" applyBorder="1" applyAlignment="1">
      <alignment horizontal="center" vertical="center" wrapText="1"/>
    </xf>
    <xf numFmtId="0" fontId="29" fillId="0" borderId="96" xfId="6" applyFont="1" applyBorder="1" applyAlignment="1">
      <alignment horizontal="center" vertical="center" wrapText="1"/>
    </xf>
    <xf numFmtId="0" fontId="29" fillId="0" borderId="97" xfId="6" applyFont="1" applyBorder="1" applyAlignment="1">
      <alignment horizontal="center" vertical="center" wrapText="1"/>
    </xf>
    <xf numFmtId="0" fontId="4" fillId="3" borderId="93" xfId="6" applyFont="1" applyFill="1" applyBorder="1" applyAlignment="1">
      <alignment horizontal="center" vertical="center" wrapText="1"/>
    </xf>
    <xf numFmtId="0" fontId="4" fillId="3" borderId="24" xfId="6" applyFont="1" applyFill="1" applyBorder="1" applyAlignment="1">
      <alignment horizontal="center" vertical="center" wrapText="1"/>
    </xf>
    <xf numFmtId="0" fontId="7" fillId="2" borderId="95" xfId="0" applyFont="1" applyFill="1" applyBorder="1" applyAlignment="1">
      <alignment horizontal="center" vertical="center" wrapText="1"/>
    </xf>
    <xf numFmtId="0" fontId="4" fillId="3" borderId="11" xfId="6" applyFont="1" applyFill="1" applyBorder="1" applyAlignment="1">
      <alignment horizontal="center" vertical="center" wrapText="1"/>
    </xf>
    <xf numFmtId="0" fontId="4" fillId="3" borderId="45" xfId="6" applyFont="1" applyFill="1" applyBorder="1" applyAlignment="1">
      <alignment horizontal="center" vertical="center" wrapText="1"/>
    </xf>
    <xf numFmtId="0" fontId="3" fillId="2" borderId="93"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0" xfId="6" applyFont="1" applyFill="1" applyBorder="1" applyAlignment="1">
      <alignment horizontal="center" vertical="center" wrapText="1"/>
    </xf>
    <xf numFmtId="0" fontId="4" fillId="2" borderId="24" xfId="6" applyFont="1" applyFill="1" applyBorder="1" applyAlignment="1">
      <alignment horizontal="center" vertical="center" wrapText="1"/>
    </xf>
    <xf numFmtId="0" fontId="4" fillId="2" borderId="59" xfId="6"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101" xfId="0" applyFont="1" applyFill="1" applyBorder="1" applyAlignment="1">
      <alignment horizontal="center" vertical="center" wrapText="1"/>
    </xf>
    <xf numFmtId="0" fontId="4" fillId="2" borderId="37" xfId="6" applyFont="1" applyFill="1" applyBorder="1" applyAlignment="1">
      <alignment horizontal="center" vertical="center" wrapText="1"/>
    </xf>
    <xf numFmtId="0" fontId="3" fillId="2" borderId="96"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4" fillId="5" borderId="4" xfId="6" applyFont="1" applyFill="1" applyBorder="1" applyAlignment="1">
      <alignment horizontal="center" vertical="center" wrapText="1"/>
    </xf>
    <xf numFmtId="0" fontId="4" fillId="2" borderId="58" xfId="6" applyFont="1" applyFill="1" applyBorder="1" applyAlignment="1">
      <alignment horizontal="center" vertical="center" wrapText="1"/>
    </xf>
    <xf numFmtId="0" fontId="4" fillId="2" borderId="102" xfId="6"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3" fillId="3" borderId="100"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3" fillId="3" borderId="51"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5" borderId="4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2"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3" fillId="5" borderId="104" xfId="0" applyFont="1" applyFill="1" applyBorder="1" applyAlignment="1">
      <alignment horizontal="center" vertical="center" wrapText="1"/>
    </xf>
    <xf numFmtId="0" fontId="3" fillId="5" borderId="10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94" xfId="0" applyFont="1" applyFill="1" applyBorder="1" applyAlignment="1">
      <alignment horizontal="center" vertical="center" wrapText="1"/>
    </xf>
    <xf numFmtId="0" fontId="3" fillId="5" borderId="8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4" fillId="5" borderId="34" xfId="6" applyFont="1" applyFill="1" applyBorder="1" applyAlignment="1">
      <alignment horizontal="center" vertical="center" wrapText="1"/>
    </xf>
    <xf numFmtId="0" fontId="4" fillId="5" borderId="106" xfId="6" applyFont="1" applyFill="1" applyBorder="1" applyAlignment="1">
      <alignment horizontal="center" vertical="center" wrapText="1"/>
    </xf>
    <xf numFmtId="0" fontId="4" fillId="5" borderId="8" xfId="6" applyFont="1" applyFill="1" applyBorder="1" applyAlignment="1">
      <alignment horizontal="center" vertical="center" wrapText="1"/>
    </xf>
    <xf numFmtId="0" fontId="4" fillId="5" borderId="45" xfId="6" applyFont="1" applyFill="1" applyBorder="1" applyAlignment="1">
      <alignment horizontal="center" vertical="center" wrapText="1"/>
    </xf>
    <xf numFmtId="0" fontId="4" fillId="5" borderId="25" xfId="6" applyFont="1" applyFill="1" applyBorder="1" applyAlignment="1">
      <alignment horizontal="center" vertical="center" wrapText="1"/>
    </xf>
    <xf numFmtId="0" fontId="4" fillId="2" borderId="7" xfId="6"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9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5" borderId="8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4" fillId="3" borderId="93"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37"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1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3" borderId="93" xfId="0" applyFont="1" applyFill="1" applyBorder="1" applyAlignment="1">
      <alignment horizontal="center" vertical="center"/>
    </xf>
    <xf numFmtId="0" fontId="3" fillId="3" borderId="107" xfId="0" applyFont="1" applyFill="1" applyBorder="1" applyAlignment="1">
      <alignment horizontal="center" vertical="center"/>
    </xf>
    <xf numFmtId="0" fontId="3" fillId="3" borderId="9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96" xfId="0" applyFont="1" applyFill="1" applyBorder="1" applyAlignment="1">
      <alignment horizontal="center" vertical="center" wrapText="1"/>
    </xf>
    <xf numFmtId="0" fontId="5" fillId="3" borderId="42"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4" xfId="0" applyFont="1" applyFill="1" applyBorder="1" applyAlignment="1">
      <alignment horizontal="center" vertical="center"/>
    </xf>
    <xf numFmtId="0" fontId="3" fillId="5" borderId="2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97" xfId="0" applyFont="1" applyFill="1" applyBorder="1" applyAlignment="1">
      <alignment horizontal="center" vertical="center" wrapText="1"/>
    </xf>
    <xf numFmtId="0" fontId="5" fillId="3" borderId="59" xfId="0" applyFont="1" applyFill="1" applyBorder="1" applyAlignment="1">
      <alignment horizontal="center" vertical="center"/>
    </xf>
    <xf numFmtId="0" fontId="3" fillId="2" borderId="93" xfId="0" applyFont="1" applyFill="1" applyBorder="1" applyAlignment="1" applyProtection="1">
      <alignment horizontal="center" vertical="center" wrapText="1"/>
    </xf>
    <xf numFmtId="0" fontId="3" fillId="2" borderId="96" xfId="0" applyFont="1" applyFill="1" applyBorder="1" applyAlignment="1" applyProtection="1">
      <alignment horizontal="center" vertical="center" wrapText="1"/>
    </xf>
    <xf numFmtId="0" fontId="3" fillId="2" borderId="9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9" xfId="0" applyFont="1" applyFill="1" applyBorder="1" applyAlignment="1" applyProtection="1">
      <alignment horizontal="center" vertical="center" wrapText="1"/>
    </xf>
    <xf numFmtId="0" fontId="3" fillId="3" borderId="98"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4" fillId="5" borderId="37" xfId="6" applyFont="1" applyFill="1" applyBorder="1" applyAlignment="1">
      <alignment horizontal="center" vertical="center" wrapText="1"/>
    </xf>
    <xf numFmtId="0" fontId="4" fillId="3" borderId="38" xfId="6" applyFont="1" applyFill="1" applyBorder="1" applyAlignment="1">
      <alignment horizontal="center" vertical="center" wrapText="1"/>
    </xf>
    <xf numFmtId="0" fontId="4" fillId="3" borderId="34" xfId="6" applyFont="1" applyFill="1" applyBorder="1" applyAlignment="1">
      <alignment horizontal="center" vertical="center" wrapText="1"/>
    </xf>
    <xf numFmtId="0" fontId="4" fillId="3" borderId="58" xfId="6" applyFont="1" applyFill="1" applyBorder="1" applyAlignment="1">
      <alignment horizontal="center" vertical="center" wrapText="1"/>
    </xf>
    <xf numFmtId="0" fontId="4" fillId="3" borderId="25" xfId="6" applyFont="1" applyFill="1" applyBorder="1" applyAlignment="1">
      <alignment horizontal="center" vertical="center" wrapText="1"/>
    </xf>
    <xf numFmtId="0" fontId="4" fillId="3" borderId="57" xfId="6" applyFont="1" applyFill="1" applyBorder="1" applyAlignment="1">
      <alignment horizontal="center" vertical="center" wrapText="1"/>
    </xf>
    <xf numFmtId="0" fontId="4" fillId="3" borderId="102" xfId="6" applyFont="1" applyFill="1" applyBorder="1" applyAlignment="1">
      <alignment horizontal="center" vertical="center" wrapText="1"/>
    </xf>
    <xf numFmtId="0" fontId="4" fillId="3" borderId="108" xfId="6" applyFont="1" applyFill="1" applyBorder="1" applyAlignment="1">
      <alignment horizontal="center" vertical="center" wrapText="1"/>
    </xf>
    <xf numFmtId="0" fontId="4" fillId="3" borderId="41" xfId="6" applyFont="1" applyFill="1" applyBorder="1" applyAlignment="1">
      <alignment horizontal="center" vertical="center" wrapText="1"/>
    </xf>
    <xf numFmtId="0" fontId="4" fillId="3" borderId="14" xfId="6" applyFont="1" applyFill="1" applyBorder="1" applyAlignment="1">
      <alignment horizontal="center" vertical="center" wrapText="1"/>
    </xf>
    <xf numFmtId="0" fontId="4" fillId="3" borderId="8" xfId="6" applyFont="1" applyFill="1" applyBorder="1" applyAlignment="1">
      <alignment horizontal="center" vertical="center" wrapText="1"/>
    </xf>
    <xf numFmtId="0" fontId="4" fillId="3" borderId="3" xfId="6" applyFont="1" applyFill="1" applyBorder="1" applyAlignment="1">
      <alignment horizontal="center" vertical="center" wrapText="1"/>
    </xf>
    <xf numFmtId="0" fontId="4" fillId="3" borderId="106" xfId="6"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0" xfId="0" applyFont="1" applyBorder="1" applyAlignment="1">
      <alignment vertical="center" wrapText="1"/>
    </xf>
    <xf numFmtId="0" fontId="3" fillId="2" borderId="104" xfId="0" applyFont="1" applyFill="1" applyBorder="1" applyAlignment="1" applyProtection="1">
      <alignment horizontal="center" vertical="center" wrapText="1"/>
    </xf>
    <xf numFmtId="0" fontId="3" fillId="2" borderId="94" xfId="0" applyFont="1" applyFill="1" applyBorder="1" applyAlignment="1" applyProtection="1">
      <alignment horizontal="center" vertical="center" wrapText="1"/>
    </xf>
    <xf numFmtId="0" fontId="8" fillId="2" borderId="11" xfId="6" applyFont="1" applyFill="1" applyBorder="1" applyAlignment="1" applyProtection="1">
      <alignment horizontal="center" vertical="center" wrapText="1"/>
    </xf>
    <xf numFmtId="0" fontId="8" fillId="2" borderId="53" xfId="6" applyFont="1" applyFill="1" applyBorder="1" applyAlignment="1" applyProtection="1">
      <alignment horizontal="center" vertical="center" wrapText="1"/>
    </xf>
    <xf numFmtId="0" fontId="8" fillId="2" borderId="16" xfId="6" applyFont="1" applyFill="1" applyBorder="1" applyAlignment="1" applyProtection="1">
      <alignment horizontal="center" vertical="center" wrapText="1"/>
    </xf>
    <xf numFmtId="0" fontId="8" fillId="2" borderId="34" xfId="6" applyFont="1" applyFill="1" applyBorder="1" applyAlignment="1" applyProtection="1">
      <alignment horizontal="center" vertical="center" wrapText="1"/>
    </xf>
    <xf numFmtId="0" fontId="8" fillId="2" borderId="18" xfId="6" applyFont="1" applyFill="1" applyBorder="1" applyAlignment="1" applyProtection="1">
      <alignment horizontal="center" vertical="center" wrapText="1"/>
    </xf>
    <xf numFmtId="0" fontId="8" fillId="2" borderId="17" xfId="6" applyFont="1" applyFill="1" applyBorder="1" applyAlignment="1" applyProtection="1">
      <alignment horizontal="center" vertical="center" wrapText="1"/>
    </xf>
    <xf numFmtId="0" fontId="4" fillId="5" borderId="11" xfId="6" applyFont="1" applyFill="1" applyBorder="1" applyAlignment="1" applyProtection="1">
      <alignment horizontal="center" vertical="center" wrapText="1"/>
    </xf>
    <xf numFmtId="0" fontId="4" fillId="5" borderId="16" xfId="6" applyFont="1" applyFill="1" applyBorder="1" applyAlignment="1" applyProtection="1">
      <alignment horizontal="center" vertical="center" wrapText="1"/>
    </xf>
    <xf numFmtId="0" fontId="3" fillId="3" borderId="46" xfId="0" applyFont="1" applyFill="1" applyBorder="1" applyAlignment="1" applyProtection="1">
      <alignment horizontal="center"/>
    </xf>
    <xf numFmtId="0" fontId="3" fillId="3" borderId="55" xfId="0" applyFont="1" applyFill="1" applyBorder="1" applyAlignment="1" applyProtection="1">
      <alignment horizontal="center"/>
    </xf>
    <xf numFmtId="0" fontId="4" fillId="2" borderId="57" xfId="6" applyFont="1" applyFill="1" applyBorder="1" applyAlignment="1" applyProtection="1">
      <alignment horizontal="center" vertical="center" wrapText="1"/>
    </xf>
    <xf numFmtId="0" fontId="4" fillId="2" borderId="3" xfId="6" applyFont="1" applyFill="1" applyBorder="1" applyAlignment="1" applyProtection="1">
      <alignment horizontal="center" vertical="center" wrapText="1"/>
    </xf>
    <xf numFmtId="0" fontId="4" fillId="2" borderId="18" xfId="6" applyFont="1" applyFill="1" applyBorder="1" applyAlignment="1" applyProtection="1">
      <alignment horizontal="center" vertical="center" wrapText="1"/>
    </xf>
    <xf numFmtId="0" fontId="4" fillId="2" borderId="59" xfId="6" applyFont="1" applyFill="1" applyBorder="1" applyAlignment="1" applyProtection="1">
      <alignment horizontal="center" vertical="center" wrapText="1"/>
    </xf>
    <xf numFmtId="0" fontId="8" fillId="2" borderId="28" xfId="6" applyFont="1" applyFill="1" applyBorder="1" applyAlignment="1" applyProtection="1">
      <alignment horizontal="center" vertical="center" wrapText="1"/>
    </xf>
    <xf numFmtId="0" fontId="4" fillId="2" borderId="16" xfId="6" applyFont="1" applyFill="1" applyBorder="1" applyAlignment="1" applyProtection="1">
      <alignment horizontal="center" vertical="center" wrapText="1"/>
    </xf>
    <xf numFmtId="0" fontId="4" fillId="2" borderId="17" xfId="6" applyFont="1" applyFill="1" applyBorder="1" applyAlignment="1" applyProtection="1">
      <alignment horizontal="center" vertical="center" wrapText="1"/>
    </xf>
  </cellXfs>
  <cellStyles count="1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Currency [0] 2" xfId="16" xr:uid="{00000000-0005-0000-0000-000010000000}"/>
    <cellStyle name="Currency 2" xfId="15" xr:uid="{00000000-0005-0000-0000-00000F000000}"/>
    <cellStyle name="Lien hypertexte 2" xfId="14" xr:uid="{00000000-0005-0000-0000-00000E000000}"/>
    <cellStyle name="Milliers" xfId="12" xr:uid="{00000000-0005-0000-0000-00000C000000}"/>
    <cellStyle name="Milliers 2" xfId="17" xr:uid="{00000000-0005-0000-0000-000011000000}"/>
    <cellStyle name="Normal" xfId="0" builtinId="0"/>
    <cellStyle name="Normal 2" xfId="8" xr:uid="{00000000-0005-0000-0000-000008000000}"/>
    <cellStyle name="Normal 2 2" xfId="9" xr:uid="{00000000-0005-0000-0000-000009000000}"/>
    <cellStyle name="Normal_2010 LH80 600 123110 21b" xfId="13" xr:uid="{00000000-0005-0000-0000-00000D000000}"/>
    <cellStyle name="Normal_ActLiabIL" xfId="6" xr:uid="{00000000-0005-0000-0000-000006000000}"/>
    <cellStyle name="Normal_FCPAGE5" xfId="11" xr:uid="{00000000-0005-0000-0000-00000B000000}"/>
    <cellStyle name="Percent" xfId="1" xr:uid="{00000000-0005-0000-0000-000001000000}"/>
    <cellStyle name="Pourcentage" xfId="7" xr:uid="{00000000-0005-0000-0000-000007000000}"/>
    <cellStyle name="Pourcentage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'4.2.2a'!$B$2</c:f>
          <c:strCache>
            <c:ptCount val="1"/>
            <c:pt idx="0">
              <c:v>Courbes d'actualisation au comptant - Affaires canadiennes
(non consolidé)</c:v>
            </c:pt>
          </c:strCache>
        </c:strRef>
      </c:tx>
      <c:overlay val="0"/>
      <c:spPr>
        <a:noFill/>
        <a:ln w="9525">
          <a:noFill/>
        </a:ln>
      </c:spPr>
      <c:txPr>
        <a:bodyPr rot="0" vert="horz"/>
        <a:lstStyle/>
        <a:p>
          <a:pPr>
            <a:defRPr lang="en-US" sz="1400" b="0" i="0" u="none" baseline="0">
              <a:solidFill>
                <a:schemeClr val="tx1">
                  <a:lumMod val="65000"/>
                  <a:lumOff val="35000"/>
                </a:schemeClr>
              </a:solidFill>
            </a:defRPr>
          </a:pPr>
          <a:endParaRPr lang="fr-FR"/>
        </a:p>
      </c:txPr>
    </c:title>
    <c:autoTitleDeleted val="0"/>
    <c:plotArea>
      <c:layout>
        <c:manualLayout>
          <c:layoutTarget val="inner"/>
          <c:xMode val="edge"/>
          <c:yMode val="edge"/>
          <c:x val="5.1999999999999998E-2"/>
          <c:y val="0.108"/>
          <c:w val="0.92200000000000004"/>
          <c:h val="0.71350000000000002"/>
        </c:manualLayout>
      </c:layout>
      <c:lineChart>
        <c:grouping val="standard"/>
        <c:varyColors val="0"/>
        <c:ser>
          <c:idx val="0"/>
          <c:order val="0"/>
          <c:tx>
            <c:strRef>
              <c:f>'4.2.2a'!$D$8</c:f>
              <c:strCache>
                <c:ptCount val="1"/>
                <c:pt idx="0">
                  <c:v>Nom de la courbe</c:v>
                </c:pt>
              </c:strCache>
            </c:strRef>
          </c:tx>
          <c:spPr>
            <a:ln w="28575" cap="rnd" cmpd="sng">
              <a:solidFill>
                <a:srgbClr val="00B050"/>
              </a:solidFill>
              <a:prstDash val="dash"/>
              <a:round/>
            </a:ln>
          </c:spPr>
          <c:marker>
            <c:symbol val="none"/>
          </c:marker>
          <c:val>
            <c:numRef>
              <c:f>'4.2.2a'!$D$9:$D$108</c:f>
              <c:numCache>
                <c:formatCode>0.0%</c:formatCode>
                <c:ptCount val="100"/>
              </c:numCache>
            </c:numRef>
          </c:val>
          <c:smooth val="0"/>
          <c:extLst>
            <c:ext xmlns:c16="http://schemas.microsoft.com/office/drawing/2014/chart" uri="{C3380CC4-5D6E-409C-BE32-E72D297353CC}">
              <c16:uniqueId val="{00000000-7FD7-47B7-B4AD-957EEA77FBEA}"/>
            </c:ext>
          </c:extLst>
        </c:ser>
        <c:ser>
          <c:idx val="1"/>
          <c:order val="1"/>
          <c:tx>
            <c:strRef>
              <c:f>'4.2.2a'!$E$8</c:f>
              <c:strCache>
                <c:ptCount val="1"/>
                <c:pt idx="0">
                  <c:v>Illiquide</c:v>
                </c:pt>
              </c:strCache>
            </c:strRef>
          </c:tx>
          <c:spPr>
            <a:ln w="28575" cap="rnd" cmpd="sng">
              <a:solidFill>
                <a:srgbClr val="00B050"/>
              </a:solidFill>
              <a:round/>
            </a:ln>
          </c:spPr>
          <c:marker>
            <c:symbol val="none"/>
          </c:marker>
          <c:val>
            <c:numRef>
              <c:f>'4.2.2a'!$E$9:$E$108</c:f>
              <c:numCache>
                <c:formatCode>0.0%</c:formatCode>
                <c:ptCount val="100"/>
              </c:numCache>
            </c:numRef>
          </c:val>
          <c:smooth val="0"/>
          <c:extLst>
            <c:ext xmlns:c16="http://schemas.microsoft.com/office/drawing/2014/chart" uri="{C3380CC4-5D6E-409C-BE32-E72D297353CC}">
              <c16:uniqueId val="{00000001-7FD7-47B7-B4AD-957EEA77FBEA}"/>
            </c:ext>
          </c:extLst>
        </c:ser>
        <c:ser>
          <c:idx val="2"/>
          <c:order val="2"/>
          <c:tx>
            <c:strRef>
              <c:f>'4.2.2a'!$F$8</c:f>
              <c:strCache>
                <c:ptCount val="1"/>
                <c:pt idx="0">
                  <c:v>Nom de la courbe</c:v>
                </c:pt>
              </c:strCache>
            </c:strRef>
          </c:tx>
          <c:spPr>
            <a:ln w="28575" cap="rnd" cmpd="sng">
              <a:solidFill>
                <a:schemeClr val="accent3"/>
              </a:solidFill>
              <a:prstDash val="dash"/>
              <a:round/>
            </a:ln>
          </c:spPr>
          <c:marker>
            <c:symbol val="none"/>
          </c:marker>
          <c:val>
            <c:numRef>
              <c:f>'4.2.2a'!$F$9:$F$108</c:f>
              <c:numCache>
                <c:formatCode>0.0%</c:formatCode>
                <c:ptCount val="100"/>
              </c:numCache>
            </c:numRef>
          </c:val>
          <c:smooth val="0"/>
          <c:extLst>
            <c:ext xmlns:c16="http://schemas.microsoft.com/office/drawing/2014/chart" uri="{C3380CC4-5D6E-409C-BE32-E72D297353CC}">
              <c16:uniqueId val="{00000002-7FD7-47B7-B4AD-957EEA77FBEA}"/>
            </c:ext>
          </c:extLst>
        </c:ser>
        <c:ser>
          <c:idx val="3"/>
          <c:order val="3"/>
          <c:tx>
            <c:strRef>
              <c:f>'4.2.2a'!$G$8</c:f>
              <c:strCache>
                <c:ptCount val="1"/>
                <c:pt idx="0">
                  <c:v>Nom de la courbe - Référence</c:v>
                </c:pt>
              </c:strCache>
            </c:strRef>
          </c:tx>
          <c:spPr>
            <a:ln w="28575" cap="rnd" cmpd="sng">
              <a:solidFill>
                <a:schemeClr val="accent3"/>
              </a:solidFill>
              <a:round/>
            </a:ln>
          </c:spPr>
          <c:marker>
            <c:symbol val="none"/>
          </c:marker>
          <c:val>
            <c:numRef>
              <c:f>'4.2.2a'!$G$9:$G$108</c:f>
              <c:numCache>
                <c:formatCode>0.0%</c:formatCode>
                <c:ptCount val="100"/>
              </c:numCache>
            </c:numRef>
          </c:val>
          <c:smooth val="0"/>
          <c:extLst>
            <c:ext xmlns:c16="http://schemas.microsoft.com/office/drawing/2014/chart" uri="{C3380CC4-5D6E-409C-BE32-E72D297353CC}">
              <c16:uniqueId val="{00000003-7FD7-47B7-B4AD-957EEA77FBEA}"/>
            </c:ext>
          </c:extLst>
        </c:ser>
        <c:ser>
          <c:idx val="4"/>
          <c:order val="4"/>
          <c:tx>
            <c:strRef>
              <c:f>'4.2.2a'!$H$8</c:f>
              <c:strCache>
                <c:ptCount val="1"/>
                <c:pt idx="0">
                  <c:v>Nom de la courbe</c:v>
                </c:pt>
              </c:strCache>
            </c:strRef>
          </c:tx>
          <c:spPr>
            <a:ln w="28575" cap="rnd" cmpd="sng">
              <a:solidFill>
                <a:srgbClr val="FFFF00"/>
              </a:solidFill>
              <a:prstDash val="dash"/>
              <a:round/>
            </a:ln>
          </c:spPr>
          <c:marker>
            <c:symbol val="none"/>
          </c:marker>
          <c:val>
            <c:numRef>
              <c:f>'4.2.2a'!$H$9:$H$108</c:f>
              <c:numCache>
                <c:formatCode>0.0%</c:formatCode>
                <c:ptCount val="100"/>
              </c:numCache>
            </c:numRef>
          </c:val>
          <c:smooth val="0"/>
          <c:extLst>
            <c:ext xmlns:c16="http://schemas.microsoft.com/office/drawing/2014/chart" uri="{C3380CC4-5D6E-409C-BE32-E72D297353CC}">
              <c16:uniqueId val="{00000004-7FD7-47B7-B4AD-957EEA77FBEA}"/>
            </c:ext>
          </c:extLst>
        </c:ser>
        <c:ser>
          <c:idx val="5"/>
          <c:order val="5"/>
          <c:tx>
            <c:strRef>
              <c:f>'4.2.2a'!$I$8</c:f>
              <c:strCache>
                <c:ptCount val="1"/>
                <c:pt idx="0">
                  <c:v>Nom de la courbe - Référence</c:v>
                </c:pt>
              </c:strCache>
            </c:strRef>
          </c:tx>
          <c:spPr>
            <a:ln w="28575" cap="rnd" cmpd="sng">
              <a:solidFill>
                <a:srgbClr val="FFFF00"/>
              </a:solidFill>
              <a:round/>
            </a:ln>
          </c:spPr>
          <c:marker>
            <c:symbol val="none"/>
          </c:marker>
          <c:val>
            <c:numRef>
              <c:f>'4.2.2a'!$I$9:$I$108</c:f>
              <c:numCache>
                <c:formatCode>0.0%</c:formatCode>
                <c:ptCount val="100"/>
              </c:numCache>
            </c:numRef>
          </c:val>
          <c:smooth val="0"/>
          <c:extLst>
            <c:ext xmlns:c16="http://schemas.microsoft.com/office/drawing/2014/chart" uri="{C3380CC4-5D6E-409C-BE32-E72D297353CC}">
              <c16:uniqueId val="{00000005-7FD7-47B7-B4AD-957EEA77FBEA}"/>
            </c:ext>
          </c:extLst>
        </c:ser>
        <c:ser>
          <c:idx val="6"/>
          <c:order val="6"/>
          <c:tx>
            <c:strRef>
              <c:f>'4.2.2a'!$J$8</c:f>
              <c:strCache>
                <c:ptCount val="1"/>
                <c:pt idx="0">
                  <c:v>Nom de la courbe</c:v>
                </c:pt>
              </c:strCache>
            </c:strRef>
          </c:tx>
          <c:spPr>
            <a:ln w="28575" cap="rnd" cmpd="sng">
              <a:solidFill>
                <a:srgbClr val="FFC000"/>
              </a:solidFill>
              <a:prstDash val="dash"/>
              <a:round/>
            </a:ln>
          </c:spPr>
          <c:marker>
            <c:symbol val="none"/>
          </c:marker>
          <c:val>
            <c:numRef>
              <c:f>'4.2.2a'!$J$9:$J$108</c:f>
              <c:numCache>
                <c:formatCode>0.0%</c:formatCode>
                <c:ptCount val="100"/>
              </c:numCache>
            </c:numRef>
          </c:val>
          <c:smooth val="0"/>
          <c:extLst>
            <c:ext xmlns:c16="http://schemas.microsoft.com/office/drawing/2014/chart" uri="{C3380CC4-5D6E-409C-BE32-E72D297353CC}">
              <c16:uniqueId val="{00000006-7FD7-47B7-B4AD-957EEA77FBEA}"/>
            </c:ext>
          </c:extLst>
        </c:ser>
        <c:ser>
          <c:idx val="7"/>
          <c:order val="7"/>
          <c:tx>
            <c:strRef>
              <c:f>'4.2.2a'!$K$8</c:f>
              <c:strCache>
                <c:ptCount val="1"/>
                <c:pt idx="0">
                  <c:v>Nom de la courbe - Référence</c:v>
                </c:pt>
              </c:strCache>
            </c:strRef>
          </c:tx>
          <c:spPr>
            <a:ln w="28575" cap="rnd" cmpd="sng">
              <a:solidFill>
                <a:srgbClr val="FFC000"/>
              </a:solidFill>
              <a:round/>
            </a:ln>
          </c:spPr>
          <c:marker>
            <c:symbol val="none"/>
          </c:marker>
          <c:val>
            <c:numRef>
              <c:f>'4.2.2a'!$K$9:$K$108</c:f>
              <c:numCache>
                <c:formatCode>0.0%</c:formatCode>
                <c:ptCount val="100"/>
              </c:numCache>
            </c:numRef>
          </c:val>
          <c:smooth val="0"/>
          <c:extLst>
            <c:ext xmlns:c16="http://schemas.microsoft.com/office/drawing/2014/chart" uri="{C3380CC4-5D6E-409C-BE32-E72D297353CC}">
              <c16:uniqueId val="{00000007-7FD7-47B7-B4AD-957EEA77FBEA}"/>
            </c:ext>
          </c:extLst>
        </c:ser>
        <c:ser>
          <c:idx val="10"/>
          <c:order val="8"/>
          <c:tx>
            <c:strRef>
              <c:f>'4.2.2a'!$L$8</c:f>
              <c:strCache>
                <c:ptCount val="1"/>
                <c:pt idx="0">
                  <c:v>Nom de la courbe</c:v>
                </c:pt>
              </c:strCache>
            </c:strRef>
          </c:tx>
          <c:spPr>
            <a:ln w="28575" cap="rnd" cmpd="sng">
              <a:solidFill>
                <a:schemeClr val="accent6">
                  <a:lumMod val="75000"/>
                </a:schemeClr>
              </a:solidFill>
              <a:prstDash val="dash"/>
              <a:round/>
            </a:ln>
          </c:spPr>
          <c:marker>
            <c:symbol val="none"/>
          </c:marker>
          <c:val>
            <c:numRef>
              <c:f>'4.2.2a'!$L$9:$L$108</c:f>
              <c:numCache>
                <c:formatCode>0.0%</c:formatCode>
                <c:ptCount val="100"/>
              </c:numCache>
            </c:numRef>
          </c:val>
          <c:smooth val="0"/>
          <c:extLst>
            <c:ext xmlns:c16="http://schemas.microsoft.com/office/drawing/2014/chart" uri="{C3380CC4-5D6E-409C-BE32-E72D297353CC}">
              <c16:uniqueId val="{00000000-D292-4DC4-AB1E-108477E173EE}"/>
            </c:ext>
          </c:extLst>
        </c:ser>
        <c:ser>
          <c:idx val="11"/>
          <c:order val="9"/>
          <c:tx>
            <c:strRef>
              <c:f>'4.2.2a'!$M$8</c:f>
              <c:strCache>
                <c:ptCount val="1"/>
                <c:pt idx="0">
                  <c:v>Nom de la courbe - Référence</c:v>
                </c:pt>
              </c:strCache>
            </c:strRef>
          </c:tx>
          <c:spPr>
            <a:ln w="28575" cap="rnd" cmpd="sng">
              <a:solidFill>
                <a:schemeClr val="accent6">
                  <a:lumMod val="75000"/>
                </a:schemeClr>
              </a:solidFill>
              <a:round/>
            </a:ln>
          </c:spPr>
          <c:marker>
            <c:symbol val="none"/>
          </c:marker>
          <c:val>
            <c:numRef>
              <c:f>'4.2.2a'!$M$9:$M$108</c:f>
              <c:numCache>
                <c:formatCode>0.0%</c:formatCode>
                <c:ptCount val="100"/>
              </c:numCache>
            </c:numRef>
          </c:val>
          <c:smooth val="0"/>
          <c:extLst>
            <c:ext xmlns:c16="http://schemas.microsoft.com/office/drawing/2014/chart" uri="{C3380CC4-5D6E-409C-BE32-E72D297353CC}">
              <c16:uniqueId val="{00000001-D292-4DC4-AB1E-108477E173EE}"/>
            </c:ext>
          </c:extLst>
        </c:ser>
        <c:ser>
          <c:idx val="12"/>
          <c:order val="10"/>
          <c:tx>
            <c:strRef>
              <c:f>'4.2.2a'!$N$8</c:f>
              <c:strCache>
                <c:ptCount val="1"/>
                <c:pt idx="0">
                  <c:v>Nom de la courbe</c:v>
                </c:pt>
              </c:strCache>
            </c:strRef>
          </c:tx>
          <c:spPr>
            <a:ln w="28575" cap="rnd" cmpd="sng">
              <a:solidFill>
                <a:schemeClr val="accent6">
                  <a:lumMod val="50000"/>
                </a:schemeClr>
              </a:solidFill>
              <a:prstDash val="dash"/>
              <a:round/>
            </a:ln>
          </c:spPr>
          <c:marker>
            <c:symbol val="none"/>
          </c:marker>
          <c:val>
            <c:numRef>
              <c:f>'4.2.2a'!$N$9:$N$108</c:f>
              <c:numCache>
                <c:formatCode>0.0%</c:formatCode>
                <c:ptCount val="100"/>
              </c:numCache>
            </c:numRef>
          </c:val>
          <c:smooth val="0"/>
          <c:extLst>
            <c:ext xmlns:c16="http://schemas.microsoft.com/office/drawing/2014/chart" uri="{C3380CC4-5D6E-409C-BE32-E72D297353CC}">
              <c16:uniqueId val="{00000002-D292-4DC4-AB1E-108477E173EE}"/>
            </c:ext>
          </c:extLst>
        </c:ser>
        <c:ser>
          <c:idx val="13"/>
          <c:order val="11"/>
          <c:tx>
            <c:strRef>
              <c:f>'4.2.2a'!$O$8</c:f>
              <c:strCache>
                <c:ptCount val="1"/>
                <c:pt idx="0">
                  <c:v>Nom de la courbe - Référence</c:v>
                </c:pt>
              </c:strCache>
            </c:strRef>
          </c:tx>
          <c:spPr>
            <a:ln w="28575" cap="rnd" cmpd="sng">
              <a:solidFill>
                <a:schemeClr val="accent6">
                  <a:lumMod val="50000"/>
                </a:schemeClr>
              </a:solidFill>
              <a:round/>
            </a:ln>
          </c:spPr>
          <c:marker>
            <c:symbol val="none"/>
          </c:marker>
          <c:val>
            <c:numRef>
              <c:f>'4.2.2a'!$O$9:$O$108</c:f>
              <c:numCache>
                <c:formatCode>0.0%</c:formatCode>
                <c:ptCount val="100"/>
              </c:numCache>
            </c:numRef>
          </c:val>
          <c:smooth val="0"/>
          <c:extLst>
            <c:ext xmlns:c16="http://schemas.microsoft.com/office/drawing/2014/chart" uri="{C3380CC4-5D6E-409C-BE32-E72D297353CC}">
              <c16:uniqueId val="{00000003-D292-4DC4-AB1E-108477E173EE}"/>
            </c:ext>
          </c:extLst>
        </c:ser>
        <c:ser>
          <c:idx val="14"/>
          <c:order val="12"/>
          <c:tx>
            <c:strRef>
              <c:f>'4.2.2a'!$P$8</c:f>
              <c:strCache>
                <c:ptCount val="1"/>
                <c:pt idx="0">
                  <c:v>Nom de la courbe</c:v>
                </c:pt>
              </c:strCache>
            </c:strRef>
          </c:tx>
          <c:spPr>
            <a:ln w="28575" cap="rnd" cmpd="sng">
              <a:solidFill>
                <a:schemeClr val="accent4">
                  <a:lumMod val="40000"/>
                  <a:lumOff val="60000"/>
                </a:schemeClr>
              </a:solidFill>
              <a:prstDash val="dash"/>
              <a:round/>
            </a:ln>
          </c:spPr>
          <c:marker>
            <c:symbol val="none"/>
          </c:marker>
          <c:val>
            <c:numRef>
              <c:f>'4.2.2a'!$P$9:$P$108</c:f>
              <c:numCache>
                <c:formatCode>0.0%</c:formatCode>
                <c:ptCount val="100"/>
              </c:numCache>
            </c:numRef>
          </c:val>
          <c:smooth val="0"/>
          <c:extLst>
            <c:ext xmlns:c16="http://schemas.microsoft.com/office/drawing/2014/chart" uri="{C3380CC4-5D6E-409C-BE32-E72D297353CC}">
              <c16:uniqueId val="{00000004-D292-4DC4-AB1E-108477E173EE}"/>
            </c:ext>
          </c:extLst>
        </c:ser>
        <c:ser>
          <c:idx val="15"/>
          <c:order val="13"/>
          <c:tx>
            <c:strRef>
              <c:f>'4.2.2a'!$Q$8</c:f>
              <c:strCache>
                <c:ptCount val="1"/>
                <c:pt idx="0">
                  <c:v>Nom de la courbe - Référence</c:v>
                </c:pt>
              </c:strCache>
            </c:strRef>
          </c:tx>
          <c:spPr>
            <a:ln w="28575" cap="rnd" cmpd="sng">
              <a:solidFill>
                <a:schemeClr val="accent4">
                  <a:lumMod val="40000"/>
                  <a:lumOff val="60000"/>
                </a:schemeClr>
              </a:solidFill>
              <a:round/>
            </a:ln>
          </c:spPr>
          <c:marker>
            <c:symbol val="none"/>
          </c:marker>
          <c:val>
            <c:numRef>
              <c:f>'4.2.2a'!$Q$9:$Q$108</c:f>
              <c:numCache>
                <c:formatCode>0.0%</c:formatCode>
                <c:ptCount val="100"/>
              </c:numCache>
            </c:numRef>
          </c:val>
          <c:smooth val="0"/>
          <c:extLst>
            <c:ext xmlns:c16="http://schemas.microsoft.com/office/drawing/2014/chart" uri="{C3380CC4-5D6E-409C-BE32-E72D297353CC}">
              <c16:uniqueId val="{00000005-D292-4DC4-AB1E-108477E173EE}"/>
            </c:ext>
          </c:extLst>
        </c:ser>
        <c:ser>
          <c:idx val="16"/>
          <c:order val="14"/>
          <c:tx>
            <c:strRef>
              <c:f>'4.2.2a'!$R$8</c:f>
              <c:strCache>
                <c:ptCount val="1"/>
                <c:pt idx="0">
                  <c:v>Nom de la courbe</c:v>
                </c:pt>
              </c:strCache>
            </c:strRef>
          </c:tx>
          <c:spPr>
            <a:ln w="28575" cap="rnd" cmpd="sng">
              <a:solidFill>
                <a:srgbClr val="7030A0"/>
              </a:solidFill>
              <a:prstDash val="dash"/>
              <a:round/>
            </a:ln>
          </c:spPr>
          <c:marker>
            <c:symbol val="none"/>
          </c:marker>
          <c:val>
            <c:numRef>
              <c:f>'4.2.2a'!$R$9:$R$108</c:f>
              <c:numCache>
                <c:formatCode>0.0%</c:formatCode>
                <c:ptCount val="100"/>
              </c:numCache>
            </c:numRef>
          </c:val>
          <c:smooth val="0"/>
          <c:extLst>
            <c:ext xmlns:c16="http://schemas.microsoft.com/office/drawing/2014/chart" uri="{C3380CC4-5D6E-409C-BE32-E72D297353CC}">
              <c16:uniqueId val="{00000006-D292-4DC4-AB1E-108477E173EE}"/>
            </c:ext>
          </c:extLst>
        </c:ser>
        <c:ser>
          <c:idx val="17"/>
          <c:order val="15"/>
          <c:tx>
            <c:strRef>
              <c:f>'4.2.2a'!$S$8</c:f>
              <c:strCache>
                <c:ptCount val="1"/>
                <c:pt idx="0">
                  <c:v>Nom de la courbe - Référence</c:v>
                </c:pt>
              </c:strCache>
            </c:strRef>
          </c:tx>
          <c:spPr>
            <a:ln w="28575" cap="rnd" cmpd="sng">
              <a:solidFill>
                <a:srgbClr val="7030A0"/>
              </a:solidFill>
              <a:round/>
            </a:ln>
          </c:spPr>
          <c:marker>
            <c:symbol val="none"/>
          </c:marker>
          <c:val>
            <c:numRef>
              <c:f>'4.2.2a'!$S$9:$S$108</c:f>
              <c:numCache>
                <c:formatCode>0.0%</c:formatCode>
                <c:ptCount val="100"/>
              </c:numCache>
            </c:numRef>
          </c:val>
          <c:smooth val="0"/>
          <c:extLst>
            <c:ext xmlns:c16="http://schemas.microsoft.com/office/drawing/2014/chart" uri="{C3380CC4-5D6E-409C-BE32-E72D297353CC}">
              <c16:uniqueId val="{00000007-D292-4DC4-AB1E-108477E173EE}"/>
            </c:ext>
          </c:extLst>
        </c:ser>
        <c:ser>
          <c:idx val="18"/>
          <c:order val="16"/>
          <c:tx>
            <c:strRef>
              <c:f>'4.2.2a'!$T$8</c:f>
              <c:strCache>
                <c:ptCount val="1"/>
                <c:pt idx="0">
                  <c:v>Nom de la courbe</c:v>
                </c:pt>
              </c:strCache>
            </c:strRef>
          </c:tx>
          <c:spPr>
            <a:ln w="28575" cap="rnd" cmpd="sng">
              <a:solidFill>
                <a:schemeClr val="tx2">
                  <a:lumMod val="60000"/>
                  <a:lumOff val="40000"/>
                </a:schemeClr>
              </a:solidFill>
              <a:prstDash val="dash"/>
              <a:round/>
            </a:ln>
          </c:spPr>
          <c:marker>
            <c:symbol val="none"/>
          </c:marker>
          <c:val>
            <c:numRef>
              <c:f>'4.2.2a'!$T$9:$T$108</c:f>
              <c:numCache>
                <c:formatCode>0.0%</c:formatCode>
                <c:ptCount val="100"/>
              </c:numCache>
            </c:numRef>
          </c:val>
          <c:smooth val="0"/>
          <c:extLst>
            <c:ext xmlns:c16="http://schemas.microsoft.com/office/drawing/2014/chart" uri="{C3380CC4-5D6E-409C-BE32-E72D297353CC}">
              <c16:uniqueId val="{00000008-D292-4DC4-AB1E-108477E173EE}"/>
            </c:ext>
          </c:extLst>
        </c:ser>
        <c:ser>
          <c:idx val="19"/>
          <c:order val="17"/>
          <c:tx>
            <c:strRef>
              <c:f>'4.2.2a'!$U$8</c:f>
              <c:strCache>
                <c:ptCount val="1"/>
                <c:pt idx="0">
                  <c:v>Nom de la courbe - Référence</c:v>
                </c:pt>
              </c:strCache>
            </c:strRef>
          </c:tx>
          <c:spPr>
            <a:ln w="28575" cap="rnd" cmpd="sng">
              <a:solidFill>
                <a:schemeClr val="tx2">
                  <a:lumMod val="60000"/>
                  <a:lumOff val="40000"/>
                </a:schemeClr>
              </a:solidFill>
              <a:round/>
            </a:ln>
          </c:spPr>
          <c:marker>
            <c:symbol val="none"/>
          </c:marker>
          <c:val>
            <c:numRef>
              <c:f>'4.2.2a'!$U$9:$U$108</c:f>
              <c:numCache>
                <c:formatCode>0.0%</c:formatCode>
                <c:ptCount val="100"/>
              </c:numCache>
            </c:numRef>
          </c:val>
          <c:smooth val="0"/>
          <c:extLst>
            <c:ext xmlns:c16="http://schemas.microsoft.com/office/drawing/2014/chart" uri="{C3380CC4-5D6E-409C-BE32-E72D297353CC}">
              <c16:uniqueId val="{00000009-D292-4DC4-AB1E-108477E173EE}"/>
            </c:ext>
          </c:extLst>
        </c:ser>
        <c:ser>
          <c:idx val="8"/>
          <c:order val="18"/>
          <c:tx>
            <c:strRef>
              <c:f>'4.2.2a'!$V$8</c:f>
              <c:strCache>
                <c:ptCount val="1"/>
                <c:pt idx="0">
                  <c:v>Nom de la courbe</c:v>
                </c:pt>
              </c:strCache>
            </c:strRef>
          </c:tx>
          <c:spPr>
            <a:ln w="28575" cap="rnd" cmpd="sng">
              <a:solidFill>
                <a:srgbClr val="C00000"/>
              </a:solidFill>
              <a:prstDash val="dash"/>
              <a:round/>
            </a:ln>
          </c:spPr>
          <c:marker>
            <c:symbol val="none"/>
          </c:marker>
          <c:val>
            <c:numRef>
              <c:f>'4.2.2a'!$V$9:$V$108</c:f>
              <c:numCache>
                <c:formatCode>0.0%</c:formatCode>
                <c:ptCount val="100"/>
              </c:numCache>
            </c:numRef>
          </c:val>
          <c:smooth val="0"/>
          <c:extLst>
            <c:ext xmlns:c16="http://schemas.microsoft.com/office/drawing/2014/chart" uri="{C3380CC4-5D6E-409C-BE32-E72D297353CC}">
              <c16:uniqueId val="{00000008-7FD7-47B7-B4AD-957EEA77FBEA}"/>
            </c:ext>
          </c:extLst>
        </c:ser>
        <c:ser>
          <c:idx val="9"/>
          <c:order val="19"/>
          <c:tx>
            <c:strRef>
              <c:f>'4.2.2a'!$W$8</c:f>
              <c:strCache>
                <c:ptCount val="1"/>
                <c:pt idx="0">
                  <c:v>Liquide</c:v>
                </c:pt>
              </c:strCache>
            </c:strRef>
          </c:tx>
          <c:spPr>
            <a:ln w="28575" cap="rnd" cmpd="sng">
              <a:solidFill>
                <a:srgbClr val="C00000"/>
              </a:solidFill>
              <a:round/>
            </a:ln>
          </c:spPr>
          <c:marker>
            <c:symbol val="none"/>
          </c:marker>
          <c:val>
            <c:numRef>
              <c:f>'4.2.2a'!$W$9:$W$108</c:f>
              <c:numCache>
                <c:formatCode>0.0%</c:formatCode>
                <c:ptCount val="100"/>
              </c:numCache>
            </c:numRef>
          </c:val>
          <c:smooth val="0"/>
          <c:extLst>
            <c:ext xmlns:c16="http://schemas.microsoft.com/office/drawing/2014/chart" uri="{C3380CC4-5D6E-409C-BE32-E72D297353CC}">
              <c16:uniqueId val="{00000009-7FD7-47B7-B4AD-957EEA77FBEA}"/>
            </c:ext>
          </c:extLst>
        </c:ser>
        <c:dLbls>
          <c:showLegendKey val="0"/>
          <c:showVal val="0"/>
          <c:showCatName val="0"/>
          <c:showSerName val="0"/>
          <c:showPercent val="0"/>
          <c:showBubbleSize val="0"/>
        </c:dLbls>
        <c:smooth val="0"/>
        <c:axId val="27804764"/>
        <c:axId val="63538134"/>
      </c:lineChart>
      <c:catAx>
        <c:axId val="2780476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defRPr>
            </a:pPr>
            <a:endParaRPr lang="fr-FR"/>
          </a:p>
        </c:txPr>
        <c:crossAx val="63538134"/>
        <c:crossesAt val="0"/>
        <c:auto val="1"/>
        <c:lblAlgn val="ctr"/>
        <c:lblOffset val="100"/>
        <c:noMultiLvlLbl val="0"/>
      </c:catAx>
      <c:valAx>
        <c:axId val="63538134"/>
        <c:scaling>
          <c:orientation val="minMax"/>
          <c:max val="0.06"/>
          <c:min val="0"/>
        </c:scaling>
        <c:delete val="0"/>
        <c:axPos val="l"/>
        <c:majorGridlines>
          <c:spPr>
            <a:ln w="9525" cap="flat" cmpd="sng">
              <a:solidFill>
                <a:schemeClr val="tx1">
                  <a:lumMod val="15000"/>
                  <a:lumOff val="85000"/>
                </a:schemeClr>
              </a:solidFill>
              <a:round/>
            </a:ln>
          </c:spPr>
        </c:majorGridlines>
        <c:minorGridlines>
          <c:spPr>
            <a:ln>
              <a:noFill/>
            </a:ln>
          </c:spPr>
        </c:minorGridlines>
        <c:numFmt formatCode="0.0%" sourceLinked="1"/>
        <c:majorTickMark val="none"/>
        <c:minorTickMark val="none"/>
        <c:tickLblPos val="nextTo"/>
        <c:spPr>
          <a:noFill/>
          <a:ln w="9525" cap="flat" cmpd="sng">
            <a:solidFill>
              <a:schemeClr val="bg1"/>
            </a:solidFill>
          </a:ln>
        </c:spPr>
        <c:txPr>
          <a:bodyPr/>
          <a:lstStyle/>
          <a:p>
            <a:pPr>
              <a:defRPr lang="en-US" sz="900" b="0" i="0" u="none" baseline="0">
                <a:solidFill>
                  <a:schemeClr val="tx1">
                    <a:lumMod val="65000"/>
                    <a:lumOff val="35000"/>
                  </a:schemeClr>
                </a:solidFill>
              </a:defRPr>
            </a:pPr>
            <a:endParaRPr lang="fr-FR"/>
          </a:p>
        </c:txPr>
        <c:crossAx val="27804764"/>
        <c:crosses val="autoZero"/>
        <c:crossBetween val="between"/>
        <c:majorUnit val="0.01"/>
        <c:minorUnit val="5.0000000000000001E-3"/>
      </c:valAx>
      <c:spPr>
        <a:noFill/>
        <a:ln w="9525">
          <a:noFill/>
        </a:ln>
      </c:spPr>
    </c:plotArea>
    <c:legend>
      <c:legendPos val="b"/>
      <c:overlay val="0"/>
      <c:spPr>
        <a:noFill/>
        <a:ln w="9525">
          <a:noFill/>
        </a:ln>
      </c:spPr>
      <c:txPr>
        <a:bodyPr rot="0" vert="horz"/>
        <a:lstStyle/>
        <a:p>
          <a:pPr>
            <a:defRPr lang="en-US" sz="900" b="0" i="0" u="none" baseline="0">
              <a:solidFill>
                <a:schemeClr val="tx1">
                  <a:lumMod val="65000"/>
                  <a:lumOff val="35000"/>
                </a:schemeClr>
              </a:solidFill>
              <a:latin typeface="Calibri"/>
              <a:ea typeface="Calibri"/>
              <a:cs typeface="Calibri"/>
            </a:defRPr>
          </a:pPr>
          <a:endParaRPr lang="fr-FR"/>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1</xdr:colOff>
      <xdr:row>1</xdr:row>
      <xdr:rowOff>0</xdr:rowOff>
    </xdr:from>
    <xdr:to>
      <xdr:col>37</xdr:col>
      <xdr:colOff>22413</xdr:colOff>
      <xdr:row>44</xdr:row>
      <xdr:rowOff>112059</xdr:rowOff>
    </xdr:to>
    <xdr:graphicFrame macro="">
      <xdr:nvGraphicFramePr>
        <xdr:cNvPr id="5" name="Graphique 1">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424F2A\Tableaux%20supplementaires%20-%20Supplementary%20Tables%20-%202023%20-%20apr&#232;s%20consult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sheetName val="2"/>
      <sheetName val="3"/>
      <sheetName val="4"/>
      <sheetName val="5"/>
      <sheetName val="6"/>
      <sheetName val="7"/>
      <sheetName val="8"/>
      <sheetName val="9"/>
      <sheetName val="1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AA42"/>
  <sheetViews>
    <sheetView tabSelected="1" zoomScale="115" zoomScaleNormal="115" workbookViewId="0"/>
  </sheetViews>
  <sheetFormatPr baseColWidth="10" defaultColWidth="11.42578125" defaultRowHeight="15" outlineLevelCol="1" x14ac:dyDescent="0.25"/>
  <cols>
    <col min="1" max="1" width="2.28515625" style="111" customWidth="1"/>
    <col min="2" max="2" width="51.7109375" style="111" customWidth="1"/>
    <col min="3" max="3" width="81.5703125" style="111" customWidth="1"/>
    <col min="4" max="4" width="2.140625" style="111" customWidth="1"/>
    <col min="5" max="5" width="3.7109375" style="111" customWidth="1"/>
    <col min="6" max="6" width="2.5703125" style="111" customWidth="1"/>
    <col min="7" max="7" width="12.140625" style="16" hidden="1" customWidth="1" outlineLevel="1"/>
    <col min="8" max="8" width="18.140625" style="111" hidden="1" customWidth="1" outlineLevel="1"/>
    <col min="9" max="10" width="11.42578125" style="111" hidden="1" customWidth="1" outlineLevel="1"/>
    <col min="11" max="11" width="11.42578125" style="16" hidden="1" customWidth="1" outlineLevel="1"/>
    <col min="12" max="12" width="88.85546875" style="112" hidden="1" customWidth="1" outlineLevel="1"/>
    <col min="13" max="13" width="104.7109375" style="112" hidden="1" customWidth="1" outlineLevel="1"/>
    <col min="14" max="14" width="11.42578125" style="112" hidden="1" customWidth="1" outlineLevel="1"/>
    <col min="15" max="16" width="3.7109375" style="112" hidden="1" customWidth="1" outlineLevel="1"/>
    <col min="17" max="17" width="11.42578125" style="112" customWidth="1" collapsed="1"/>
    <col min="18" max="27" width="11.42578125" style="112" customWidth="1"/>
    <col min="28" max="47" width="11.42578125" style="111" customWidth="1"/>
    <col min="48" max="16384" width="11.42578125" style="111"/>
  </cols>
  <sheetData>
    <row r="1" spans="2:16" ht="15.75" thickBot="1" x14ac:dyDescent="0.3">
      <c r="B1" s="110" t="s">
        <v>0</v>
      </c>
      <c r="C1" s="110" t="s">
        <v>1</v>
      </c>
      <c r="E1" s="33" t="str">
        <f>IF(Lang=0,O1,P1)</f>
        <v>Réf</v>
      </c>
      <c r="O1" s="112" t="s">
        <v>2</v>
      </c>
      <c r="P1" s="112" t="s">
        <v>3</v>
      </c>
    </row>
    <row r="2" spans="2:16" ht="21" customHeight="1" thickTop="1" thickBot="1" x14ac:dyDescent="0.3">
      <c r="B2" s="113" t="s">
        <v>4</v>
      </c>
      <c r="C2" s="15" t="s">
        <v>7</v>
      </c>
      <c r="E2" s="1" t="s">
        <v>6</v>
      </c>
      <c r="H2" s="114" t="s">
        <v>7</v>
      </c>
      <c r="I2" s="115">
        <f>IF(Form="Formulaire français",0,1)</f>
        <v>0</v>
      </c>
    </row>
    <row r="3" spans="2:16" ht="13.5" customHeight="1" thickTop="1" x14ac:dyDescent="0.25">
      <c r="C3" s="116"/>
      <c r="H3" s="114" t="s">
        <v>5</v>
      </c>
      <c r="I3" s="117"/>
    </row>
    <row r="4" spans="2:16" ht="13.9" customHeight="1" x14ac:dyDescent="0.25">
      <c r="B4" s="118" t="str">
        <f>IF(Lang=0,L4,M4)</f>
        <v>Autorité des marchés financiers ("AMF") - Direction principale de la surveillance des assureurs</v>
      </c>
      <c r="C4" s="119"/>
      <c r="H4" s="120"/>
      <c r="L4" s="112" t="s">
        <v>8</v>
      </c>
      <c r="M4" s="112" t="s">
        <v>9</v>
      </c>
    </row>
    <row r="5" spans="2:16" ht="13.9" customHeight="1" x14ac:dyDescent="0.25">
      <c r="B5" s="121" t="str">
        <f>IF(Lang=0,L5,M5)</f>
        <v>Assureurs de personnes autorisés à exercer leurs activités au Québec</v>
      </c>
      <c r="C5" s="122"/>
      <c r="L5" s="112" t="s">
        <v>10</v>
      </c>
      <c r="M5" s="112" t="s">
        <v>2780</v>
      </c>
    </row>
    <row r="6" spans="2:16" ht="13.9" customHeight="1" x14ac:dyDescent="0.25">
      <c r="B6" s="121"/>
      <c r="C6" s="122"/>
    </row>
    <row r="7" spans="2:16" ht="13.9" customHeight="1" x14ac:dyDescent="0.25">
      <c r="B7" s="123" t="str">
        <f t="shared" ref="B7:B12" si="0">IF(Lang=0,L7,M7)</f>
        <v>Rapport sur les passifs - Instructions afin de compléter le fichier Excel</v>
      </c>
      <c r="C7" s="124"/>
      <c r="L7" s="112" t="s">
        <v>11</v>
      </c>
      <c r="M7" s="112" t="s">
        <v>12</v>
      </c>
    </row>
    <row r="8" spans="2:16" ht="43.15" customHeight="1" x14ac:dyDescent="0.25">
      <c r="B8" s="515" t="str">
        <f t="shared" si="0"/>
        <v>1- Veuillez inscrire dans les cinq colonnes à droite les informations requises afin compléter le fichier Excel (informations inscrites en bleue), c.-à-d. la numérotation ou la dénomination pour les "classes d'évaluation et filiales", les "portefeuilles", les "types de produit", les "courbes d'actualisation" et les "segments d'actifs".</v>
      </c>
      <c r="C8" s="515"/>
      <c r="L8" s="112" t="s">
        <v>13</v>
      </c>
      <c r="M8" s="112" t="s">
        <v>2781</v>
      </c>
    </row>
    <row r="9" spans="2:16" ht="13.9" customHeight="1" x14ac:dyDescent="0.25">
      <c r="B9" s="125" t="str">
        <f t="shared" si="0"/>
        <v>2- Aux fins d'importation des données dans les systèmes de l'AMF, ne pas ajouter de lignes, ni de colonnes, dans les onglets du fichier Excel.</v>
      </c>
      <c r="C9" s="126"/>
      <c r="L9" s="112" t="s">
        <v>14</v>
      </c>
      <c r="M9" s="112" t="s">
        <v>15</v>
      </c>
    </row>
    <row r="10" spans="2:16" ht="13.9" customHeight="1" x14ac:dyDescent="0.25">
      <c r="B10" s="127" t="str">
        <f t="shared" si="0"/>
        <v xml:space="preserve">    Au besoin, contactez l'AMF.</v>
      </c>
      <c r="C10" s="128"/>
      <c r="L10" s="112" t="s">
        <v>16</v>
      </c>
      <c r="M10" s="112" t="s">
        <v>17</v>
      </c>
    </row>
    <row r="11" spans="2:16" ht="31.9" customHeight="1" x14ac:dyDescent="0.25">
      <c r="B11" s="523" t="str">
        <f t="shared" si="0"/>
        <v>3- Le nom de chaque onglet du fichier Excel réfère à la section du Guide de l'actuaire concernant le rapport sur les passifs des assureurs de personnes. Veuillez également consulter la section "Introduction" de ce guide afin d'être familier avec certains termes utilisés dans ce guide et dans le fichier Excel.</v>
      </c>
      <c r="C11" s="523"/>
      <c r="L11" s="112" t="s">
        <v>18</v>
      </c>
      <c r="M11" s="112" t="s">
        <v>19</v>
      </c>
    </row>
    <row r="12" spans="2:16" ht="13.9" customHeight="1" x14ac:dyDescent="0.25">
      <c r="B12" s="129" t="str">
        <f t="shared" si="0"/>
        <v>4- Les montants requis dans le fichier Excel doivent être saisis en millier de dollars.</v>
      </c>
      <c r="C12" s="128"/>
      <c r="L12" s="112" t="s">
        <v>20</v>
      </c>
      <c r="M12" s="112" t="s">
        <v>21</v>
      </c>
    </row>
    <row r="13" spans="2:16" ht="13.9" customHeight="1" x14ac:dyDescent="0.25">
      <c r="B13" s="130"/>
      <c r="C13" s="131"/>
    </row>
    <row r="14" spans="2:16" ht="13.9" customHeight="1" x14ac:dyDescent="0.25">
      <c r="B14" s="121" t="str">
        <f>IF(Lang=0,L14,M14)</f>
        <v>Si vous avez des commentaires, inscrivez-les ci-dessous :</v>
      </c>
      <c r="C14" s="110"/>
      <c r="E14" s="4" t="str">
        <f>IF(Lang=0,O14,P14)</f>
        <v>Réf</v>
      </c>
      <c r="L14" s="112" t="s">
        <v>22</v>
      </c>
      <c r="M14" s="112" t="s">
        <v>23</v>
      </c>
      <c r="O14" s="112" t="s">
        <v>2</v>
      </c>
      <c r="P14" s="112" t="s">
        <v>3</v>
      </c>
    </row>
    <row r="15" spans="2:16" ht="18" customHeight="1" x14ac:dyDescent="0.25">
      <c r="B15" s="517"/>
      <c r="C15" s="518"/>
      <c r="E15" s="516" t="s">
        <v>24</v>
      </c>
    </row>
    <row r="16" spans="2:16" x14ac:dyDescent="0.25">
      <c r="B16" s="519"/>
      <c r="C16" s="520"/>
      <c r="E16" s="516"/>
    </row>
    <row r="17" spans="2:5" x14ac:dyDescent="0.25">
      <c r="B17" s="519"/>
      <c r="C17" s="520"/>
      <c r="E17" s="516"/>
    </row>
    <row r="18" spans="2:5" x14ac:dyDescent="0.25">
      <c r="B18" s="519"/>
      <c r="C18" s="520"/>
      <c r="E18" s="516"/>
    </row>
    <row r="19" spans="2:5" x14ac:dyDescent="0.25">
      <c r="B19" s="519"/>
      <c r="C19" s="520"/>
      <c r="E19" s="516"/>
    </row>
    <row r="20" spans="2:5" ht="14.25" customHeight="1" x14ac:dyDescent="0.25">
      <c r="B20" s="519"/>
      <c r="C20" s="520"/>
      <c r="E20" s="516"/>
    </row>
    <row r="21" spans="2:5" x14ac:dyDescent="0.25">
      <c r="B21" s="519"/>
      <c r="C21" s="520"/>
      <c r="E21" s="516"/>
    </row>
    <row r="22" spans="2:5" x14ac:dyDescent="0.25">
      <c r="B22" s="519"/>
      <c r="C22" s="520"/>
      <c r="E22" s="516"/>
    </row>
    <row r="23" spans="2:5" x14ac:dyDescent="0.25">
      <c r="B23" s="519"/>
      <c r="C23" s="520"/>
      <c r="E23" s="516"/>
    </row>
    <row r="24" spans="2:5" x14ac:dyDescent="0.25">
      <c r="B24" s="519"/>
      <c r="C24" s="520"/>
      <c r="E24" s="516"/>
    </row>
    <row r="25" spans="2:5" x14ac:dyDescent="0.25">
      <c r="B25" s="519"/>
      <c r="C25" s="520"/>
      <c r="E25" s="516"/>
    </row>
    <row r="26" spans="2:5" ht="22.5" customHeight="1" x14ac:dyDescent="0.25">
      <c r="B26" s="519"/>
      <c r="C26" s="520"/>
      <c r="E26" s="516"/>
    </row>
    <row r="27" spans="2:5" ht="29.25" customHeight="1" x14ac:dyDescent="0.25">
      <c r="B27" s="519"/>
      <c r="C27" s="520"/>
      <c r="E27" s="516"/>
    </row>
    <row r="28" spans="2:5" ht="18" customHeight="1" x14ac:dyDescent="0.25">
      <c r="B28" s="519"/>
      <c r="C28" s="520"/>
      <c r="E28" s="516"/>
    </row>
    <row r="29" spans="2:5" x14ac:dyDescent="0.25">
      <c r="B29" s="519"/>
      <c r="C29" s="520"/>
      <c r="E29" s="516"/>
    </row>
    <row r="30" spans="2:5" x14ac:dyDescent="0.25">
      <c r="B30" s="519"/>
      <c r="C30" s="520"/>
      <c r="E30" s="516"/>
    </row>
    <row r="31" spans="2:5" x14ac:dyDescent="0.25">
      <c r="B31" s="519"/>
      <c r="C31" s="520"/>
      <c r="E31" s="516"/>
    </row>
    <row r="32" spans="2:5" x14ac:dyDescent="0.25">
      <c r="B32" s="519"/>
      <c r="C32" s="520"/>
      <c r="E32" s="516"/>
    </row>
    <row r="33" spans="2:16" x14ac:dyDescent="0.25">
      <c r="B33" s="519"/>
      <c r="C33" s="520"/>
      <c r="E33" s="516"/>
    </row>
    <row r="34" spans="2:16" x14ac:dyDescent="0.25">
      <c r="B34" s="519"/>
      <c r="C34" s="520"/>
      <c r="E34" s="516"/>
    </row>
    <row r="35" spans="2:16" x14ac:dyDescent="0.25">
      <c r="B35" s="521"/>
      <c r="C35" s="522"/>
      <c r="E35" s="516"/>
    </row>
    <row r="37" spans="2:16" x14ac:dyDescent="0.25">
      <c r="B37" s="122" t="str">
        <f t="shared" ref="B37:B42" si="1">IF(Lang=0,L37,M37)</f>
        <v>Personne-ressource</v>
      </c>
      <c r="L37" s="112" t="s">
        <v>25</v>
      </c>
      <c r="M37" s="112" t="s">
        <v>26</v>
      </c>
    </row>
    <row r="38" spans="2:16" x14ac:dyDescent="0.25">
      <c r="B38" s="111" t="str">
        <f t="shared" si="1"/>
        <v>Au besoin, l'Autorité peut communiquer avec :</v>
      </c>
      <c r="E38" s="4" t="str">
        <f>IF(Lang=0,O38,P38)</f>
        <v>Réf</v>
      </c>
      <c r="L38" s="112" t="s">
        <v>27</v>
      </c>
      <c r="M38" s="112" t="s">
        <v>28</v>
      </c>
      <c r="O38" s="112" t="s">
        <v>2</v>
      </c>
      <c r="P38" s="112" t="s">
        <v>3</v>
      </c>
    </row>
    <row r="39" spans="2:16" ht="15.75" x14ac:dyDescent="0.25">
      <c r="B39" s="132" t="str">
        <f t="shared" si="1"/>
        <v>Nom :</v>
      </c>
      <c r="C39" s="356"/>
      <c r="E39" s="1" t="s">
        <v>29</v>
      </c>
      <c r="L39" s="112" t="s">
        <v>30</v>
      </c>
      <c r="M39" s="112" t="s">
        <v>31</v>
      </c>
    </row>
    <row r="40" spans="2:16" ht="15.75" x14ac:dyDescent="0.25">
      <c r="B40" s="132" t="str">
        <f t="shared" si="1"/>
        <v>Titre :</v>
      </c>
      <c r="C40" s="357"/>
      <c r="E40" s="1" t="s">
        <v>32</v>
      </c>
      <c r="L40" s="112" t="s">
        <v>33</v>
      </c>
      <c r="M40" s="112" t="s">
        <v>34</v>
      </c>
    </row>
    <row r="41" spans="2:16" ht="15.75" x14ac:dyDescent="0.25">
      <c r="B41" s="132" t="str">
        <f t="shared" si="1"/>
        <v>Nº de téléphone :</v>
      </c>
      <c r="C41" s="357"/>
      <c r="E41" s="1" t="s">
        <v>35</v>
      </c>
      <c r="L41" s="112" t="s">
        <v>36</v>
      </c>
      <c r="M41" s="112" t="s">
        <v>37</v>
      </c>
    </row>
    <row r="42" spans="2:16" ht="15.75" x14ac:dyDescent="0.25">
      <c r="B42" s="132" t="str">
        <f t="shared" si="1"/>
        <v>Courriel :</v>
      </c>
      <c r="C42" s="358"/>
      <c r="E42" s="1" t="s">
        <v>38</v>
      </c>
      <c r="L42" s="112" t="s">
        <v>39</v>
      </c>
      <c r="M42" s="112" t="s">
        <v>40</v>
      </c>
    </row>
  </sheetData>
  <sheetProtection sheet="1" objects="1" scenarios="1"/>
  <mergeCells count="4">
    <mergeCell ref="B8:C8"/>
    <mergeCell ref="E15:E35"/>
    <mergeCell ref="B15:C35"/>
    <mergeCell ref="B11:C11"/>
  </mergeCells>
  <dataValidations count="1">
    <dataValidation type="list" showInputMessage="1" showErrorMessage="1" error="Sélectionner la langue à l'aide de la flèche à droite / Click the drop-down arrow to choose the language" prompt="Sélectionner la langue à l'aide de la flèche à droite_x000a__x000a_Click the drop-down arrow to choose the language" sqref="C2" xr:uid="{00000000-0002-0000-0000-000000000000}">
      <formula1>$H$2:$H$3</formula1>
    </dataValidation>
  </dataValidations>
  <printOptions horizontalCentered="1"/>
  <pageMargins left="0.15748031496063" right="0.15748031496063" top="0.74803149606299202" bottom="0.47244094488188998" header="0.31496062992126" footer="0.15748031496063"/>
  <pageSetup paperSize="5" scale="94" orientation="landscape" r:id="rId1"/>
  <headerFooter>
    <oddFooter>&amp;LAutorité des marchés financiers
Direction principale de la surveillance des assureurs et du contrôle du droit d'exercice&amp;RInstructions</oddFooter>
  </headerFooter>
  <colBreaks count="1" manualBreakCount="1">
    <brk id="5" max="100"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0F57D-0857-4697-9532-86D1AD0594EF}">
  <sheetPr codeName="Feuil15"/>
  <dimension ref="B1:X184"/>
  <sheetViews>
    <sheetView workbookViewId="0"/>
  </sheetViews>
  <sheetFormatPr baseColWidth="10" defaultColWidth="11.42578125" defaultRowHeight="15" outlineLevelCol="1" x14ac:dyDescent="0.25"/>
  <cols>
    <col min="1" max="1" width="3.28515625" style="141" customWidth="1"/>
    <col min="2" max="2" width="20.7109375" style="142" customWidth="1"/>
    <col min="3" max="6" width="21.28515625" style="141" customWidth="1"/>
    <col min="7" max="7" width="2.140625" style="141" customWidth="1"/>
    <col min="8" max="8" width="3.7109375" style="141" customWidth="1"/>
    <col min="9" max="9" width="11.42578125" style="141"/>
    <col min="10" max="23" width="11.42578125" style="112" hidden="1" customWidth="1" outlineLevel="1"/>
    <col min="24" max="24" width="11.42578125" style="112" collapsed="1"/>
    <col min="25" max="16384" width="11.42578125" style="141"/>
  </cols>
  <sheetData>
    <row r="1" spans="2:23" ht="15.75" thickBot="1" x14ac:dyDescent="0.3">
      <c r="B1" s="146"/>
      <c r="C1" s="146"/>
      <c r="D1" s="146"/>
      <c r="E1" s="146"/>
      <c r="F1" s="146"/>
      <c r="G1" s="111"/>
      <c r="H1" s="111"/>
      <c r="I1" s="111"/>
    </row>
    <row r="2" spans="2:23" ht="39" customHeight="1" x14ac:dyDescent="0.25">
      <c r="B2" s="575" t="str">
        <f>IF(Lang=0,K2,L2)</f>
        <v>Étude d'expérience de la mortalité (vie individuelle)
Calcul du ratio d'expérience
(non consolidé)</v>
      </c>
      <c r="C2" s="576">
        <f>IF(Lang=0,M2,N2)</f>
        <v>0</v>
      </c>
      <c r="D2" s="576">
        <f>IF(Lang=0,O2,P2)</f>
        <v>0</v>
      </c>
      <c r="E2" s="576">
        <f>IF(Lang=0,Q2,R2)</f>
        <v>0</v>
      </c>
      <c r="F2" s="577">
        <f>IF(Lang=0,S2,T2)</f>
        <v>0</v>
      </c>
      <c r="G2" s="111"/>
      <c r="H2" s="111"/>
      <c r="I2" s="111"/>
      <c r="K2" s="112" t="s">
        <v>1867</v>
      </c>
      <c r="L2" s="112" t="s">
        <v>1868</v>
      </c>
    </row>
    <row r="3" spans="2:23" x14ac:dyDescent="0.25">
      <c r="B3" s="545" t="str">
        <f>IF(Lang=0,K3,L3)</f>
        <v>(en millier de dollars)</v>
      </c>
      <c r="C3" s="578">
        <f>IF(Lang=0,M3,N3)</f>
        <v>0</v>
      </c>
      <c r="D3" s="578">
        <f>IF(Lang=0,O3,P3)</f>
        <v>0</v>
      </c>
      <c r="E3" s="578">
        <f>IF(Lang=0,Q3,R3)</f>
        <v>0</v>
      </c>
      <c r="F3" s="579">
        <f>IF(Lang=0,S3,T3)</f>
        <v>0</v>
      </c>
      <c r="G3" s="111"/>
      <c r="H3" s="1" t="str">
        <f>IF(Lang=0,V3,W3)</f>
        <v>Réf</v>
      </c>
      <c r="I3" s="111"/>
      <c r="K3" s="112" t="s">
        <v>756</v>
      </c>
      <c r="L3" s="112" t="s">
        <v>757</v>
      </c>
      <c r="V3" s="112" t="s">
        <v>2</v>
      </c>
      <c r="W3" s="112" t="s">
        <v>3</v>
      </c>
    </row>
    <row r="4" spans="2:23" ht="9" customHeight="1" x14ac:dyDescent="0.25">
      <c r="B4" s="204" t="s">
        <v>782</v>
      </c>
      <c r="C4" s="187" t="s">
        <v>783</v>
      </c>
      <c r="D4" s="187" t="s">
        <v>784</v>
      </c>
      <c r="E4" s="187" t="s">
        <v>1796</v>
      </c>
      <c r="F4" s="205" t="s">
        <v>1838</v>
      </c>
      <c r="G4" s="111"/>
      <c r="H4" s="111"/>
      <c r="I4" s="111"/>
    </row>
    <row r="5" spans="2:23" ht="19.899999999999999" customHeight="1" x14ac:dyDescent="0.25">
      <c r="B5" s="580" t="str">
        <f>IF(Lang=0,K5,L5)</f>
        <v>Inscrire le nom du regroupement de contrats/produits #1</v>
      </c>
      <c r="C5" s="581">
        <f>IF(Lang=0,M5,N5)</f>
        <v>0</v>
      </c>
      <c r="D5" s="581">
        <f>IF(Lang=0,O5,P5)</f>
        <v>0</v>
      </c>
      <c r="E5" s="581">
        <f>IF(Lang=0,Q5,R5)</f>
        <v>0</v>
      </c>
      <c r="F5" s="582">
        <f>IF(Lang=0,S5,T5)</f>
        <v>0</v>
      </c>
      <c r="G5" s="111"/>
      <c r="H5" s="1" t="s">
        <v>24</v>
      </c>
      <c r="I5" s="111"/>
      <c r="K5" s="112" t="s">
        <v>1869</v>
      </c>
      <c r="L5" s="112" t="s">
        <v>1870</v>
      </c>
    </row>
    <row r="6" spans="2:23" ht="19.899999999999999" customHeight="1" x14ac:dyDescent="0.25">
      <c r="B6" s="569" t="str">
        <f>IF(Lang=0,K6,L6)</f>
        <v>Inscrire le nom de la table de mortalité utilisée pour le calcul des décès attendus</v>
      </c>
      <c r="C6" s="570">
        <f>IF(Lang=0,M6,N6)</f>
        <v>0</v>
      </c>
      <c r="D6" s="570">
        <f>IF(Lang=0,O6,P6)</f>
        <v>0</v>
      </c>
      <c r="E6" s="570">
        <f>IF(Lang=0,Q6,R6)</f>
        <v>0</v>
      </c>
      <c r="F6" s="571">
        <f>IF(Lang=0,S6,T6)</f>
        <v>0</v>
      </c>
      <c r="G6" s="111"/>
      <c r="H6" s="1" t="s">
        <v>997</v>
      </c>
      <c r="I6" s="111"/>
      <c r="K6" s="112" t="s">
        <v>1871</v>
      </c>
      <c r="L6" s="112" t="s">
        <v>1872</v>
      </c>
    </row>
    <row r="7" spans="2:23" ht="60" customHeight="1" x14ac:dyDescent="0.25">
      <c r="B7" s="106" t="str">
        <f>IF(Lang=0,K7,L7)</f>
        <v>Inscrire les années d'expérience
(T-4 à T)</v>
      </c>
      <c r="C7" s="207" t="str">
        <f>IF(Lang=0,M7,N7)</f>
        <v>Nombre de décès
(N)</v>
      </c>
      <c r="D7" s="207" t="str">
        <f>IF(Lang=0,O7,P7)</f>
        <v xml:space="preserve">Décès réels
</v>
      </c>
      <c r="E7" s="207" t="str">
        <f>IF(Lang=0,Q7,R7)</f>
        <v xml:space="preserve">Décès attendus
</v>
      </c>
      <c r="F7" s="206" t="str">
        <f>IF(Lang=0,S7,T7)</f>
        <v>Ratio d'expérience
(réel / attendu) 
(%)
= (15) / (17)</v>
      </c>
      <c r="G7" s="111"/>
      <c r="H7" s="111"/>
      <c r="I7" s="111"/>
      <c r="K7" s="112" t="s">
        <v>1873</v>
      </c>
      <c r="L7" s="112" t="s">
        <v>1874</v>
      </c>
      <c r="M7" s="112" t="s">
        <v>1875</v>
      </c>
      <c r="N7" s="112" t="s">
        <v>1876</v>
      </c>
      <c r="O7" s="143" t="s">
        <v>2801</v>
      </c>
      <c r="P7" s="143" t="s">
        <v>2802</v>
      </c>
      <c r="Q7" s="143" t="s">
        <v>2803</v>
      </c>
      <c r="R7" s="143" t="s">
        <v>2804</v>
      </c>
      <c r="S7" s="112" t="s">
        <v>1877</v>
      </c>
      <c r="T7" s="112" t="s">
        <v>1878</v>
      </c>
    </row>
    <row r="8" spans="2:23" x14ac:dyDescent="0.25">
      <c r="B8" s="384" t="s">
        <v>1879</v>
      </c>
      <c r="C8" s="385"/>
      <c r="D8" s="385"/>
      <c r="E8" s="386"/>
      <c r="F8" s="208" t="str">
        <f t="shared" ref="F8:F13" si="0">IFERROR(IF(OR(D8="",E8=""),"",D8/E8),"")</f>
        <v/>
      </c>
      <c r="G8" s="111"/>
      <c r="H8" s="1" t="s">
        <v>811</v>
      </c>
      <c r="I8" s="111"/>
      <c r="K8" s="112" t="s">
        <v>1879</v>
      </c>
      <c r="L8" s="112" t="s">
        <v>1879</v>
      </c>
      <c r="S8" s="112" t="s">
        <v>1880</v>
      </c>
      <c r="T8" s="112" t="s">
        <v>1880</v>
      </c>
    </row>
    <row r="9" spans="2:23" x14ac:dyDescent="0.25">
      <c r="B9" s="384" t="s">
        <v>1881</v>
      </c>
      <c r="C9" s="385"/>
      <c r="D9" s="385"/>
      <c r="E9" s="386"/>
      <c r="F9" s="208" t="str">
        <f t="shared" si="0"/>
        <v/>
      </c>
      <c r="G9" s="111"/>
      <c r="H9" s="1" t="s">
        <v>821</v>
      </c>
      <c r="I9" s="111"/>
      <c r="K9" s="112" t="s">
        <v>1881</v>
      </c>
      <c r="L9" s="112" t="s">
        <v>1881</v>
      </c>
      <c r="S9" s="112" t="s">
        <v>1880</v>
      </c>
      <c r="T9" s="112" t="s">
        <v>1880</v>
      </c>
    </row>
    <row r="10" spans="2:23" x14ac:dyDescent="0.25">
      <c r="B10" s="384" t="s">
        <v>1882</v>
      </c>
      <c r="C10" s="385"/>
      <c r="D10" s="385"/>
      <c r="E10" s="386"/>
      <c r="F10" s="208" t="str">
        <f t="shared" si="0"/>
        <v/>
      </c>
      <c r="G10" s="111"/>
      <c r="H10" s="1" t="s">
        <v>831</v>
      </c>
      <c r="I10" s="111"/>
      <c r="K10" s="112" t="s">
        <v>1882</v>
      </c>
      <c r="L10" s="112" t="s">
        <v>1882</v>
      </c>
      <c r="S10" s="112" t="s">
        <v>1880</v>
      </c>
      <c r="T10" s="112" t="s">
        <v>1880</v>
      </c>
    </row>
    <row r="11" spans="2:23" x14ac:dyDescent="0.25">
      <c r="B11" s="384" t="s">
        <v>1883</v>
      </c>
      <c r="C11" s="385"/>
      <c r="D11" s="385"/>
      <c r="E11" s="386"/>
      <c r="F11" s="208" t="str">
        <f t="shared" si="0"/>
        <v/>
      </c>
      <c r="G11" s="111"/>
      <c r="H11" s="1" t="s">
        <v>841</v>
      </c>
      <c r="I11" s="111"/>
      <c r="K11" s="112" t="s">
        <v>1883</v>
      </c>
      <c r="L11" s="112" t="s">
        <v>1883</v>
      </c>
      <c r="S11" s="112" t="s">
        <v>1880</v>
      </c>
      <c r="T11" s="112" t="s">
        <v>1880</v>
      </c>
    </row>
    <row r="12" spans="2:23" ht="15.75" thickBot="1" x14ac:dyDescent="0.3">
      <c r="B12" s="387" t="s">
        <v>1884</v>
      </c>
      <c r="C12" s="385"/>
      <c r="D12" s="385"/>
      <c r="E12" s="386"/>
      <c r="F12" s="209" t="str">
        <f t="shared" si="0"/>
        <v/>
      </c>
      <c r="G12" s="111"/>
      <c r="H12" s="1" t="s">
        <v>851</v>
      </c>
      <c r="I12" s="111"/>
      <c r="K12" s="112" t="s">
        <v>1884</v>
      </c>
      <c r="L12" s="112" t="s">
        <v>1884</v>
      </c>
      <c r="S12" s="112" t="s">
        <v>1880</v>
      </c>
      <c r="T12" s="112" t="s">
        <v>1880</v>
      </c>
    </row>
    <row r="13" spans="2:23" ht="16.5" thickTop="1" thickBot="1" x14ac:dyDescent="0.3">
      <c r="B13" s="210" t="str">
        <f>IF(Lang=0,K13,L13)</f>
        <v>Total</v>
      </c>
      <c r="C13" s="388">
        <f>SUM(C8:C12)</f>
        <v>0</v>
      </c>
      <c r="D13" s="388">
        <f>SUM(D8:D12)</f>
        <v>0</v>
      </c>
      <c r="E13" s="389">
        <f>SUM(E8:E12)</f>
        <v>0</v>
      </c>
      <c r="F13" s="212" t="str">
        <f t="shared" si="0"/>
        <v/>
      </c>
      <c r="G13" s="111"/>
      <c r="H13" s="1" t="s">
        <v>861</v>
      </c>
      <c r="I13" s="111"/>
      <c r="K13" s="112" t="s">
        <v>1885</v>
      </c>
      <c r="L13" s="112" t="s">
        <v>1885</v>
      </c>
      <c r="T13" s="112" t="s">
        <v>1880</v>
      </c>
    </row>
    <row r="14" spans="2:23" ht="19.899999999999999" customHeight="1" x14ac:dyDescent="0.25">
      <c r="B14" s="586" t="str">
        <f>IF(Lang=0,K14,L14)</f>
        <v xml:space="preserve">Inscrire le nom du regroupement de contrats/produits #2 </v>
      </c>
      <c r="C14" s="587">
        <f>IF(Lang=0,M14,N14)</f>
        <v>0</v>
      </c>
      <c r="D14" s="587">
        <f>IF(Lang=0,O14,P14)</f>
        <v>0</v>
      </c>
      <c r="E14" s="587">
        <f>IF(Lang=0,Q14,R14)</f>
        <v>0</v>
      </c>
      <c r="F14" s="588">
        <f>IF(Lang=0,S14,T14)</f>
        <v>0</v>
      </c>
      <c r="G14" s="111"/>
      <c r="H14" s="1" t="s">
        <v>802</v>
      </c>
      <c r="I14" s="111"/>
      <c r="K14" s="112" t="s">
        <v>1886</v>
      </c>
      <c r="L14" s="112" t="s">
        <v>1887</v>
      </c>
    </row>
    <row r="15" spans="2:23" ht="19.899999999999999" customHeight="1" x14ac:dyDescent="0.25">
      <c r="B15" s="583" t="str">
        <f>IF(Lang=0,K15,L15)</f>
        <v>Inscrire le nom de la table de mortalité utilisée pour le calcul des décès attendus</v>
      </c>
      <c r="C15" s="584">
        <f>IF(Lang=0,M15,N15)</f>
        <v>0</v>
      </c>
      <c r="D15" s="584">
        <f>IF(Lang=0,O15,P15)</f>
        <v>0</v>
      </c>
      <c r="E15" s="584">
        <f>IF(Lang=0,Q15,R15)</f>
        <v>0</v>
      </c>
      <c r="F15" s="585">
        <f>IF(Lang=0,S15,T15)</f>
        <v>0</v>
      </c>
      <c r="G15" s="111"/>
      <c r="H15" s="1" t="s">
        <v>998</v>
      </c>
      <c r="I15" s="111"/>
      <c r="K15" s="112" t="s">
        <v>1871</v>
      </c>
      <c r="L15" s="112" t="s">
        <v>1872</v>
      </c>
    </row>
    <row r="16" spans="2:23" ht="60" customHeight="1" x14ac:dyDescent="0.25">
      <c r="B16" s="101" t="str">
        <f>IF(Lang=0,K16,L16)</f>
        <v>Inscrire les années d'expérience
(T-4 à T)</v>
      </c>
      <c r="C16" s="207" t="str">
        <f>IF(Lang=0,M16,N16)</f>
        <v>Nombre de décès
(N)</v>
      </c>
      <c r="D16" s="207" t="str">
        <f>IF(Lang=0,O16,P16)</f>
        <v xml:space="preserve">Décès réels
</v>
      </c>
      <c r="E16" s="207" t="str">
        <f>IF(Lang=0,Q16,R16)</f>
        <v xml:space="preserve">Décès attendus
</v>
      </c>
      <c r="F16" s="206" t="str">
        <f>IF(Lang=0,S16,T16)</f>
        <v>Ratio d'expérience
(réel / attendu) 
(%)
= (15) / (17)</v>
      </c>
      <c r="G16" s="111"/>
      <c r="H16" s="111"/>
      <c r="I16" s="111"/>
      <c r="K16" s="112" t="s">
        <v>1873</v>
      </c>
      <c r="L16" s="112" t="s">
        <v>1874</v>
      </c>
      <c r="M16" s="112" t="s">
        <v>1875</v>
      </c>
      <c r="N16" s="112" t="s">
        <v>1876</v>
      </c>
      <c r="O16" s="143" t="s">
        <v>2801</v>
      </c>
      <c r="P16" s="143" t="s">
        <v>2802</v>
      </c>
      <c r="Q16" s="143" t="s">
        <v>2803</v>
      </c>
      <c r="R16" s="143" t="s">
        <v>2804</v>
      </c>
      <c r="S16" s="112" t="s">
        <v>1877</v>
      </c>
      <c r="T16" s="112" t="s">
        <v>1878</v>
      </c>
    </row>
    <row r="17" spans="2:20" x14ac:dyDescent="0.25">
      <c r="B17" s="384" t="s">
        <v>1879</v>
      </c>
      <c r="C17" s="385"/>
      <c r="D17" s="385"/>
      <c r="E17" s="386"/>
      <c r="F17" s="208" t="str">
        <f t="shared" ref="F17:F22" si="1">IFERROR(IF(OR(D17="",E17=""),"",D17/E17),"")</f>
        <v/>
      </c>
      <c r="G17" s="111"/>
      <c r="H17" s="1" t="s">
        <v>812</v>
      </c>
      <c r="I17" s="111"/>
      <c r="K17" s="112" t="s">
        <v>1879</v>
      </c>
      <c r="L17" s="112" t="s">
        <v>1879</v>
      </c>
      <c r="S17" s="112" t="s">
        <v>1880</v>
      </c>
      <c r="T17" s="112" t="s">
        <v>1880</v>
      </c>
    </row>
    <row r="18" spans="2:20" x14ac:dyDescent="0.25">
      <c r="B18" s="384" t="s">
        <v>1881</v>
      </c>
      <c r="C18" s="385"/>
      <c r="D18" s="385"/>
      <c r="E18" s="386"/>
      <c r="F18" s="208" t="str">
        <f t="shared" si="1"/>
        <v/>
      </c>
      <c r="G18" s="111"/>
      <c r="H18" s="1" t="s">
        <v>822</v>
      </c>
      <c r="I18" s="111"/>
      <c r="K18" s="112" t="s">
        <v>1881</v>
      </c>
      <c r="L18" s="112" t="s">
        <v>1881</v>
      </c>
      <c r="S18" s="112" t="s">
        <v>1880</v>
      </c>
      <c r="T18" s="112" t="s">
        <v>1880</v>
      </c>
    </row>
    <row r="19" spans="2:20" x14ac:dyDescent="0.25">
      <c r="B19" s="384" t="s">
        <v>1882</v>
      </c>
      <c r="C19" s="385"/>
      <c r="D19" s="385"/>
      <c r="E19" s="386"/>
      <c r="F19" s="208" t="str">
        <f t="shared" si="1"/>
        <v/>
      </c>
      <c r="G19" s="111"/>
      <c r="H19" s="1" t="s">
        <v>832</v>
      </c>
      <c r="I19" s="111"/>
      <c r="K19" s="112" t="s">
        <v>1882</v>
      </c>
      <c r="L19" s="112" t="s">
        <v>1882</v>
      </c>
      <c r="S19" s="112" t="s">
        <v>1880</v>
      </c>
      <c r="T19" s="112" t="s">
        <v>1880</v>
      </c>
    </row>
    <row r="20" spans="2:20" x14ac:dyDescent="0.25">
      <c r="B20" s="384" t="s">
        <v>1883</v>
      </c>
      <c r="C20" s="385"/>
      <c r="D20" s="385"/>
      <c r="E20" s="386"/>
      <c r="F20" s="208" t="str">
        <f t="shared" si="1"/>
        <v/>
      </c>
      <c r="G20" s="111"/>
      <c r="H20" s="1" t="s">
        <v>842</v>
      </c>
      <c r="I20" s="111"/>
      <c r="K20" s="112" t="s">
        <v>1883</v>
      </c>
      <c r="L20" s="112" t="s">
        <v>1883</v>
      </c>
      <c r="S20" s="112" t="s">
        <v>1880</v>
      </c>
      <c r="T20" s="112" t="s">
        <v>1880</v>
      </c>
    </row>
    <row r="21" spans="2:20" ht="15.75" thickBot="1" x14ac:dyDescent="0.3">
      <c r="B21" s="387" t="s">
        <v>1884</v>
      </c>
      <c r="C21" s="385"/>
      <c r="D21" s="385"/>
      <c r="E21" s="386"/>
      <c r="F21" s="209" t="str">
        <f t="shared" si="1"/>
        <v/>
      </c>
      <c r="G21" s="111"/>
      <c r="H21" s="1" t="s">
        <v>852</v>
      </c>
      <c r="I21" s="111"/>
      <c r="K21" s="112" t="s">
        <v>1884</v>
      </c>
      <c r="L21" s="112" t="s">
        <v>1884</v>
      </c>
      <c r="S21" s="112" t="s">
        <v>1880</v>
      </c>
      <c r="T21" s="112" t="s">
        <v>1880</v>
      </c>
    </row>
    <row r="22" spans="2:20" ht="16.5" thickTop="1" thickBot="1" x14ac:dyDescent="0.3">
      <c r="B22" s="245" t="str">
        <f>IF(Lang=0,K22,L22)</f>
        <v>Total</v>
      </c>
      <c r="C22" s="388">
        <f>SUM(C17:C21)</f>
        <v>0</v>
      </c>
      <c r="D22" s="388">
        <f>SUM(D17:D21)</f>
        <v>0</v>
      </c>
      <c r="E22" s="389">
        <f>SUM(E17:E21)</f>
        <v>0</v>
      </c>
      <c r="F22" s="212" t="str">
        <f t="shared" si="1"/>
        <v/>
      </c>
      <c r="G22" s="111"/>
      <c r="H22" s="1" t="s">
        <v>862</v>
      </c>
      <c r="I22" s="111"/>
      <c r="K22" s="112" t="s">
        <v>1885</v>
      </c>
      <c r="L22" s="112" t="s">
        <v>1885</v>
      </c>
    </row>
    <row r="23" spans="2:20" ht="19.899999999999999" customHeight="1" x14ac:dyDescent="0.25">
      <c r="B23" s="572" t="str">
        <f>IF(Lang=0,K23,L23)</f>
        <v>Inscrire le nom du regroupement de contrats/produits #3</v>
      </c>
      <c r="C23" s="573">
        <f>IF(Lang=0,M23,N23)</f>
        <v>0</v>
      </c>
      <c r="D23" s="573">
        <f>IF(Lang=0,O23,P23)</f>
        <v>0</v>
      </c>
      <c r="E23" s="573">
        <f>IF(Lang=0,Q23,R23)</f>
        <v>0</v>
      </c>
      <c r="F23" s="574">
        <f>IF(Lang=0,S23,T23)</f>
        <v>0</v>
      </c>
      <c r="G23" s="111"/>
      <c r="H23" s="1" t="s">
        <v>803</v>
      </c>
      <c r="I23" s="111"/>
      <c r="K23" s="112" t="s">
        <v>1888</v>
      </c>
      <c r="L23" s="112" t="s">
        <v>1889</v>
      </c>
    </row>
    <row r="24" spans="2:20" ht="19.899999999999999" customHeight="1" x14ac:dyDescent="0.25">
      <c r="B24" s="569" t="str">
        <f>IF(Lang=0,K24,L24)</f>
        <v>Inscrire le nom de la table de mortalité utilisée pour le calcul des décès attendus</v>
      </c>
      <c r="C24" s="570">
        <f>IF(Lang=0,M24,N24)</f>
        <v>0</v>
      </c>
      <c r="D24" s="570">
        <f>IF(Lang=0,O24,P24)</f>
        <v>0</v>
      </c>
      <c r="E24" s="570">
        <f>IF(Lang=0,Q24,R24)</f>
        <v>0</v>
      </c>
      <c r="F24" s="571">
        <f>IF(Lang=0,S24,T24)</f>
        <v>0</v>
      </c>
      <c r="G24" s="111"/>
      <c r="H24" s="1" t="s">
        <v>999</v>
      </c>
      <c r="I24" s="111"/>
      <c r="K24" s="112" t="s">
        <v>1871</v>
      </c>
      <c r="L24" s="112" t="s">
        <v>1872</v>
      </c>
    </row>
    <row r="25" spans="2:20" ht="60" customHeight="1" x14ac:dyDescent="0.25">
      <c r="B25" s="106" t="str">
        <f>IF(Lang=0,K25,L25)</f>
        <v>Inscrire les années d'expérience
(T-4 à T)</v>
      </c>
      <c r="C25" s="207" t="str">
        <f>IF(Lang=0,M25,N25)</f>
        <v>Nombre de décès
(N)</v>
      </c>
      <c r="D25" s="207" t="str">
        <f>IF(Lang=0,O25,P25)</f>
        <v xml:space="preserve">Décès réels
</v>
      </c>
      <c r="E25" s="207" t="str">
        <f>IF(Lang=0,Q25,R25)</f>
        <v xml:space="preserve">Décès attendus
</v>
      </c>
      <c r="F25" s="206" t="str">
        <f>IF(Lang=0,S25,T25)</f>
        <v>Ratio d'expérience
(réel / attendu) 
(%)
= (15) / (17)</v>
      </c>
      <c r="G25" s="111"/>
      <c r="H25" s="111"/>
      <c r="I25" s="111"/>
      <c r="K25" s="112" t="s">
        <v>1873</v>
      </c>
      <c r="L25" s="112" t="s">
        <v>1874</v>
      </c>
      <c r="M25" s="112" t="s">
        <v>1875</v>
      </c>
      <c r="N25" s="112" t="s">
        <v>1876</v>
      </c>
      <c r="O25" s="143" t="s">
        <v>2801</v>
      </c>
      <c r="P25" s="143" t="s">
        <v>2802</v>
      </c>
      <c r="Q25" s="143" t="s">
        <v>2803</v>
      </c>
      <c r="R25" s="143" t="s">
        <v>2804</v>
      </c>
      <c r="S25" s="112" t="s">
        <v>1877</v>
      </c>
      <c r="T25" s="112" t="s">
        <v>1878</v>
      </c>
    </row>
    <row r="26" spans="2:20" x14ac:dyDescent="0.25">
      <c r="B26" s="384" t="s">
        <v>1879</v>
      </c>
      <c r="C26" s="385"/>
      <c r="D26" s="385"/>
      <c r="E26" s="386"/>
      <c r="F26" s="208" t="str">
        <f t="shared" ref="F26:F31" si="2">IFERROR(IF(OR(D26="",E26=""),"",D26/E26),"")</f>
        <v/>
      </c>
      <c r="G26" s="111"/>
      <c r="H26" s="1" t="s">
        <v>813</v>
      </c>
      <c r="I26" s="111"/>
      <c r="K26" s="112" t="s">
        <v>1879</v>
      </c>
      <c r="L26" s="112" t="s">
        <v>1879</v>
      </c>
      <c r="S26" s="112" t="s">
        <v>1880</v>
      </c>
      <c r="T26" s="112" t="s">
        <v>1880</v>
      </c>
    </row>
    <row r="27" spans="2:20" x14ac:dyDescent="0.25">
      <c r="B27" s="384" t="s">
        <v>1881</v>
      </c>
      <c r="C27" s="385"/>
      <c r="D27" s="385"/>
      <c r="E27" s="386"/>
      <c r="F27" s="208" t="str">
        <f t="shared" si="2"/>
        <v/>
      </c>
      <c r="G27" s="111"/>
      <c r="H27" s="1" t="s">
        <v>823</v>
      </c>
      <c r="I27" s="111"/>
      <c r="K27" s="112" t="s">
        <v>1881</v>
      </c>
      <c r="L27" s="112" t="s">
        <v>1881</v>
      </c>
      <c r="S27" s="112" t="s">
        <v>1880</v>
      </c>
      <c r="T27" s="112" t="s">
        <v>1880</v>
      </c>
    </row>
    <row r="28" spans="2:20" x14ac:dyDescent="0.25">
      <c r="B28" s="384" t="s">
        <v>1882</v>
      </c>
      <c r="C28" s="385"/>
      <c r="D28" s="385"/>
      <c r="E28" s="386"/>
      <c r="F28" s="208" t="str">
        <f t="shared" si="2"/>
        <v/>
      </c>
      <c r="G28" s="111"/>
      <c r="H28" s="1" t="s">
        <v>833</v>
      </c>
      <c r="I28" s="111"/>
      <c r="K28" s="112" t="s">
        <v>1882</v>
      </c>
      <c r="L28" s="112" t="s">
        <v>1882</v>
      </c>
      <c r="S28" s="112" t="s">
        <v>1880</v>
      </c>
      <c r="T28" s="112" t="s">
        <v>1880</v>
      </c>
    </row>
    <row r="29" spans="2:20" x14ac:dyDescent="0.25">
      <c r="B29" s="384" t="s">
        <v>1883</v>
      </c>
      <c r="C29" s="385"/>
      <c r="D29" s="385"/>
      <c r="E29" s="386"/>
      <c r="F29" s="208" t="str">
        <f t="shared" si="2"/>
        <v/>
      </c>
      <c r="G29" s="111"/>
      <c r="H29" s="1" t="s">
        <v>843</v>
      </c>
      <c r="I29" s="111"/>
      <c r="K29" s="112" t="s">
        <v>1883</v>
      </c>
      <c r="L29" s="112" t="s">
        <v>1883</v>
      </c>
      <c r="S29" s="112" t="s">
        <v>1880</v>
      </c>
      <c r="T29" s="112" t="s">
        <v>1880</v>
      </c>
    </row>
    <row r="30" spans="2:20" ht="15.75" thickBot="1" x14ac:dyDescent="0.3">
      <c r="B30" s="387" t="s">
        <v>1884</v>
      </c>
      <c r="C30" s="385"/>
      <c r="D30" s="385"/>
      <c r="E30" s="386"/>
      <c r="F30" s="209" t="str">
        <f t="shared" si="2"/>
        <v/>
      </c>
      <c r="G30" s="111"/>
      <c r="H30" s="1" t="s">
        <v>853</v>
      </c>
      <c r="I30" s="111"/>
      <c r="K30" s="112" t="s">
        <v>1884</v>
      </c>
      <c r="L30" s="112" t="s">
        <v>1884</v>
      </c>
      <c r="S30" s="112" t="s">
        <v>1880</v>
      </c>
      <c r="T30" s="112" t="s">
        <v>1880</v>
      </c>
    </row>
    <row r="31" spans="2:20" ht="16.5" thickTop="1" thickBot="1" x14ac:dyDescent="0.3">
      <c r="B31" s="245" t="str">
        <f>IF(Lang=0,K31,L31)</f>
        <v>Total</v>
      </c>
      <c r="C31" s="388">
        <f>SUM(C26:C30)</f>
        <v>0</v>
      </c>
      <c r="D31" s="388">
        <f>SUM(D26:D30)</f>
        <v>0</v>
      </c>
      <c r="E31" s="389">
        <f>SUM(E26:E30)</f>
        <v>0</v>
      </c>
      <c r="F31" s="212" t="str">
        <f t="shared" si="2"/>
        <v/>
      </c>
      <c r="G31" s="111"/>
      <c r="H31" s="1" t="s">
        <v>863</v>
      </c>
      <c r="I31" s="111"/>
      <c r="K31" s="112" t="s">
        <v>1885</v>
      </c>
      <c r="L31" s="112" t="s">
        <v>1885</v>
      </c>
    </row>
    <row r="32" spans="2:20" ht="19.899999999999999" customHeight="1" x14ac:dyDescent="0.25">
      <c r="B32" s="572" t="str">
        <f>IF(Lang=0,K32,L32)</f>
        <v>Inscrire le nom du regroupement de contrats/produits #4</v>
      </c>
      <c r="C32" s="573"/>
      <c r="D32" s="573"/>
      <c r="E32" s="573"/>
      <c r="F32" s="574"/>
      <c r="G32" s="111"/>
      <c r="H32" s="1" t="s">
        <v>804</v>
      </c>
      <c r="I32" s="111"/>
      <c r="K32" s="112" t="s">
        <v>1890</v>
      </c>
      <c r="L32" s="112" t="s">
        <v>1891</v>
      </c>
    </row>
    <row r="33" spans="2:20" ht="19.899999999999999" customHeight="1" x14ac:dyDescent="0.25">
      <c r="B33" s="569" t="str">
        <f>IF(Lang=0,K33,L33)</f>
        <v>Inscrire le nom de la table de mortalité utilisée pour le calcul des décès attendus</v>
      </c>
      <c r="C33" s="570">
        <f>IF(Lang=0,M33,N33)</f>
        <v>0</v>
      </c>
      <c r="D33" s="570">
        <f>IF(Lang=0,O33,P33)</f>
        <v>0</v>
      </c>
      <c r="E33" s="570">
        <f>IF(Lang=0,Q33,R33)</f>
        <v>0</v>
      </c>
      <c r="F33" s="571">
        <f>IF(Lang=0,S33,T33)</f>
        <v>0</v>
      </c>
      <c r="G33" s="111"/>
      <c r="H33" s="1" t="s">
        <v>1000</v>
      </c>
      <c r="I33" s="111"/>
      <c r="K33" s="112" t="s">
        <v>1871</v>
      </c>
      <c r="L33" s="112" t="s">
        <v>1872</v>
      </c>
    </row>
    <row r="34" spans="2:20" ht="60" customHeight="1" x14ac:dyDescent="0.25">
      <c r="B34" s="106" t="str">
        <f>IF(Lang=0,K34,L34)</f>
        <v>Inscrire les années d'expérience
(T-4 à T)</v>
      </c>
      <c r="C34" s="207" t="str">
        <f>IF(Lang=0,M34,N34)</f>
        <v>Nombre de décès
(N)</v>
      </c>
      <c r="D34" s="207" t="str">
        <f>IF(Lang=0,O34,P34)</f>
        <v xml:space="preserve">Décès réels
</v>
      </c>
      <c r="E34" s="207" t="str">
        <f>IF(Lang=0,Q34,R34)</f>
        <v xml:space="preserve">Décès attendus
</v>
      </c>
      <c r="F34" s="206" t="str">
        <f>IF(Lang=0,S34,T34)</f>
        <v>Ratio d'expérience
(réel / attendu) 
(%)
= (15) / (17)</v>
      </c>
      <c r="G34" s="111"/>
      <c r="H34" s="111"/>
      <c r="I34" s="111"/>
      <c r="K34" s="112" t="s">
        <v>1873</v>
      </c>
      <c r="L34" s="112" t="s">
        <v>1874</v>
      </c>
      <c r="M34" s="112" t="s">
        <v>1875</v>
      </c>
      <c r="N34" s="112" t="s">
        <v>1876</v>
      </c>
      <c r="O34" s="143" t="s">
        <v>2801</v>
      </c>
      <c r="P34" s="143" t="s">
        <v>2802</v>
      </c>
      <c r="Q34" s="143" t="s">
        <v>2803</v>
      </c>
      <c r="R34" s="143" t="s">
        <v>2804</v>
      </c>
      <c r="S34" s="112" t="s">
        <v>1877</v>
      </c>
      <c r="T34" s="112" t="s">
        <v>1878</v>
      </c>
    </row>
    <row r="35" spans="2:20" x14ac:dyDescent="0.25">
      <c r="B35" s="384" t="s">
        <v>1879</v>
      </c>
      <c r="C35" s="385"/>
      <c r="D35" s="385"/>
      <c r="E35" s="386"/>
      <c r="F35" s="208" t="str">
        <f t="shared" ref="F35:F40" si="3">IFERROR(IF(OR(D35="",E35=""),"",D35/E35),"")</f>
        <v/>
      </c>
      <c r="G35" s="111"/>
      <c r="H35" s="1" t="s">
        <v>814</v>
      </c>
      <c r="I35" s="111"/>
      <c r="K35" s="112" t="s">
        <v>1879</v>
      </c>
      <c r="L35" s="112" t="s">
        <v>1879</v>
      </c>
      <c r="S35" s="112" t="s">
        <v>1880</v>
      </c>
      <c r="T35" s="112" t="s">
        <v>1880</v>
      </c>
    </row>
    <row r="36" spans="2:20" x14ac:dyDescent="0.25">
      <c r="B36" s="384" t="s">
        <v>1881</v>
      </c>
      <c r="C36" s="385"/>
      <c r="D36" s="385"/>
      <c r="E36" s="386"/>
      <c r="F36" s="208" t="str">
        <f t="shared" si="3"/>
        <v/>
      </c>
      <c r="G36" s="111"/>
      <c r="H36" s="1" t="s">
        <v>824</v>
      </c>
      <c r="I36" s="111"/>
      <c r="K36" s="112" t="s">
        <v>1881</v>
      </c>
      <c r="L36" s="112" t="s">
        <v>1881</v>
      </c>
      <c r="S36" s="112" t="s">
        <v>1880</v>
      </c>
      <c r="T36" s="112" t="s">
        <v>1880</v>
      </c>
    </row>
    <row r="37" spans="2:20" x14ac:dyDescent="0.25">
      <c r="B37" s="384" t="s">
        <v>1882</v>
      </c>
      <c r="C37" s="385"/>
      <c r="D37" s="385"/>
      <c r="E37" s="386"/>
      <c r="F37" s="208" t="str">
        <f t="shared" si="3"/>
        <v/>
      </c>
      <c r="G37" s="111"/>
      <c r="H37" s="1" t="s">
        <v>834</v>
      </c>
      <c r="I37" s="111"/>
      <c r="K37" s="112" t="s">
        <v>1882</v>
      </c>
      <c r="L37" s="112" t="s">
        <v>1882</v>
      </c>
      <c r="S37" s="112" t="s">
        <v>1880</v>
      </c>
      <c r="T37" s="112" t="s">
        <v>1880</v>
      </c>
    </row>
    <row r="38" spans="2:20" x14ac:dyDescent="0.25">
      <c r="B38" s="384" t="s">
        <v>1883</v>
      </c>
      <c r="C38" s="385"/>
      <c r="D38" s="385"/>
      <c r="E38" s="386"/>
      <c r="F38" s="208" t="str">
        <f t="shared" si="3"/>
        <v/>
      </c>
      <c r="G38" s="111"/>
      <c r="H38" s="1" t="s">
        <v>844</v>
      </c>
      <c r="I38" s="111"/>
      <c r="K38" s="112" t="s">
        <v>1883</v>
      </c>
      <c r="L38" s="112" t="s">
        <v>1883</v>
      </c>
      <c r="S38" s="112" t="s">
        <v>1880</v>
      </c>
      <c r="T38" s="112" t="s">
        <v>1880</v>
      </c>
    </row>
    <row r="39" spans="2:20" ht="15.75" thickBot="1" x14ac:dyDescent="0.3">
      <c r="B39" s="387" t="s">
        <v>1884</v>
      </c>
      <c r="C39" s="385"/>
      <c r="D39" s="385"/>
      <c r="E39" s="386"/>
      <c r="F39" s="209" t="str">
        <f t="shared" si="3"/>
        <v/>
      </c>
      <c r="G39" s="111"/>
      <c r="H39" s="1" t="s">
        <v>854</v>
      </c>
      <c r="I39" s="111"/>
      <c r="K39" s="112" t="s">
        <v>1884</v>
      </c>
      <c r="L39" s="112" t="s">
        <v>1884</v>
      </c>
      <c r="S39" s="112" t="s">
        <v>1880</v>
      </c>
      <c r="T39" s="112" t="s">
        <v>1880</v>
      </c>
    </row>
    <row r="40" spans="2:20" ht="16.5" thickTop="1" thickBot="1" x14ac:dyDescent="0.3">
      <c r="B40" s="245" t="str">
        <f>IF(Lang=0,K40,L40)</f>
        <v>Total</v>
      </c>
      <c r="C40" s="388">
        <f>SUM(C35:C39)</f>
        <v>0</v>
      </c>
      <c r="D40" s="388">
        <f>SUM(D35:D39)</f>
        <v>0</v>
      </c>
      <c r="E40" s="389">
        <f>SUM(E35:E39)</f>
        <v>0</v>
      </c>
      <c r="F40" s="212" t="str">
        <f t="shared" si="3"/>
        <v/>
      </c>
      <c r="G40" s="111"/>
      <c r="H40" s="1" t="s">
        <v>864</v>
      </c>
      <c r="I40" s="111"/>
      <c r="K40" s="112" t="s">
        <v>1885</v>
      </c>
      <c r="L40" s="112" t="s">
        <v>1885</v>
      </c>
    </row>
    <row r="41" spans="2:20" ht="19.899999999999999" customHeight="1" x14ac:dyDescent="0.25">
      <c r="B41" s="572" t="str">
        <f>IF(Lang=0,K41,L41)</f>
        <v>Inscrire le nom du regroupement de contrats/produits #5</v>
      </c>
      <c r="C41" s="573"/>
      <c r="D41" s="573"/>
      <c r="E41" s="573"/>
      <c r="F41" s="574"/>
      <c r="G41" s="111"/>
      <c r="H41" s="1" t="s">
        <v>805</v>
      </c>
      <c r="I41" s="111"/>
      <c r="K41" s="112" t="s">
        <v>1892</v>
      </c>
      <c r="L41" s="112" t="s">
        <v>1893</v>
      </c>
    </row>
    <row r="42" spans="2:20" ht="19.899999999999999" customHeight="1" x14ac:dyDescent="0.25">
      <c r="B42" s="569" t="str">
        <f>IF(Lang=0,K42,L42)</f>
        <v>Inscrire le nom de la table de mortalité utilisée pour le calcul des décès attendus</v>
      </c>
      <c r="C42" s="570">
        <f>IF(Lang=0,M42,N42)</f>
        <v>0</v>
      </c>
      <c r="D42" s="570">
        <f>IF(Lang=0,O42,P42)</f>
        <v>0</v>
      </c>
      <c r="E42" s="570">
        <f>IF(Lang=0,Q42,R42)</f>
        <v>0</v>
      </c>
      <c r="F42" s="571">
        <f>IF(Lang=0,S42,T42)</f>
        <v>0</v>
      </c>
      <c r="G42" s="111"/>
      <c r="H42" s="1" t="s">
        <v>1001</v>
      </c>
      <c r="I42" s="111"/>
      <c r="K42" s="112" t="s">
        <v>1871</v>
      </c>
      <c r="L42" s="112" t="s">
        <v>1872</v>
      </c>
    </row>
    <row r="43" spans="2:20" ht="60" customHeight="1" x14ac:dyDescent="0.25">
      <c r="B43" s="106" t="str">
        <f>IF(Lang=0,K43,L43)</f>
        <v>Inscrire les années d'expérience
(T-4 à T)</v>
      </c>
      <c r="C43" s="207" t="str">
        <f>IF(Lang=0,M43,N43)</f>
        <v>Nombre de décès
(N)</v>
      </c>
      <c r="D43" s="207" t="str">
        <f>IF(Lang=0,O43,P43)</f>
        <v xml:space="preserve">Décès réels
</v>
      </c>
      <c r="E43" s="207" t="str">
        <f>IF(Lang=0,Q43,R43)</f>
        <v xml:space="preserve">Décès attendus
</v>
      </c>
      <c r="F43" s="206" t="str">
        <f>IF(Lang=0,S43,T43)</f>
        <v>Ratio d'expérience
(réel / attendu) 
(%)
= (15) / (17)</v>
      </c>
      <c r="G43" s="111"/>
      <c r="H43" s="111"/>
      <c r="I43" s="111"/>
      <c r="K43" s="112" t="s">
        <v>1873</v>
      </c>
      <c r="L43" s="112" t="s">
        <v>1874</v>
      </c>
      <c r="M43" s="112" t="s">
        <v>1875</v>
      </c>
      <c r="N43" s="112" t="s">
        <v>1876</v>
      </c>
      <c r="O43" s="143" t="s">
        <v>2801</v>
      </c>
      <c r="P43" s="143" t="s">
        <v>2802</v>
      </c>
      <c r="Q43" s="143" t="s">
        <v>2803</v>
      </c>
      <c r="R43" s="143" t="s">
        <v>2804</v>
      </c>
      <c r="S43" s="112" t="s">
        <v>1877</v>
      </c>
      <c r="T43" s="112" t="s">
        <v>1878</v>
      </c>
    </row>
    <row r="44" spans="2:20" x14ac:dyDescent="0.25">
      <c r="B44" s="384" t="s">
        <v>1879</v>
      </c>
      <c r="C44" s="385"/>
      <c r="D44" s="385"/>
      <c r="E44" s="386"/>
      <c r="F44" s="208" t="str">
        <f t="shared" ref="F44:F49" si="4">IFERROR(IF(OR(D44="",E44=""),"",D44/E44),"")</f>
        <v/>
      </c>
      <c r="G44" s="111"/>
      <c r="H44" s="1" t="s">
        <v>815</v>
      </c>
      <c r="I44" s="111"/>
      <c r="K44" s="112" t="s">
        <v>1879</v>
      </c>
      <c r="L44" s="112" t="s">
        <v>1879</v>
      </c>
      <c r="S44" s="112" t="s">
        <v>1880</v>
      </c>
      <c r="T44" s="112" t="s">
        <v>1880</v>
      </c>
    </row>
    <row r="45" spans="2:20" x14ac:dyDescent="0.25">
      <c r="B45" s="384" t="s">
        <v>1881</v>
      </c>
      <c r="C45" s="385"/>
      <c r="D45" s="385"/>
      <c r="E45" s="386"/>
      <c r="F45" s="208" t="str">
        <f t="shared" si="4"/>
        <v/>
      </c>
      <c r="G45" s="111"/>
      <c r="H45" s="1" t="s">
        <v>825</v>
      </c>
      <c r="I45" s="111"/>
      <c r="K45" s="112" t="s">
        <v>1881</v>
      </c>
      <c r="L45" s="112" t="s">
        <v>1881</v>
      </c>
      <c r="S45" s="112" t="s">
        <v>1880</v>
      </c>
      <c r="T45" s="112" t="s">
        <v>1880</v>
      </c>
    </row>
    <row r="46" spans="2:20" x14ac:dyDescent="0.25">
      <c r="B46" s="384" t="s">
        <v>1882</v>
      </c>
      <c r="C46" s="385"/>
      <c r="D46" s="385"/>
      <c r="E46" s="386"/>
      <c r="F46" s="208" t="str">
        <f t="shared" si="4"/>
        <v/>
      </c>
      <c r="G46" s="111"/>
      <c r="H46" s="1" t="s">
        <v>835</v>
      </c>
      <c r="I46" s="111"/>
      <c r="K46" s="112" t="s">
        <v>1882</v>
      </c>
      <c r="L46" s="112" t="s">
        <v>1882</v>
      </c>
      <c r="S46" s="112" t="s">
        <v>1880</v>
      </c>
      <c r="T46" s="112" t="s">
        <v>1880</v>
      </c>
    </row>
    <row r="47" spans="2:20" x14ac:dyDescent="0.25">
      <c r="B47" s="384" t="s">
        <v>1883</v>
      </c>
      <c r="C47" s="385"/>
      <c r="D47" s="385"/>
      <c r="E47" s="386"/>
      <c r="F47" s="208" t="str">
        <f t="shared" si="4"/>
        <v/>
      </c>
      <c r="G47" s="111"/>
      <c r="H47" s="1" t="s">
        <v>845</v>
      </c>
      <c r="I47" s="111"/>
      <c r="K47" s="112" t="s">
        <v>1883</v>
      </c>
      <c r="L47" s="112" t="s">
        <v>1883</v>
      </c>
      <c r="S47" s="112" t="s">
        <v>1880</v>
      </c>
      <c r="T47" s="112" t="s">
        <v>1880</v>
      </c>
    </row>
    <row r="48" spans="2:20" ht="15.75" thickBot="1" x14ac:dyDescent="0.3">
      <c r="B48" s="387" t="s">
        <v>1884</v>
      </c>
      <c r="C48" s="385"/>
      <c r="D48" s="385"/>
      <c r="E48" s="386"/>
      <c r="F48" s="209" t="str">
        <f t="shared" si="4"/>
        <v/>
      </c>
      <c r="G48" s="111"/>
      <c r="H48" s="1" t="s">
        <v>855</v>
      </c>
      <c r="I48" s="111"/>
      <c r="K48" s="112" t="s">
        <v>1884</v>
      </c>
      <c r="L48" s="112" t="s">
        <v>1884</v>
      </c>
      <c r="S48" s="112" t="s">
        <v>1880</v>
      </c>
      <c r="T48" s="112" t="s">
        <v>1880</v>
      </c>
    </row>
    <row r="49" spans="2:20" ht="16.5" thickTop="1" thickBot="1" x14ac:dyDescent="0.3">
      <c r="B49" s="245" t="str">
        <f>IF(Lang=0,K49,L49)</f>
        <v>Total</v>
      </c>
      <c r="C49" s="388">
        <f>SUM(C44:C48)</f>
        <v>0</v>
      </c>
      <c r="D49" s="388">
        <f>SUM(D44:D48)</f>
        <v>0</v>
      </c>
      <c r="E49" s="389">
        <f>SUM(E44:E48)</f>
        <v>0</v>
      </c>
      <c r="F49" s="212" t="str">
        <f t="shared" si="4"/>
        <v/>
      </c>
      <c r="G49" s="111"/>
      <c r="H49" s="1" t="s">
        <v>865</v>
      </c>
      <c r="I49" s="111"/>
      <c r="K49" s="112" t="s">
        <v>1885</v>
      </c>
      <c r="L49" s="112" t="s">
        <v>1885</v>
      </c>
    </row>
    <row r="50" spans="2:20" ht="19.899999999999999" customHeight="1" x14ac:dyDescent="0.25">
      <c r="B50" s="572" t="str">
        <f>IF(Lang=0,K50,L50)</f>
        <v>Inscrire le nom du regroupement de contrats/produits #6</v>
      </c>
      <c r="C50" s="573">
        <f>IF(Lang=0,M50,N50)</f>
        <v>0</v>
      </c>
      <c r="D50" s="573">
        <f>IF(Lang=0,O50,P50)</f>
        <v>0</v>
      </c>
      <c r="E50" s="573">
        <f>IF(Lang=0,Q50,R50)</f>
        <v>0</v>
      </c>
      <c r="F50" s="574">
        <f>IF(Lang=0,S50,T50)</f>
        <v>0</v>
      </c>
      <c r="G50" s="111"/>
      <c r="H50" s="1" t="s">
        <v>806</v>
      </c>
      <c r="I50" s="111"/>
      <c r="K50" s="112" t="s">
        <v>1894</v>
      </c>
      <c r="L50" s="112" t="s">
        <v>1895</v>
      </c>
    </row>
    <row r="51" spans="2:20" ht="19.899999999999999" customHeight="1" x14ac:dyDescent="0.25">
      <c r="B51" s="569" t="str">
        <f>IF(Lang=0,K51,L51)</f>
        <v>Inscrire le nom de la table de mortalité utilisée pour le calcul des décès attendus</v>
      </c>
      <c r="C51" s="570">
        <f>IF(Lang=0,M51,N51)</f>
        <v>0</v>
      </c>
      <c r="D51" s="570">
        <f>IF(Lang=0,O51,P51)</f>
        <v>0</v>
      </c>
      <c r="E51" s="570">
        <f>IF(Lang=0,Q51,R51)</f>
        <v>0</v>
      </c>
      <c r="F51" s="571">
        <f>IF(Lang=0,S51,T51)</f>
        <v>0</v>
      </c>
      <c r="G51" s="111"/>
      <c r="H51" s="1" t="s">
        <v>1002</v>
      </c>
      <c r="I51" s="111"/>
      <c r="K51" s="112" t="s">
        <v>1871</v>
      </c>
      <c r="L51" s="112" t="s">
        <v>1872</v>
      </c>
    </row>
    <row r="52" spans="2:20" ht="60" customHeight="1" x14ac:dyDescent="0.25">
      <c r="B52" s="106" t="str">
        <f>IF(Lang=0,K52,L52)</f>
        <v>Inscrire les années d'expérience
(T-4 à T)</v>
      </c>
      <c r="C52" s="207" t="str">
        <f>IF(Lang=0,M52,N52)</f>
        <v>Nombre de décès
(N)</v>
      </c>
      <c r="D52" s="207" t="str">
        <f>IF(Lang=0,O52,P52)</f>
        <v xml:space="preserve">Décès réels
</v>
      </c>
      <c r="E52" s="207" t="str">
        <f>IF(Lang=0,Q52,R52)</f>
        <v xml:space="preserve">Décès attendus
</v>
      </c>
      <c r="F52" s="206" t="str">
        <f>IF(Lang=0,S52,T52)</f>
        <v>Ratio d'expérience
(réel / attendu) 
(%)
= (15) / (17)</v>
      </c>
      <c r="G52" s="111"/>
      <c r="H52" s="111"/>
      <c r="I52" s="111"/>
      <c r="K52" s="112" t="s">
        <v>1873</v>
      </c>
      <c r="L52" s="112" t="s">
        <v>1874</v>
      </c>
      <c r="M52" s="112" t="s">
        <v>1875</v>
      </c>
      <c r="N52" s="112" t="s">
        <v>1876</v>
      </c>
      <c r="O52" s="143" t="s">
        <v>2801</v>
      </c>
      <c r="P52" s="143" t="s">
        <v>2802</v>
      </c>
      <c r="Q52" s="143" t="s">
        <v>2803</v>
      </c>
      <c r="R52" s="143" t="s">
        <v>2804</v>
      </c>
      <c r="S52" s="112" t="s">
        <v>1877</v>
      </c>
      <c r="T52" s="112" t="s">
        <v>1878</v>
      </c>
    </row>
    <row r="53" spans="2:20" x14ac:dyDescent="0.25">
      <c r="B53" s="384" t="s">
        <v>1879</v>
      </c>
      <c r="C53" s="385"/>
      <c r="D53" s="385"/>
      <c r="E53" s="386"/>
      <c r="F53" s="208" t="str">
        <f t="shared" ref="F53:F58" si="5">IFERROR(IF(OR(D53="",E53=""),"",D53/E53),"")</f>
        <v/>
      </c>
      <c r="G53" s="111"/>
      <c r="H53" s="1" t="s">
        <v>816</v>
      </c>
      <c r="I53" s="111"/>
      <c r="K53" s="112" t="s">
        <v>1879</v>
      </c>
      <c r="L53" s="112" t="s">
        <v>1879</v>
      </c>
      <c r="S53" s="112" t="s">
        <v>1880</v>
      </c>
      <c r="T53" s="112" t="s">
        <v>1880</v>
      </c>
    </row>
    <row r="54" spans="2:20" x14ac:dyDescent="0.25">
      <c r="B54" s="384" t="s">
        <v>1881</v>
      </c>
      <c r="C54" s="385"/>
      <c r="D54" s="385"/>
      <c r="E54" s="386"/>
      <c r="F54" s="208" t="str">
        <f t="shared" si="5"/>
        <v/>
      </c>
      <c r="G54" s="111"/>
      <c r="H54" s="1" t="s">
        <v>826</v>
      </c>
      <c r="I54" s="111"/>
      <c r="K54" s="112" t="s">
        <v>1881</v>
      </c>
      <c r="L54" s="112" t="s">
        <v>1881</v>
      </c>
      <c r="S54" s="112" t="s">
        <v>1880</v>
      </c>
      <c r="T54" s="112" t="s">
        <v>1880</v>
      </c>
    </row>
    <row r="55" spans="2:20" x14ac:dyDescent="0.25">
      <c r="B55" s="384" t="s">
        <v>1882</v>
      </c>
      <c r="C55" s="385"/>
      <c r="D55" s="385"/>
      <c r="E55" s="386"/>
      <c r="F55" s="208" t="str">
        <f t="shared" si="5"/>
        <v/>
      </c>
      <c r="G55" s="111"/>
      <c r="H55" s="1" t="s">
        <v>836</v>
      </c>
      <c r="I55" s="111"/>
      <c r="K55" s="112" t="s">
        <v>1882</v>
      </c>
      <c r="L55" s="112" t="s">
        <v>1882</v>
      </c>
      <c r="S55" s="112" t="s">
        <v>1880</v>
      </c>
      <c r="T55" s="112" t="s">
        <v>1880</v>
      </c>
    </row>
    <row r="56" spans="2:20" x14ac:dyDescent="0.25">
      <c r="B56" s="384" t="s">
        <v>1883</v>
      </c>
      <c r="C56" s="385"/>
      <c r="D56" s="385"/>
      <c r="E56" s="386"/>
      <c r="F56" s="208" t="str">
        <f t="shared" si="5"/>
        <v/>
      </c>
      <c r="G56" s="111"/>
      <c r="H56" s="1" t="s">
        <v>846</v>
      </c>
      <c r="I56" s="111"/>
      <c r="K56" s="112" t="s">
        <v>1883</v>
      </c>
      <c r="L56" s="112" t="s">
        <v>1883</v>
      </c>
      <c r="S56" s="112" t="s">
        <v>1880</v>
      </c>
      <c r="T56" s="112" t="s">
        <v>1880</v>
      </c>
    </row>
    <row r="57" spans="2:20" ht="15.75" thickBot="1" x14ac:dyDescent="0.3">
      <c r="B57" s="387" t="s">
        <v>1884</v>
      </c>
      <c r="C57" s="385"/>
      <c r="D57" s="385"/>
      <c r="E57" s="386"/>
      <c r="F57" s="209" t="str">
        <f t="shared" si="5"/>
        <v/>
      </c>
      <c r="G57" s="111"/>
      <c r="H57" s="1" t="s">
        <v>856</v>
      </c>
      <c r="I57" s="111"/>
      <c r="K57" s="112" t="s">
        <v>1884</v>
      </c>
      <c r="L57" s="112" t="s">
        <v>1884</v>
      </c>
      <c r="S57" s="112" t="s">
        <v>1880</v>
      </c>
      <c r="T57" s="112" t="s">
        <v>1880</v>
      </c>
    </row>
    <row r="58" spans="2:20" ht="16.5" thickTop="1" thickBot="1" x14ac:dyDescent="0.3">
      <c r="B58" s="245" t="str">
        <f>IF(Lang=0,K58,L58)</f>
        <v>Total</v>
      </c>
      <c r="C58" s="388">
        <f>SUM(C53:C57)</f>
        <v>0</v>
      </c>
      <c r="D58" s="388">
        <f>SUM(D53:D57)</f>
        <v>0</v>
      </c>
      <c r="E58" s="389">
        <f>SUM(E53:E57)</f>
        <v>0</v>
      </c>
      <c r="F58" s="212" t="str">
        <f t="shared" si="5"/>
        <v/>
      </c>
      <c r="G58" s="111"/>
      <c r="H58" s="1" t="s">
        <v>866</v>
      </c>
      <c r="I58" s="111"/>
      <c r="K58" s="112" t="s">
        <v>1885</v>
      </c>
      <c r="L58" s="112" t="s">
        <v>1885</v>
      </c>
    </row>
    <row r="59" spans="2:20" ht="19.899999999999999" customHeight="1" x14ac:dyDescent="0.25">
      <c r="B59" s="572" t="str">
        <f>IF(Lang=0,K59,L59)</f>
        <v>Inscrire le nom du regroupement de contrats/produits #7</v>
      </c>
      <c r="C59" s="573">
        <f>IF(Lang=0,M59,N59)</f>
        <v>0</v>
      </c>
      <c r="D59" s="573">
        <f>IF(Lang=0,O59,P59)</f>
        <v>0</v>
      </c>
      <c r="E59" s="573">
        <f>IF(Lang=0,Q59,R59)</f>
        <v>0</v>
      </c>
      <c r="F59" s="574">
        <f>IF(Lang=0,S59,T59)</f>
        <v>0</v>
      </c>
      <c r="G59" s="111"/>
      <c r="H59" s="1" t="s">
        <v>807</v>
      </c>
      <c r="I59" s="111"/>
      <c r="K59" s="112" t="s">
        <v>1896</v>
      </c>
      <c r="L59" s="112" t="s">
        <v>1897</v>
      </c>
    </row>
    <row r="60" spans="2:20" ht="19.899999999999999" customHeight="1" x14ac:dyDescent="0.25">
      <c r="B60" s="569" t="str">
        <f>IF(Lang=0,K60,L60)</f>
        <v>Inscrire le nom de la table de mortalité utilisée pour le calcul des décès attendus</v>
      </c>
      <c r="C60" s="570">
        <f>IF(Lang=0,M60,N60)</f>
        <v>0</v>
      </c>
      <c r="D60" s="570">
        <f>IF(Lang=0,O60,P60)</f>
        <v>0</v>
      </c>
      <c r="E60" s="570">
        <f>IF(Lang=0,Q60,R60)</f>
        <v>0</v>
      </c>
      <c r="F60" s="571">
        <f>IF(Lang=0,S60,T60)</f>
        <v>0</v>
      </c>
      <c r="G60" s="111"/>
      <c r="H60" s="1" t="s">
        <v>1003</v>
      </c>
      <c r="I60" s="111"/>
      <c r="K60" s="112" t="s">
        <v>1871</v>
      </c>
      <c r="L60" s="112" t="s">
        <v>1872</v>
      </c>
    </row>
    <row r="61" spans="2:20" ht="60" customHeight="1" x14ac:dyDescent="0.25">
      <c r="B61" s="106" t="str">
        <f>IF(Lang=0,K61,L61)</f>
        <v>Inscrire les années d'expérience
(T-4 à T)</v>
      </c>
      <c r="C61" s="207" t="str">
        <f>IF(Lang=0,M61,N61)</f>
        <v>Nombre de décès
(N)</v>
      </c>
      <c r="D61" s="207" t="str">
        <f>IF(Lang=0,O61,P61)</f>
        <v xml:space="preserve">Décès réels
</v>
      </c>
      <c r="E61" s="207" t="str">
        <f>IF(Lang=0,Q61,R61)</f>
        <v xml:space="preserve">Décès attendus
</v>
      </c>
      <c r="F61" s="206" t="str">
        <f>IF(Lang=0,S61,T61)</f>
        <v>Ratio d'expérience
(réel / attendu) 
(%)
= (15) / (17)</v>
      </c>
      <c r="G61" s="111"/>
      <c r="H61" s="111"/>
      <c r="I61" s="111"/>
      <c r="K61" s="112" t="s">
        <v>1873</v>
      </c>
      <c r="L61" s="112" t="s">
        <v>1874</v>
      </c>
      <c r="M61" s="112" t="s">
        <v>1875</v>
      </c>
      <c r="N61" s="112" t="s">
        <v>1876</v>
      </c>
      <c r="O61" s="143" t="s">
        <v>2801</v>
      </c>
      <c r="P61" s="143" t="s">
        <v>2802</v>
      </c>
      <c r="Q61" s="143" t="s">
        <v>2803</v>
      </c>
      <c r="R61" s="143" t="s">
        <v>2804</v>
      </c>
      <c r="S61" s="112" t="s">
        <v>1877</v>
      </c>
      <c r="T61" s="112" t="s">
        <v>1878</v>
      </c>
    </row>
    <row r="62" spans="2:20" x14ac:dyDescent="0.25">
      <c r="B62" s="384" t="s">
        <v>1879</v>
      </c>
      <c r="C62" s="385"/>
      <c r="D62" s="385"/>
      <c r="E62" s="386"/>
      <c r="F62" s="208" t="str">
        <f t="shared" ref="F62:F67" si="6">IFERROR(IF(OR(D62="",E62=""),"",D62/E62),"")</f>
        <v/>
      </c>
      <c r="G62" s="111"/>
      <c r="H62" s="1" t="s">
        <v>817</v>
      </c>
      <c r="I62" s="111"/>
      <c r="K62" s="112" t="s">
        <v>1879</v>
      </c>
      <c r="L62" s="112" t="s">
        <v>1879</v>
      </c>
      <c r="S62" s="112" t="s">
        <v>1880</v>
      </c>
      <c r="T62" s="112" t="s">
        <v>1880</v>
      </c>
    </row>
    <row r="63" spans="2:20" x14ac:dyDescent="0.25">
      <c r="B63" s="384" t="s">
        <v>1881</v>
      </c>
      <c r="C63" s="385"/>
      <c r="D63" s="385"/>
      <c r="E63" s="386"/>
      <c r="F63" s="208" t="str">
        <f t="shared" si="6"/>
        <v/>
      </c>
      <c r="G63" s="111"/>
      <c r="H63" s="1" t="s">
        <v>827</v>
      </c>
      <c r="I63" s="111"/>
      <c r="K63" s="112" t="s">
        <v>1881</v>
      </c>
      <c r="L63" s="112" t="s">
        <v>1881</v>
      </c>
      <c r="S63" s="112" t="s">
        <v>1880</v>
      </c>
      <c r="T63" s="112" t="s">
        <v>1880</v>
      </c>
    </row>
    <row r="64" spans="2:20" x14ac:dyDescent="0.25">
      <c r="B64" s="384" t="s">
        <v>1882</v>
      </c>
      <c r="C64" s="385"/>
      <c r="D64" s="385"/>
      <c r="E64" s="386"/>
      <c r="F64" s="208" t="str">
        <f t="shared" si="6"/>
        <v/>
      </c>
      <c r="G64" s="111"/>
      <c r="H64" s="1" t="s">
        <v>837</v>
      </c>
      <c r="I64" s="111"/>
      <c r="K64" s="112" t="s">
        <v>1882</v>
      </c>
      <c r="L64" s="112" t="s">
        <v>1882</v>
      </c>
      <c r="S64" s="112" t="s">
        <v>1880</v>
      </c>
      <c r="T64" s="112" t="s">
        <v>1880</v>
      </c>
    </row>
    <row r="65" spans="2:20" x14ac:dyDescent="0.25">
      <c r="B65" s="384" t="s">
        <v>1883</v>
      </c>
      <c r="C65" s="385"/>
      <c r="D65" s="385"/>
      <c r="E65" s="386"/>
      <c r="F65" s="208" t="str">
        <f t="shared" si="6"/>
        <v/>
      </c>
      <c r="G65" s="111"/>
      <c r="H65" s="1" t="s">
        <v>847</v>
      </c>
      <c r="I65" s="111"/>
      <c r="K65" s="112" t="s">
        <v>1883</v>
      </c>
      <c r="L65" s="112" t="s">
        <v>1883</v>
      </c>
      <c r="S65" s="112" t="s">
        <v>1880</v>
      </c>
      <c r="T65" s="112" t="s">
        <v>1880</v>
      </c>
    </row>
    <row r="66" spans="2:20" ht="15.75" thickBot="1" x14ac:dyDescent="0.3">
      <c r="B66" s="387" t="s">
        <v>1884</v>
      </c>
      <c r="C66" s="385"/>
      <c r="D66" s="385"/>
      <c r="E66" s="386"/>
      <c r="F66" s="209" t="str">
        <f t="shared" si="6"/>
        <v/>
      </c>
      <c r="G66" s="111"/>
      <c r="H66" s="1" t="s">
        <v>857</v>
      </c>
      <c r="I66" s="111"/>
      <c r="K66" s="112" t="s">
        <v>1884</v>
      </c>
      <c r="L66" s="112" t="s">
        <v>1884</v>
      </c>
      <c r="S66" s="112" t="s">
        <v>1880</v>
      </c>
      <c r="T66" s="112" t="s">
        <v>1880</v>
      </c>
    </row>
    <row r="67" spans="2:20" ht="16.5" thickTop="1" thickBot="1" x14ac:dyDescent="0.3">
      <c r="B67" s="245" t="str">
        <f>IF(Lang=0,K67,L67)</f>
        <v>Total</v>
      </c>
      <c r="C67" s="388">
        <f>SUM(C62:C66)</f>
        <v>0</v>
      </c>
      <c r="D67" s="388">
        <f>SUM(D62:D66)</f>
        <v>0</v>
      </c>
      <c r="E67" s="389">
        <f>SUM(E62:E66)</f>
        <v>0</v>
      </c>
      <c r="F67" s="212" t="str">
        <f t="shared" si="6"/>
        <v/>
      </c>
      <c r="G67" s="111"/>
      <c r="H67" s="1" t="s">
        <v>867</v>
      </c>
      <c r="I67" s="111"/>
      <c r="K67" s="112" t="s">
        <v>1885</v>
      </c>
      <c r="L67" s="112" t="s">
        <v>1885</v>
      </c>
    </row>
    <row r="68" spans="2:20" ht="19.899999999999999" customHeight="1" x14ac:dyDescent="0.25">
      <c r="B68" s="572" t="str">
        <f>IF(Lang=0,K68,L68)</f>
        <v>Inscrire le nom du regroupement de contrats/produits #8</v>
      </c>
      <c r="C68" s="573">
        <f>IF(Lang=0,M68,N68)</f>
        <v>0</v>
      </c>
      <c r="D68" s="573">
        <f>IF(Lang=0,O68,P68)</f>
        <v>0</v>
      </c>
      <c r="E68" s="573">
        <f>IF(Lang=0,Q68,R68)</f>
        <v>0</v>
      </c>
      <c r="F68" s="574">
        <f>IF(Lang=0,S68,T68)</f>
        <v>0</v>
      </c>
      <c r="G68" s="111"/>
      <c r="H68" s="1" t="s">
        <v>808</v>
      </c>
      <c r="I68" s="111"/>
      <c r="K68" s="112" t="s">
        <v>1898</v>
      </c>
      <c r="L68" s="112" t="s">
        <v>1899</v>
      </c>
    </row>
    <row r="69" spans="2:20" ht="19.899999999999999" customHeight="1" x14ac:dyDescent="0.25">
      <c r="B69" s="569" t="str">
        <f>IF(Lang=0,K69,L69)</f>
        <v>Inscrire le nom de la table de mortalité utilisée pour le calcul des décès attendus</v>
      </c>
      <c r="C69" s="570">
        <f>IF(Lang=0,M69,N69)</f>
        <v>0</v>
      </c>
      <c r="D69" s="570">
        <f>IF(Lang=0,O69,P69)</f>
        <v>0</v>
      </c>
      <c r="E69" s="570">
        <f>IF(Lang=0,Q69,R69)</f>
        <v>0</v>
      </c>
      <c r="F69" s="571">
        <f>IF(Lang=0,S69,T69)</f>
        <v>0</v>
      </c>
      <c r="G69" s="111"/>
      <c r="H69" s="1" t="s">
        <v>1004</v>
      </c>
      <c r="I69" s="111"/>
      <c r="K69" s="112" t="s">
        <v>1871</v>
      </c>
      <c r="L69" s="112" t="s">
        <v>1872</v>
      </c>
    </row>
    <row r="70" spans="2:20" ht="60" customHeight="1" x14ac:dyDescent="0.25">
      <c r="B70" s="102" t="str">
        <f>IF(Lang=0,K70,L70)</f>
        <v>Inscrire les années d'expérience
(T-4 à T)</v>
      </c>
      <c r="C70" s="207" t="str">
        <f>IF(Lang=0,M70,N70)</f>
        <v>Nombre de décès
(N)</v>
      </c>
      <c r="D70" s="207" t="str">
        <f>IF(Lang=0,O70,P70)</f>
        <v xml:space="preserve">Décès réels
</v>
      </c>
      <c r="E70" s="207" t="str">
        <f>IF(Lang=0,Q70,R70)</f>
        <v xml:space="preserve">Décès attendus
</v>
      </c>
      <c r="F70" s="206" t="str">
        <f>IF(Lang=0,S70,T70)</f>
        <v>Ratio d'expérience
(réel / attendu) 
(%)
= (15) / (17)</v>
      </c>
      <c r="G70" s="111"/>
      <c r="H70" s="111"/>
      <c r="I70" s="111"/>
      <c r="K70" s="112" t="s">
        <v>1873</v>
      </c>
      <c r="L70" s="112" t="s">
        <v>1874</v>
      </c>
      <c r="M70" s="112" t="s">
        <v>1875</v>
      </c>
      <c r="N70" s="112" t="s">
        <v>1876</v>
      </c>
      <c r="O70" s="143" t="s">
        <v>2801</v>
      </c>
      <c r="P70" s="143" t="s">
        <v>2802</v>
      </c>
      <c r="Q70" s="143" t="s">
        <v>2803</v>
      </c>
      <c r="R70" s="143" t="s">
        <v>2804</v>
      </c>
      <c r="S70" s="112" t="s">
        <v>1877</v>
      </c>
      <c r="T70" s="112" t="s">
        <v>1878</v>
      </c>
    </row>
    <row r="71" spans="2:20" x14ac:dyDescent="0.25">
      <c r="B71" s="213" t="s">
        <v>1879</v>
      </c>
      <c r="C71" s="385"/>
      <c r="D71" s="385"/>
      <c r="E71" s="386"/>
      <c r="F71" s="208" t="str">
        <f t="shared" ref="F71:F76" si="7">IFERROR(IF(OR(D71="",E71=""),"",D71/E71),"")</f>
        <v/>
      </c>
      <c r="G71" s="111"/>
      <c r="H71" s="1" t="s">
        <v>818</v>
      </c>
      <c r="I71" s="111"/>
      <c r="K71" s="112" t="s">
        <v>1879</v>
      </c>
      <c r="L71" s="112" t="s">
        <v>1879</v>
      </c>
      <c r="S71" s="112" t="s">
        <v>1880</v>
      </c>
      <c r="T71" s="112" t="s">
        <v>1880</v>
      </c>
    </row>
    <row r="72" spans="2:20" x14ac:dyDescent="0.25">
      <c r="B72" s="213" t="s">
        <v>1881</v>
      </c>
      <c r="C72" s="385"/>
      <c r="D72" s="385"/>
      <c r="E72" s="386"/>
      <c r="F72" s="208" t="str">
        <f t="shared" si="7"/>
        <v/>
      </c>
      <c r="G72" s="111"/>
      <c r="H72" s="1" t="s">
        <v>828</v>
      </c>
      <c r="I72" s="111"/>
      <c r="K72" s="112" t="s">
        <v>1881</v>
      </c>
      <c r="L72" s="112" t="s">
        <v>1881</v>
      </c>
      <c r="S72" s="112" t="s">
        <v>1880</v>
      </c>
      <c r="T72" s="112" t="s">
        <v>1880</v>
      </c>
    </row>
    <row r="73" spans="2:20" x14ac:dyDescent="0.25">
      <c r="B73" s="213" t="s">
        <v>1882</v>
      </c>
      <c r="C73" s="385"/>
      <c r="D73" s="385"/>
      <c r="E73" s="386"/>
      <c r="F73" s="208" t="str">
        <f t="shared" si="7"/>
        <v/>
      </c>
      <c r="G73" s="111"/>
      <c r="H73" s="1" t="s">
        <v>838</v>
      </c>
      <c r="I73" s="111"/>
      <c r="K73" s="112" t="s">
        <v>1882</v>
      </c>
      <c r="L73" s="112" t="s">
        <v>1882</v>
      </c>
      <c r="S73" s="112" t="s">
        <v>1880</v>
      </c>
      <c r="T73" s="112" t="s">
        <v>1880</v>
      </c>
    </row>
    <row r="74" spans="2:20" x14ac:dyDescent="0.25">
      <c r="B74" s="213" t="s">
        <v>1883</v>
      </c>
      <c r="C74" s="385"/>
      <c r="D74" s="385"/>
      <c r="E74" s="386"/>
      <c r="F74" s="208" t="str">
        <f t="shared" si="7"/>
        <v/>
      </c>
      <c r="G74" s="111"/>
      <c r="H74" s="1" t="s">
        <v>848</v>
      </c>
      <c r="I74" s="111"/>
      <c r="K74" s="112" t="s">
        <v>1883</v>
      </c>
      <c r="L74" s="112" t="s">
        <v>1883</v>
      </c>
      <c r="S74" s="112" t="s">
        <v>1880</v>
      </c>
      <c r="T74" s="112" t="s">
        <v>1880</v>
      </c>
    </row>
    <row r="75" spans="2:20" ht="15.75" thickBot="1" x14ac:dyDescent="0.3">
      <c r="B75" s="214" t="s">
        <v>1884</v>
      </c>
      <c r="C75" s="385"/>
      <c r="D75" s="385"/>
      <c r="E75" s="386"/>
      <c r="F75" s="209" t="str">
        <f t="shared" si="7"/>
        <v/>
      </c>
      <c r="G75" s="111"/>
      <c r="H75" s="1" t="s">
        <v>858</v>
      </c>
      <c r="I75" s="111"/>
      <c r="K75" s="112" t="s">
        <v>1884</v>
      </c>
      <c r="L75" s="112" t="s">
        <v>1884</v>
      </c>
      <c r="S75" s="112" t="s">
        <v>1880</v>
      </c>
      <c r="T75" s="112" t="s">
        <v>1880</v>
      </c>
    </row>
    <row r="76" spans="2:20" ht="16.5" thickTop="1" thickBot="1" x14ac:dyDescent="0.3">
      <c r="B76" s="215" t="str">
        <f>IF(Lang=0,K76,L76)</f>
        <v>Total</v>
      </c>
      <c r="C76" s="388">
        <f>SUM(C71:C75)</f>
        <v>0</v>
      </c>
      <c r="D76" s="388">
        <f>SUM(D71:D75)</f>
        <v>0</v>
      </c>
      <c r="E76" s="389">
        <f>SUM(E71:E75)</f>
        <v>0</v>
      </c>
      <c r="F76" s="212" t="str">
        <f t="shared" si="7"/>
        <v/>
      </c>
      <c r="G76" s="111"/>
      <c r="H76" s="1" t="s">
        <v>868</v>
      </c>
      <c r="I76" s="111"/>
      <c r="K76" s="112" t="s">
        <v>1885</v>
      </c>
      <c r="L76" s="112" t="s">
        <v>1885</v>
      </c>
    </row>
    <row r="77" spans="2:20" ht="19.899999999999999" customHeight="1" x14ac:dyDescent="0.25">
      <c r="B77" s="572" t="str">
        <f>IF(Lang=0,K77,L77)</f>
        <v>Inscrire le nom du regroupement de contrats/produits #9</v>
      </c>
      <c r="C77" s="573">
        <f>IF(Lang=0,M77,N77)</f>
        <v>0</v>
      </c>
      <c r="D77" s="573">
        <f>IF(Lang=0,O77,P77)</f>
        <v>0</v>
      </c>
      <c r="E77" s="573">
        <f>IF(Lang=0,Q77,R77)</f>
        <v>0</v>
      </c>
      <c r="F77" s="574">
        <f>IF(Lang=0,S77,T77)</f>
        <v>0</v>
      </c>
      <c r="G77" s="111"/>
      <c r="H77" s="1" t="s">
        <v>809</v>
      </c>
      <c r="I77" s="111"/>
      <c r="K77" s="112" t="s">
        <v>1900</v>
      </c>
      <c r="L77" s="112" t="s">
        <v>1901</v>
      </c>
    </row>
    <row r="78" spans="2:20" ht="19.899999999999999" customHeight="1" x14ac:dyDescent="0.25">
      <c r="B78" s="569" t="str">
        <f>IF(Lang=0,K78,L78)</f>
        <v>Inscrire le nom de la table de mortalité utilisée pour le calcul des décès attendus</v>
      </c>
      <c r="C78" s="570">
        <f>IF(Lang=0,M78,N78)</f>
        <v>0</v>
      </c>
      <c r="D78" s="570">
        <f>IF(Lang=0,O78,P78)</f>
        <v>0</v>
      </c>
      <c r="E78" s="570">
        <f>IF(Lang=0,Q78,R78)</f>
        <v>0</v>
      </c>
      <c r="F78" s="571">
        <f>IF(Lang=0,S78,T78)</f>
        <v>0</v>
      </c>
      <c r="G78" s="111"/>
      <c r="H78" s="1" t="s">
        <v>1005</v>
      </c>
      <c r="I78" s="111"/>
      <c r="K78" s="112" t="s">
        <v>1871</v>
      </c>
      <c r="L78" s="112" t="s">
        <v>1872</v>
      </c>
    </row>
    <row r="79" spans="2:20" ht="60" customHeight="1" x14ac:dyDescent="0.25">
      <c r="B79" s="106" t="str">
        <f>IF(Lang=0,K79,L79)</f>
        <v>Inscrire les années d'expérience
(T-4 à T)</v>
      </c>
      <c r="C79" s="207" t="str">
        <f>IF(Lang=0,M79,N79)</f>
        <v>Nombre de décès
(N)</v>
      </c>
      <c r="D79" s="207" t="str">
        <f>IF(Lang=0,O79,P79)</f>
        <v xml:space="preserve">Décès réels
</v>
      </c>
      <c r="E79" s="207" t="str">
        <f>IF(Lang=0,Q79,R79)</f>
        <v xml:space="preserve">Décès attendus
</v>
      </c>
      <c r="F79" s="206" t="str">
        <f>IF(Lang=0,S79,T79)</f>
        <v>Ratio d'expérience
(réel / attendu) 
(%)
= (15) / (17)</v>
      </c>
      <c r="G79" s="111"/>
      <c r="H79" s="111"/>
      <c r="I79" s="111"/>
      <c r="K79" s="112" t="s">
        <v>1873</v>
      </c>
      <c r="L79" s="112" t="s">
        <v>1874</v>
      </c>
      <c r="M79" s="112" t="s">
        <v>1875</v>
      </c>
      <c r="N79" s="112" t="s">
        <v>1876</v>
      </c>
      <c r="O79" s="143" t="s">
        <v>2801</v>
      </c>
      <c r="P79" s="143" t="s">
        <v>2802</v>
      </c>
      <c r="Q79" s="143" t="s">
        <v>2803</v>
      </c>
      <c r="R79" s="143" t="s">
        <v>2804</v>
      </c>
      <c r="S79" s="112" t="s">
        <v>1877</v>
      </c>
      <c r="T79" s="112" t="s">
        <v>1878</v>
      </c>
    </row>
    <row r="80" spans="2:20" x14ac:dyDescent="0.25">
      <c r="B80" s="384" t="s">
        <v>1879</v>
      </c>
      <c r="C80" s="385"/>
      <c r="D80" s="385"/>
      <c r="E80" s="386"/>
      <c r="F80" s="208" t="str">
        <f t="shared" ref="F80:F85" si="8">IFERROR(IF(OR(D80="",E80=""),"",D80/E80),"")</f>
        <v/>
      </c>
      <c r="G80" s="111"/>
      <c r="H80" s="1" t="s">
        <v>819</v>
      </c>
      <c r="I80" s="111"/>
      <c r="K80" s="112" t="s">
        <v>1879</v>
      </c>
      <c r="L80" s="112" t="s">
        <v>1879</v>
      </c>
      <c r="S80" s="112" t="s">
        <v>1880</v>
      </c>
      <c r="T80" s="112" t="s">
        <v>1880</v>
      </c>
    </row>
    <row r="81" spans="2:20" x14ac:dyDescent="0.25">
      <c r="B81" s="384" t="s">
        <v>1881</v>
      </c>
      <c r="C81" s="385"/>
      <c r="D81" s="385"/>
      <c r="E81" s="386"/>
      <c r="F81" s="208" t="str">
        <f t="shared" si="8"/>
        <v/>
      </c>
      <c r="G81" s="111"/>
      <c r="H81" s="1" t="s">
        <v>829</v>
      </c>
      <c r="I81" s="111"/>
      <c r="K81" s="112" t="s">
        <v>1881</v>
      </c>
      <c r="L81" s="112" t="s">
        <v>1881</v>
      </c>
      <c r="S81" s="112" t="s">
        <v>1880</v>
      </c>
      <c r="T81" s="112" t="s">
        <v>1880</v>
      </c>
    </row>
    <row r="82" spans="2:20" x14ac:dyDescent="0.25">
      <c r="B82" s="384" t="s">
        <v>1882</v>
      </c>
      <c r="C82" s="385"/>
      <c r="D82" s="385"/>
      <c r="E82" s="386"/>
      <c r="F82" s="208" t="str">
        <f t="shared" si="8"/>
        <v/>
      </c>
      <c r="G82" s="111"/>
      <c r="H82" s="1" t="s">
        <v>839</v>
      </c>
      <c r="I82" s="111"/>
      <c r="K82" s="112" t="s">
        <v>1882</v>
      </c>
      <c r="L82" s="112" t="s">
        <v>1882</v>
      </c>
      <c r="S82" s="112" t="s">
        <v>1880</v>
      </c>
      <c r="T82" s="112" t="s">
        <v>1880</v>
      </c>
    </row>
    <row r="83" spans="2:20" x14ac:dyDescent="0.25">
      <c r="B83" s="384" t="s">
        <v>1883</v>
      </c>
      <c r="C83" s="385"/>
      <c r="D83" s="385"/>
      <c r="E83" s="386"/>
      <c r="F83" s="208" t="str">
        <f t="shared" si="8"/>
        <v/>
      </c>
      <c r="G83" s="111"/>
      <c r="H83" s="1" t="s">
        <v>849</v>
      </c>
      <c r="I83" s="111"/>
      <c r="K83" s="112" t="s">
        <v>1883</v>
      </c>
      <c r="L83" s="112" t="s">
        <v>1883</v>
      </c>
      <c r="S83" s="112" t="s">
        <v>1880</v>
      </c>
      <c r="T83" s="112" t="s">
        <v>1880</v>
      </c>
    </row>
    <row r="84" spans="2:20" ht="15.75" thickBot="1" x14ac:dyDescent="0.3">
      <c r="B84" s="387" t="s">
        <v>1884</v>
      </c>
      <c r="C84" s="385"/>
      <c r="D84" s="385"/>
      <c r="E84" s="386"/>
      <c r="F84" s="209" t="str">
        <f t="shared" si="8"/>
        <v/>
      </c>
      <c r="G84" s="111"/>
      <c r="H84" s="1" t="s">
        <v>859</v>
      </c>
      <c r="I84" s="111"/>
      <c r="K84" s="112" t="s">
        <v>1884</v>
      </c>
      <c r="L84" s="112" t="s">
        <v>1884</v>
      </c>
      <c r="S84" s="112" t="s">
        <v>1880</v>
      </c>
      <c r="T84" s="112" t="s">
        <v>1880</v>
      </c>
    </row>
    <row r="85" spans="2:20" ht="16.5" thickTop="1" thickBot="1" x14ac:dyDescent="0.3">
      <c r="B85" s="245" t="str">
        <f>IF(Lang=0,K85,L85)</f>
        <v>Total</v>
      </c>
      <c r="C85" s="388">
        <f>SUM(C80:C84)</f>
        <v>0</v>
      </c>
      <c r="D85" s="388">
        <f>SUM(D80:D84)</f>
        <v>0</v>
      </c>
      <c r="E85" s="389">
        <f>SUM(E80:E84)</f>
        <v>0</v>
      </c>
      <c r="F85" s="212" t="str">
        <f t="shared" si="8"/>
        <v/>
      </c>
      <c r="G85" s="111"/>
      <c r="H85" s="1" t="s">
        <v>869</v>
      </c>
      <c r="I85" s="111"/>
      <c r="K85" s="112" t="s">
        <v>1885</v>
      </c>
      <c r="L85" s="112" t="s">
        <v>1885</v>
      </c>
    </row>
    <row r="86" spans="2:20" ht="19.899999999999999" customHeight="1" x14ac:dyDescent="0.25">
      <c r="B86" s="572" t="str">
        <f>IF(Lang=0,K86,L86)</f>
        <v>Inscrire le nom du regroupement de contrats/produits #10</v>
      </c>
      <c r="C86" s="573">
        <f>IF(Lang=0,M86,N86)</f>
        <v>0</v>
      </c>
      <c r="D86" s="573">
        <f>IF(Lang=0,O86,P86)</f>
        <v>0</v>
      </c>
      <c r="E86" s="573">
        <f>IF(Lang=0,Q86,R86)</f>
        <v>0</v>
      </c>
      <c r="F86" s="574">
        <f>IF(Lang=0,S86,T86)</f>
        <v>0</v>
      </c>
      <c r="G86" s="111"/>
      <c r="H86" s="1" t="s">
        <v>810</v>
      </c>
      <c r="I86" s="111"/>
      <c r="K86" s="112" t="s">
        <v>1902</v>
      </c>
      <c r="L86" s="112" t="s">
        <v>1903</v>
      </c>
    </row>
    <row r="87" spans="2:20" ht="19.899999999999999" customHeight="1" x14ac:dyDescent="0.25">
      <c r="B87" s="569" t="str">
        <f>IF(Lang=0,K87,L87)</f>
        <v>Inscrire le nom de la table de mortalité utilisée pour le calcul des décès attendus</v>
      </c>
      <c r="C87" s="570">
        <f>IF(Lang=0,M87,N87)</f>
        <v>0</v>
      </c>
      <c r="D87" s="570">
        <f>IF(Lang=0,O87,P87)</f>
        <v>0</v>
      </c>
      <c r="E87" s="570">
        <f>IF(Lang=0,Q87,R87)</f>
        <v>0</v>
      </c>
      <c r="F87" s="571">
        <f>IF(Lang=0,S87,T87)</f>
        <v>0</v>
      </c>
      <c r="G87" s="111"/>
      <c r="H87" s="1" t="s">
        <v>1006</v>
      </c>
      <c r="I87" s="111"/>
      <c r="K87" s="112" t="s">
        <v>1871</v>
      </c>
      <c r="L87" s="112" t="s">
        <v>1872</v>
      </c>
    </row>
    <row r="88" spans="2:20" ht="60" customHeight="1" x14ac:dyDescent="0.25">
      <c r="B88" s="106" t="str">
        <f>IF(Lang=0,K88,L88)</f>
        <v>Inscrire les années d'expérience
(T-4 à T)</v>
      </c>
      <c r="C88" s="207" t="str">
        <f>IF(Lang=0,M88,N88)</f>
        <v>Nombre de décès
(N)</v>
      </c>
      <c r="D88" s="207" t="str">
        <f>IF(Lang=0,O88,P88)</f>
        <v xml:space="preserve">Décès réels
</v>
      </c>
      <c r="E88" s="207" t="str">
        <f>IF(Lang=0,Q88,R88)</f>
        <v xml:space="preserve">Décès attendus
</v>
      </c>
      <c r="F88" s="206" t="str">
        <f>IF(Lang=0,S88,T88)</f>
        <v>Ratio d'expérience
(réel / attendu) 
(%)
= (15) / (17)</v>
      </c>
      <c r="G88" s="111"/>
      <c r="H88" s="111"/>
      <c r="I88" s="111"/>
      <c r="K88" s="112" t="s">
        <v>1873</v>
      </c>
      <c r="L88" s="112" t="s">
        <v>1874</v>
      </c>
      <c r="M88" s="112" t="s">
        <v>1875</v>
      </c>
      <c r="N88" s="112" t="s">
        <v>1876</v>
      </c>
      <c r="O88" s="143" t="s">
        <v>2801</v>
      </c>
      <c r="P88" s="143" t="s">
        <v>2802</v>
      </c>
      <c r="Q88" s="143" t="s">
        <v>2803</v>
      </c>
      <c r="R88" s="143" t="s">
        <v>2804</v>
      </c>
      <c r="S88" s="112" t="s">
        <v>1877</v>
      </c>
      <c r="T88" s="112" t="s">
        <v>1878</v>
      </c>
    </row>
    <row r="89" spans="2:20" x14ac:dyDescent="0.25">
      <c r="B89" s="384" t="s">
        <v>1879</v>
      </c>
      <c r="C89" s="385"/>
      <c r="D89" s="385"/>
      <c r="E89" s="386"/>
      <c r="F89" s="208" t="str">
        <f t="shared" ref="F89:F94" si="9">IFERROR(IF(OR(D89="",E89=""),"",D89/E89),"")</f>
        <v/>
      </c>
      <c r="G89" s="111"/>
      <c r="H89" s="1" t="s">
        <v>820</v>
      </c>
      <c r="I89" s="111"/>
      <c r="K89" s="112" t="s">
        <v>1879</v>
      </c>
      <c r="L89" s="112" t="s">
        <v>1879</v>
      </c>
      <c r="S89" s="112" t="s">
        <v>1880</v>
      </c>
      <c r="T89" s="112" t="s">
        <v>1880</v>
      </c>
    </row>
    <row r="90" spans="2:20" x14ac:dyDescent="0.25">
      <c r="B90" s="384" t="s">
        <v>1881</v>
      </c>
      <c r="C90" s="385"/>
      <c r="D90" s="385"/>
      <c r="E90" s="386"/>
      <c r="F90" s="208" t="str">
        <f t="shared" si="9"/>
        <v/>
      </c>
      <c r="G90" s="111"/>
      <c r="H90" s="1" t="s">
        <v>830</v>
      </c>
      <c r="I90" s="111"/>
      <c r="K90" s="112" t="s">
        <v>1881</v>
      </c>
      <c r="L90" s="112" t="s">
        <v>1881</v>
      </c>
      <c r="S90" s="112" t="s">
        <v>1880</v>
      </c>
      <c r="T90" s="112" t="s">
        <v>1880</v>
      </c>
    </row>
    <row r="91" spans="2:20" x14ac:dyDescent="0.25">
      <c r="B91" s="384" t="s">
        <v>1882</v>
      </c>
      <c r="C91" s="385"/>
      <c r="D91" s="385"/>
      <c r="E91" s="386"/>
      <c r="F91" s="208" t="str">
        <f t="shared" si="9"/>
        <v/>
      </c>
      <c r="G91" s="111"/>
      <c r="H91" s="1" t="s">
        <v>840</v>
      </c>
      <c r="I91" s="111"/>
      <c r="K91" s="112" t="s">
        <v>1882</v>
      </c>
      <c r="L91" s="112" t="s">
        <v>1882</v>
      </c>
      <c r="S91" s="112" t="s">
        <v>1880</v>
      </c>
      <c r="T91" s="112" t="s">
        <v>1880</v>
      </c>
    </row>
    <row r="92" spans="2:20" x14ac:dyDescent="0.25">
      <c r="B92" s="384" t="s">
        <v>1883</v>
      </c>
      <c r="C92" s="385"/>
      <c r="D92" s="385"/>
      <c r="E92" s="386"/>
      <c r="F92" s="208" t="str">
        <f t="shared" si="9"/>
        <v/>
      </c>
      <c r="G92" s="111"/>
      <c r="H92" s="1" t="s">
        <v>850</v>
      </c>
      <c r="I92" s="111"/>
      <c r="K92" s="112" t="s">
        <v>1883</v>
      </c>
      <c r="L92" s="112" t="s">
        <v>1883</v>
      </c>
      <c r="S92" s="112" t="s">
        <v>1880</v>
      </c>
      <c r="T92" s="112" t="s">
        <v>1880</v>
      </c>
    </row>
    <row r="93" spans="2:20" ht="15.75" thickBot="1" x14ac:dyDescent="0.3">
      <c r="B93" s="387" t="s">
        <v>1884</v>
      </c>
      <c r="C93" s="385"/>
      <c r="D93" s="385"/>
      <c r="E93" s="386"/>
      <c r="F93" s="209" t="str">
        <f t="shared" si="9"/>
        <v/>
      </c>
      <c r="G93" s="111"/>
      <c r="H93" s="1" t="s">
        <v>860</v>
      </c>
      <c r="I93" s="111"/>
      <c r="K93" s="112" t="s">
        <v>1884</v>
      </c>
      <c r="L93" s="112" t="s">
        <v>1884</v>
      </c>
      <c r="S93" s="112" t="s">
        <v>1880</v>
      </c>
      <c r="T93" s="112" t="s">
        <v>1880</v>
      </c>
    </row>
    <row r="94" spans="2:20" ht="16.5" thickTop="1" thickBot="1" x14ac:dyDescent="0.3">
      <c r="B94" s="245" t="str">
        <f>IF(Lang=0,K94,L94)</f>
        <v>Total</v>
      </c>
      <c r="C94" s="388">
        <f>SUM(C89:C93)</f>
        <v>0</v>
      </c>
      <c r="D94" s="388">
        <f>SUM(D89:D93)</f>
        <v>0</v>
      </c>
      <c r="E94" s="389">
        <f>SUM(E89:E93)</f>
        <v>0</v>
      </c>
      <c r="F94" s="212" t="str">
        <f t="shared" si="9"/>
        <v/>
      </c>
      <c r="G94" s="111"/>
      <c r="H94" s="1" t="s">
        <v>870</v>
      </c>
      <c r="I94" s="111"/>
      <c r="K94" s="112" t="s">
        <v>1885</v>
      </c>
      <c r="L94" s="112" t="s">
        <v>1885</v>
      </c>
      <c r="S94" s="112" t="s">
        <v>1880</v>
      </c>
    </row>
    <row r="95" spans="2:20" ht="19.899999999999999" customHeight="1" x14ac:dyDescent="0.25">
      <c r="B95" s="572" t="str">
        <f>IF(Lang=0,K95,L95)</f>
        <v>Inscrire le nom du regroupement de contrats/produits #11</v>
      </c>
      <c r="C95" s="573">
        <f>IF(Lang=0,M95,N95)</f>
        <v>0</v>
      </c>
      <c r="D95" s="573">
        <f>IF(Lang=0,O95,P95)</f>
        <v>0</v>
      </c>
      <c r="E95" s="573">
        <f>IF(Lang=0,Q95,R95)</f>
        <v>0</v>
      </c>
      <c r="F95" s="574">
        <f>IF(Lang=0,S95,T95)</f>
        <v>0</v>
      </c>
      <c r="G95" s="111"/>
      <c r="H95" s="1" t="s">
        <v>32</v>
      </c>
      <c r="I95" s="111"/>
      <c r="K95" s="112" t="s">
        <v>1904</v>
      </c>
      <c r="L95" s="112" t="s">
        <v>1905</v>
      </c>
    </row>
    <row r="96" spans="2:20" ht="19.899999999999999" customHeight="1" x14ac:dyDescent="0.25">
      <c r="B96" s="569" t="str">
        <f>IF(Lang=0,K96,L96)</f>
        <v>Inscrire le nom de la table de mortalité utilisée pour le calcul des décès attendus</v>
      </c>
      <c r="C96" s="570">
        <f>IF(Lang=0,M96,N96)</f>
        <v>0</v>
      </c>
      <c r="D96" s="570">
        <f>IF(Lang=0,O96,P96)</f>
        <v>0</v>
      </c>
      <c r="E96" s="570">
        <f>IF(Lang=0,Q96,R96)</f>
        <v>0</v>
      </c>
      <c r="F96" s="571">
        <f>IF(Lang=0,S96,T96)</f>
        <v>0</v>
      </c>
      <c r="G96" s="111"/>
      <c r="H96" s="1" t="s">
        <v>1097</v>
      </c>
      <c r="I96" s="111"/>
      <c r="K96" s="112" t="s">
        <v>1871</v>
      </c>
      <c r="L96" s="112" t="s">
        <v>1872</v>
      </c>
    </row>
    <row r="97" spans="2:20" ht="60" customHeight="1" x14ac:dyDescent="0.25">
      <c r="B97" s="106" t="str">
        <f>IF(Lang=0,K97,L97)</f>
        <v>Inscrire les années d'expérience
(T-4 à T)</v>
      </c>
      <c r="C97" s="207" t="str">
        <f>IF(Lang=0,M97,N97)</f>
        <v>Nombre de décès
(N)</v>
      </c>
      <c r="D97" s="207" t="str">
        <f>IF(Lang=0,O97,P97)</f>
        <v xml:space="preserve">Décès réels
</v>
      </c>
      <c r="E97" s="207" t="str">
        <f>IF(Lang=0,Q97,R97)</f>
        <v xml:space="preserve">Décès attendus
</v>
      </c>
      <c r="F97" s="206" t="str">
        <f>IF(Lang=0,S97,T97)</f>
        <v>Ratio d'expérience
(réel / attendu) 
(%)
= (15) / (17)</v>
      </c>
      <c r="G97" s="111"/>
      <c r="H97" s="111"/>
      <c r="I97" s="111"/>
      <c r="K97" s="112" t="s">
        <v>1873</v>
      </c>
      <c r="L97" s="112" t="s">
        <v>1874</v>
      </c>
      <c r="M97" s="112" t="s">
        <v>1875</v>
      </c>
      <c r="N97" s="112" t="s">
        <v>1876</v>
      </c>
      <c r="O97" s="143" t="s">
        <v>2801</v>
      </c>
      <c r="P97" s="143" t="s">
        <v>2802</v>
      </c>
      <c r="Q97" s="143" t="s">
        <v>2803</v>
      </c>
      <c r="R97" s="143" t="s">
        <v>2804</v>
      </c>
      <c r="S97" s="112" t="s">
        <v>1877</v>
      </c>
      <c r="T97" s="112" t="s">
        <v>1878</v>
      </c>
    </row>
    <row r="98" spans="2:20" x14ac:dyDescent="0.25">
      <c r="B98" s="384" t="s">
        <v>1879</v>
      </c>
      <c r="C98" s="385"/>
      <c r="D98" s="385"/>
      <c r="E98" s="386"/>
      <c r="F98" s="208" t="str">
        <f t="shared" ref="F98:F103" si="10">IFERROR(IF(OR(D98="",E98=""),"",D98/E98),"")</f>
        <v/>
      </c>
      <c r="G98" s="111"/>
      <c r="H98" s="1" t="s">
        <v>35</v>
      </c>
      <c r="I98" s="111"/>
      <c r="K98" s="112" t="s">
        <v>1879</v>
      </c>
      <c r="L98" s="112" t="s">
        <v>1879</v>
      </c>
      <c r="S98" s="112" t="s">
        <v>1880</v>
      </c>
      <c r="T98" s="112" t="s">
        <v>1880</v>
      </c>
    </row>
    <row r="99" spans="2:20" x14ac:dyDescent="0.25">
      <c r="B99" s="384" t="s">
        <v>1881</v>
      </c>
      <c r="C99" s="385"/>
      <c r="D99" s="385"/>
      <c r="E99" s="386"/>
      <c r="F99" s="208" t="str">
        <f t="shared" si="10"/>
        <v/>
      </c>
      <c r="G99" s="111"/>
      <c r="H99" s="1" t="s">
        <v>38</v>
      </c>
      <c r="I99" s="111"/>
      <c r="K99" s="112" t="s">
        <v>1881</v>
      </c>
      <c r="L99" s="112" t="s">
        <v>1881</v>
      </c>
      <c r="S99" s="112" t="s">
        <v>1880</v>
      </c>
      <c r="T99" s="112" t="s">
        <v>1880</v>
      </c>
    </row>
    <row r="100" spans="2:20" x14ac:dyDescent="0.25">
      <c r="B100" s="384" t="s">
        <v>1882</v>
      </c>
      <c r="C100" s="385"/>
      <c r="D100" s="385"/>
      <c r="E100" s="386"/>
      <c r="F100" s="208" t="str">
        <f t="shared" si="10"/>
        <v/>
      </c>
      <c r="G100" s="111"/>
      <c r="H100" s="1" t="s">
        <v>927</v>
      </c>
      <c r="I100" s="111"/>
      <c r="K100" s="112" t="s">
        <v>1882</v>
      </c>
      <c r="L100" s="112" t="s">
        <v>1882</v>
      </c>
      <c r="S100" s="112" t="s">
        <v>1880</v>
      </c>
      <c r="T100" s="112" t="s">
        <v>1880</v>
      </c>
    </row>
    <row r="101" spans="2:20" x14ac:dyDescent="0.25">
      <c r="B101" s="384" t="s">
        <v>1883</v>
      </c>
      <c r="C101" s="385"/>
      <c r="D101" s="385"/>
      <c r="E101" s="386"/>
      <c r="F101" s="208" t="str">
        <f t="shared" si="10"/>
        <v/>
      </c>
      <c r="G101" s="111"/>
      <c r="H101" s="1" t="s">
        <v>937</v>
      </c>
      <c r="I101" s="111"/>
      <c r="K101" s="112" t="s">
        <v>1883</v>
      </c>
      <c r="L101" s="112" t="s">
        <v>1883</v>
      </c>
      <c r="S101" s="112" t="s">
        <v>1880</v>
      </c>
      <c r="T101" s="112" t="s">
        <v>1880</v>
      </c>
    </row>
    <row r="102" spans="2:20" ht="15.75" thickBot="1" x14ac:dyDescent="0.3">
      <c r="B102" s="387" t="s">
        <v>1884</v>
      </c>
      <c r="C102" s="385"/>
      <c r="D102" s="385"/>
      <c r="E102" s="386"/>
      <c r="F102" s="209" t="str">
        <f t="shared" si="10"/>
        <v/>
      </c>
      <c r="G102" s="111"/>
      <c r="H102" s="1" t="s">
        <v>947</v>
      </c>
      <c r="I102" s="111"/>
      <c r="K102" s="112" t="s">
        <v>1884</v>
      </c>
      <c r="L102" s="112" t="s">
        <v>1884</v>
      </c>
      <c r="S102" s="112" t="s">
        <v>1880</v>
      </c>
      <c r="T102" s="112" t="s">
        <v>1880</v>
      </c>
    </row>
    <row r="103" spans="2:20" ht="16.5" thickTop="1" thickBot="1" x14ac:dyDescent="0.3">
      <c r="B103" s="245" t="str">
        <f>IF(Lang=0,K103,L103)</f>
        <v>Total</v>
      </c>
      <c r="C103" s="388">
        <f>SUM(C98:C102)</f>
        <v>0</v>
      </c>
      <c r="D103" s="388">
        <f>SUM(D98:D102)</f>
        <v>0</v>
      </c>
      <c r="E103" s="389">
        <f>SUM(E98:E102)</f>
        <v>0</v>
      </c>
      <c r="F103" s="212" t="str">
        <f t="shared" si="10"/>
        <v/>
      </c>
      <c r="G103" s="111"/>
      <c r="H103" s="1" t="s">
        <v>957</v>
      </c>
      <c r="I103" s="111"/>
      <c r="K103" s="112" t="s">
        <v>1885</v>
      </c>
      <c r="L103" s="112" t="s">
        <v>1885</v>
      </c>
    </row>
    <row r="104" spans="2:20" ht="19.899999999999999" customHeight="1" x14ac:dyDescent="0.25">
      <c r="B104" s="572" t="str">
        <f>IF(Lang=0,K104,L104)</f>
        <v>Inscrire le nom du regroupement de contrats/produits #12</v>
      </c>
      <c r="C104" s="573">
        <f>IF(Lang=0,M104,N104)</f>
        <v>0</v>
      </c>
      <c r="D104" s="573">
        <f>IF(Lang=0,O104,P104)</f>
        <v>0</v>
      </c>
      <c r="E104" s="573">
        <f>IF(Lang=0,Q104,R104)</f>
        <v>0</v>
      </c>
      <c r="F104" s="574">
        <f>IF(Lang=0,S104,T104)</f>
        <v>0</v>
      </c>
      <c r="G104" s="111"/>
      <c r="H104" s="1" t="s">
        <v>900</v>
      </c>
      <c r="I104" s="111"/>
      <c r="K104" s="112" t="s">
        <v>1906</v>
      </c>
      <c r="L104" s="112" t="s">
        <v>1907</v>
      </c>
    </row>
    <row r="105" spans="2:20" ht="19.899999999999999" customHeight="1" x14ac:dyDescent="0.25">
      <c r="B105" s="569" t="str">
        <f>IF(Lang=0,K105,L105)</f>
        <v>Inscrire le nom de la table de mortalité utilisée pour le calcul des décès attendus</v>
      </c>
      <c r="C105" s="570">
        <f>IF(Lang=0,M105,N105)</f>
        <v>0</v>
      </c>
      <c r="D105" s="570">
        <f>IF(Lang=0,O105,P105)</f>
        <v>0</v>
      </c>
      <c r="E105" s="570">
        <f>IF(Lang=0,Q105,R105)</f>
        <v>0</v>
      </c>
      <c r="F105" s="571">
        <f>IF(Lang=0,S105,T105)</f>
        <v>0</v>
      </c>
      <c r="G105" s="111"/>
      <c r="H105" s="1" t="s">
        <v>1098</v>
      </c>
      <c r="I105" s="111"/>
      <c r="K105" s="112" t="s">
        <v>1871</v>
      </c>
      <c r="L105" s="112" t="s">
        <v>1872</v>
      </c>
    </row>
    <row r="106" spans="2:20" ht="60" customHeight="1" x14ac:dyDescent="0.25">
      <c r="B106" s="106" t="str">
        <f>IF(Lang=0,K106,L106)</f>
        <v>Inscrire les années d'expérience
(T-4 à T)</v>
      </c>
      <c r="C106" s="207" t="str">
        <f>IF(Lang=0,M106,N106)</f>
        <v>Nombre de décès
(N)</v>
      </c>
      <c r="D106" s="207" t="str">
        <f>IF(Lang=0,O106,P106)</f>
        <v xml:space="preserve">Décès réels
</v>
      </c>
      <c r="E106" s="207" t="str">
        <f>IF(Lang=0,Q106,R106)</f>
        <v xml:space="preserve">Décès attendus
</v>
      </c>
      <c r="F106" s="206" t="str">
        <f>IF(Lang=0,S106,T106)</f>
        <v>Ratio d'expérience
(réel / attendu) 
(%)
= (15) / (17)</v>
      </c>
      <c r="G106" s="111"/>
      <c r="H106" s="111"/>
      <c r="I106" s="111"/>
      <c r="K106" s="112" t="s">
        <v>1873</v>
      </c>
      <c r="L106" s="112" t="s">
        <v>1874</v>
      </c>
      <c r="M106" s="112" t="s">
        <v>1875</v>
      </c>
      <c r="N106" s="112" t="s">
        <v>1876</v>
      </c>
      <c r="O106" s="143" t="s">
        <v>2801</v>
      </c>
      <c r="P106" s="143" t="s">
        <v>2802</v>
      </c>
      <c r="Q106" s="143" t="s">
        <v>2803</v>
      </c>
      <c r="R106" s="143" t="s">
        <v>2804</v>
      </c>
      <c r="S106" s="112" t="s">
        <v>1877</v>
      </c>
      <c r="T106" s="112" t="s">
        <v>1878</v>
      </c>
    </row>
    <row r="107" spans="2:20" x14ac:dyDescent="0.25">
      <c r="B107" s="384" t="s">
        <v>1879</v>
      </c>
      <c r="C107" s="385"/>
      <c r="D107" s="385"/>
      <c r="E107" s="386"/>
      <c r="F107" s="208" t="str">
        <f t="shared" ref="F107:F112" si="11">IFERROR(IF(OR(D107="",E107=""),"",D107/E107),"")</f>
        <v/>
      </c>
      <c r="G107" s="111"/>
      <c r="H107" s="1" t="s">
        <v>909</v>
      </c>
      <c r="I107" s="111"/>
      <c r="K107" s="112" t="s">
        <v>1879</v>
      </c>
      <c r="L107" s="112" t="s">
        <v>1879</v>
      </c>
      <c r="S107" s="112" t="s">
        <v>1880</v>
      </c>
      <c r="T107" s="112" t="s">
        <v>1880</v>
      </c>
    </row>
    <row r="108" spans="2:20" x14ac:dyDescent="0.25">
      <c r="B108" s="384" t="s">
        <v>1881</v>
      </c>
      <c r="C108" s="385"/>
      <c r="D108" s="385"/>
      <c r="E108" s="386"/>
      <c r="F108" s="208" t="str">
        <f t="shared" si="11"/>
        <v/>
      </c>
      <c r="G108" s="111"/>
      <c r="H108" s="1" t="s">
        <v>918</v>
      </c>
      <c r="I108" s="111"/>
      <c r="K108" s="112" t="s">
        <v>1881</v>
      </c>
      <c r="L108" s="112" t="s">
        <v>1881</v>
      </c>
      <c r="S108" s="112" t="s">
        <v>1880</v>
      </c>
      <c r="T108" s="112" t="s">
        <v>1880</v>
      </c>
    </row>
    <row r="109" spans="2:20" x14ac:dyDescent="0.25">
      <c r="B109" s="384" t="s">
        <v>1882</v>
      </c>
      <c r="C109" s="385"/>
      <c r="D109" s="385"/>
      <c r="E109" s="386"/>
      <c r="F109" s="208" t="str">
        <f t="shared" si="11"/>
        <v/>
      </c>
      <c r="G109" s="111"/>
      <c r="H109" s="1" t="s">
        <v>928</v>
      </c>
      <c r="I109" s="111"/>
      <c r="K109" s="112" t="s">
        <v>1882</v>
      </c>
      <c r="L109" s="112" t="s">
        <v>1882</v>
      </c>
      <c r="S109" s="112" t="s">
        <v>1880</v>
      </c>
      <c r="T109" s="112" t="s">
        <v>1880</v>
      </c>
    </row>
    <row r="110" spans="2:20" x14ac:dyDescent="0.25">
      <c r="B110" s="384" t="s">
        <v>1883</v>
      </c>
      <c r="C110" s="385"/>
      <c r="D110" s="385"/>
      <c r="E110" s="386"/>
      <c r="F110" s="208" t="str">
        <f t="shared" si="11"/>
        <v/>
      </c>
      <c r="G110" s="111"/>
      <c r="H110" s="1" t="s">
        <v>938</v>
      </c>
      <c r="I110" s="111"/>
      <c r="K110" s="112" t="s">
        <v>1883</v>
      </c>
      <c r="L110" s="112" t="s">
        <v>1883</v>
      </c>
      <c r="S110" s="112" t="s">
        <v>1880</v>
      </c>
      <c r="T110" s="112" t="s">
        <v>1880</v>
      </c>
    </row>
    <row r="111" spans="2:20" ht="15.75" thickBot="1" x14ac:dyDescent="0.3">
      <c r="B111" s="387" t="s">
        <v>1884</v>
      </c>
      <c r="C111" s="385"/>
      <c r="D111" s="385"/>
      <c r="E111" s="386"/>
      <c r="F111" s="209" t="str">
        <f t="shared" si="11"/>
        <v/>
      </c>
      <c r="G111" s="111"/>
      <c r="H111" s="1" t="s">
        <v>948</v>
      </c>
      <c r="I111" s="111"/>
      <c r="K111" s="112" t="s">
        <v>1884</v>
      </c>
      <c r="L111" s="112" t="s">
        <v>1884</v>
      </c>
      <c r="S111" s="112" t="s">
        <v>1880</v>
      </c>
      <c r="T111" s="112" t="s">
        <v>1880</v>
      </c>
    </row>
    <row r="112" spans="2:20" ht="16.5" thickTop="1" thickBot="1" x14ac:dyDescent="0.3">
      <c r="B112" s="245" t="str">
        <f>IF(Lang=0,K112,L112)</f>
        <v>Total</v>
      </c>
      <c r="C112" s="388">
        <f>SUM(C107:C111)</f>
        <v>0</v>
      </c>
      <c r="D112" s="388">
        <f>SUM(D107:D111)</f>
        <v>0</v>
      </c>
      <c r="E112" s="389">
        <f>SUM(E107:E111)</f>
        <v>0</v>
      </c>
      <c r="F112" s="212" t="str">
        <f t="shared" si="11"/>
        <v/>
      </c>
      <c r="G112" s="111"/>
      <c r="H112" s="1" t="s">
        <v>958</v>
      </c>
      <c r="I112" s="111"/>
      <c r="K112" s="112" t="s">
        <v>1885</v>
      </c>
      <c r="L112" s="112" t="s">
        <v>1885</v>
      </c>
    </row>
    <row r="113" spans="2:20" ht="19.899999999999999" customHeight="1" x14ac:dyDescent="0.25">
      <c r="B113" s="572" t="str">
        <f>IF(Lang=0,K113,L113)</f>
        <v>Inscrire le nom du regroupement de contrats/produits #13</v>
      </c>
      <c r="C113" s="573">
        <f>IF(Lang=0,M113,N113)</f>
        <v>0</v>
      </c>
      <c r="D113" s="573">
        <f>IF(Lang=0,O113,P113)</f>
        <v>0</v>
      </c>
      <c r="E113" s="573">
        <f>IF(Lang=0,Q113,R113)</f>
        <v>0</v>
      </c>
      <c r="F113" s="574">
        <f>IF(Lang=0,S113,T113)</f>
        <v>0</v>
      </c>
      <c r="G113" s="111"/>
      <c r="H113" s="1" t="s">
        <v>901</v>
      </c>
      <c r="I113" s="111"/>
      <c r="K113" s="112" t="s">
        <v>1908</v>
      </c>
      <c r="L113" s="112" t="s">
        <v>1909</v>
      </c>
    </row>
    <row r="114" spans="2:20" ht="19.899999999999999" customHeight="1" x14ac:dyDescent="0.25">
      <c r="B114" s="569" t="str">
        <f>IF(Lang=0,K114,L114)</f>
        <v>Inscrire le nom de la table de mortalité utilisée pour le calcul des décès attendus</v>
      </c>
      <c r="C114" s="570">
        <f>IF(Lang=0,M114,N114)</f>
        <v>0</v>
      </c>
      <c r="D114" s="570">
        <f>IF(Lang=0,O114,P114)</f>
        <v>0</v>
      </c>
      <c r="E114" s="570">
        <f>IF(Lang=0,Q114,R114)</f>
        <v>0</v>
      </c>
      <c r="F114" s="571">
        <f>IF(Lang=0,S114,T114)</f>
        <v>0</v>
      </c>
      <c r="G114" s="111"/>
      <c r="H114" s="1" t="s">
        <v>1099</v>
      </c>
      <c r="I114" s="111"/>
      <c r="K114" s="112" t="s">
        <v>1871</v>
      </c>
      <c r="L114" s="112" t="s">
        <v>1872</v>
      </c>
    </row>
    <row r="115" spans="2:20" ht="60" customHeight="1" x14ac:dyDescent="0.25">
      <c r="B115" s="106" t="str">
        <f>IF(Lang=0,K115,L115)</f>
        <v>Inscrire les années d'expérience
(T-4 à T)</v>
      </c>
      <c r="C115" s="207" t="str">
        <f>IF(Lang=0,M115,N115)</f>
        <v>Nombre de décès
(N)</v>
      </c>
      <c r="D115" s="207" t="str">
        <f>IF(Lang=0,O115,P115)</f>
        <v xml:space="preserve">Décès réels
</v>
      </c>
      <c r="E115" s="207" t="str">
        <f>IF(Lang=0,Q115,R115)</f>
        <v xml:space="preserve">Décès attendus
</v>
      </c>
      <c r="F115" s="206" t="str">
        <f>IF(Lang=0,S115,T115)</f>
        <v>Ratio d'expérience
(réel / attendu) 
(%)
= (15) / (17)</v>
      </c>
      <c r="G115" s="111"/>
      <c r="H115" s="111"/>
      <c r="I115" s="111"/>
      <c r="K115" s="112" t="s">
        <v>1873</v>
      </c>
      <c r="L115" s="112" t="s">
        <v>1874</v>
      </c>
      <c r="M115" s="112" t="s">
        <v>1875</v>
      </c>
      <c r="N115" s="112" t="s">
        <v>1876</v>
      </c>
      <c r="O115" s="143" t="s">
        <v>2801</v>
      </c>
      <c r="P115" s="143" t="s">
        <v>2802</v>
      </c>
      <c r="Q115" s="143" t="s">
        <v>2803</v>
      </c>
      <c r="R115" s="143" t="s">
        <v>2804</v>
      </c>
      <c r="S115" s="112" t="s">
        <v>1877</v>
      </c>
      <c r="T115" s="112" t="s">
        <v>1878</v>
      </c>
    </row>
    <row r="116" spans="2:20" x14ac:dyDescent="0.25">
      <c r="B116" s="384" t="s">
        <v>1879</v>
      </c>
      <c r="C116" s="385"/>
      <c r="D116" s="385"/>
      <c r="E116" s="386"/>
      <c r="F116" s="208" t="str">
        <f>IF(OR(D116="",E116=""),"",D116/E116)</f>
        <v/>
      </c>
      <c r="G116" s="111"/>
      <c r="H116" s="1" t="s">
        <v>910</v>
      </c>
      <c r="I116" s="111"/>
      <c r="K116" s="112" t="s">
        <v>1879</v>
      </c>
      <c r="L116" s="112" t="s">
        <v>1879</v>
      </c>
      <c r="S116" s="112" t="s">
        <v>1880</v>
      </c>
      <c r="T116" s="112" t="s">
        <v>1880</v>
      </c>
    </row>
    <row r="117" spans="2:20" x14ac:dyDescent="0.25">
      <c r="B117" s="384" t="s">
        <v>1881</v>
      </c>
      <c r="C117" s="385"/>
      <c r="D117" s="385"/>
      <c r="E117" s="386"/>
      <c r="F117" s="208" t="str">
        <f>IF(OR(D117="",E117=""),"",D117/E117)</f>
        <v/>
      </c>
      <c r="G117" s="111"/>
      <c r="H117" s="1" t="s">
        <v>919</v>
      </c>
      <c r="I117" s="111"/>
      <c r="K117" s="112" t="s">
        <v>1881</v>
      </c>
      <c r="L117" s="112" t="s">
        <v>1881</v>
      </c>
      <c r="S117" s="112" t="s">
        <v>1880</v>
      </c>
      <c r="T117" s="112" t="s">
        <v>1880</v>
      </c>
    </row>
    <row r="118" spans="2:20" x14ac:dyDescent="0.25">
      <c r="B118" s="384" t="s">
        <v>1882</v>
      </c>
      <c r="C118" s="385"/>
      <c r="D118" s="385"/>
      <c r="E118" s="386"/>
      <c r="F118" s="208" t="str">
        <f>IF(OR(D118="",E118=""),"",D118/E118)</f>
        <v/>
      </c>
      <c r="G118" s="111"/>
      <c r="H118" s="1" t="s">
        <v>929</v>
      </c>
      <c r="I118" s="111"/>
      <c r="K118" s="112" t="s">
        <v>1882</v>
      </c>
      <c r="L118" s="112" t="s">
        <v>1882</v>
      </c>
      <c r="S118" s="112" t="s">
        <v>1880</v>
      </c>
      <c r="T118" s="112" t="s">
        <v>1880</v>
      </c>
    </row>
    <row r="119" spans="2:20" x14ac:dyDescent="0.25">
      <c r="B119" s="384" t="s">
        <v>1883</v>
      </c>
      <c r="C119" s="385"/>
      <c r="D119" s="385"/>
      <c r="E119" s="386"/>
      <c r="F119" s="208" t="str">
        <f>IF(OR(D119="",E119=""),"",D119/E119)</f>
        <v/>
      </c>
      <c r="G119" s="111"/>
      <c r="H119" s="1" t="s">
        <v>939</v>
      </c>
      <c r="I119" s="111"/>
      <c r="K119" s="112" t="s">
        <v>1883</v>
      </c>
      <c r="L119" s="112" t="s">
        <v>1883</v>
      </c>
      <c r="S119" s="112" t="s">
        <v>1880</v>
      </c>
      <c r="T119" s="112" t="s">
        <v>1880</v>
      </c>
    </row>
    <row r="120" spans="2:20" ht="15.75" thickBot="1" x14ac:dyDescent="0.3">
      <c r="B120" s="387" t="s">
        <v>1884</v>
      </c>
      <c r="C120" s="385"/>
      <c r="D120" s="385"/>
      <c r="E120" s="386"/>
      <c r="F120" s="209" t="str">
        <f>IF(OR(D120="",E120=""),"",D120/E120)</f>
        <v/>
      </c>
      <c r="G120" s="111"/>
      <c r="H120" s="1" t="s">
        <v>949</v>
      </c>
      <c r="I120" s="111"/>
      <c r="K120" s="112" t="s">
        <v>1884</v>
      </c>
      <c r="L120" s="112" t="s">
        <v>1884</v>
      </c>
      <c r="S120" s="112" t="s">
        <v>1880</v>
      </c>
      <c r="T120" s="112" t="s">
        <v>1880</v>
      </c>
    </row>
    <row r="121" spans="2:20" ht="16.5" thickTop="1" thickBot="1" x14ac:dyDescent="0.3">
      <c r="B121" s="245" t="str">
        <f>IF(Lang=0,K121,L121)</f>
        <v>Total</v>
      </c>
      <c r="C121" s="388">
        <f>SUM(C116:C120)</f>
        <v>0</v>
      </c>
      <c r="D121" s="388">
        <f>SUM(D116:D120)</f>
        <v>0</v>
      </c>
      <c r="E121" s="389">
        <f>SUM(E116:E120)</f>
        <v>0</v>
      </c>
      <c r="F121" s="212" t="str">
        <f>IFERROR(IF(OR(D121="",E121=""),"",D121/E121),"")</f>
        <v/>
      </c>
      <c r="G121" s="111"/>
      <c r="H121" s="1" t="s">
        <v>959</v>
      </c>
      <c r="I121" s="111"/>
      <c r="K121" s="112" t="s">
        <v>1885</v>
      </c>
      <c r="L121" s="112" t="s">
        <v>1885</v>
      </c>
    </row>
    <row r="122" spans="2:20" ht="19.899999999999999" customHeight="1" x14ac:dyDescent="0.25">
      <c r="B122" s="572" t="str">
        <f>IF(Lang=0,K122,L122)</f>
        <v>Inscrire le nom du regroupement de contrats/produits #14</v>
      </c>
      <c r="C122" s="573">
        <f>IF(Lang=0,M122,N122)</f>
        <v>0</v>
      </c>
      <c r="D122" s="573">
        <f>IF(Lang=0,O122,P122)</f>
        <v>0</v>
      </c>
      <c r="E122" s="573">
        <f>IF(Lang=0,Q122,R122)</f>
        <v>0</v>
      </c>
      <c r="F122" s="574">
        <f>IF(Lang=0,S122,T122)</f>
        <v>0</v>
      </c>
      <c r="G122" s="111"/>
      <c r="H122" s="1" t="s">
        <v>902</v>
      </c>
      <c r="I122" s="111"/>
      <c r="K122" s="112" t="s">
        <v>1910</v>
      </c>
      <c r="L122" s="112" t="s">
        <v>1911</v>
      </c>
    </row>
    <row r="123" spans="2:20" ht="19.899999999999999" customHeight="1" x14ac:dyDescent="0.25">
      <c r="B123" s="569" t="str">
        <f>IF(Lang=0,K123,L123)</f>
        <v>Inscrire le nom de la table de mortalité utilisée pour le calcul des décès attendus</v>
      </c>
      <c r="C123" s="570">
        <f>IF(Lang=0,M123,N123)</f>
        <v>0</v>
      </c>
      <c r="D123" s="570">
        <f>IF(Lang=0,O123,P123)</f>
        <v>0</v>
      </c>
      <c r="E123" s="570">
        <f>IF(Lang=0,Q123,R123)</f>
        <v>0</v>
      </c>
      <c r="F123" s="571">
        <f>IF(Lang=0,S123,T123)</f>
        <v>0</v>
      </c>
      <c r="G123" s="111"/>
      <c r="H123" s="1" t="s">
        <v>1100</v>
      </c>
      <c r="I123" s="111"/>
      <c r="K123" s="112" t="s">
        <v>1871</v>
      </c>
      <c r="L123" s="112" t="s">
        <v>1872</v>
      </c>
    </row>
    <row r="124" spans="2:20" ht="60" customHeight="1" x14ac:dyDescent="0.25">
      <c r="B124" s="106" t="str">
        <f>IF(Lang=0,K124,L124)</f>
        <v>Inscrire les années d'expérience
(T-4 à T)</v>
      </c>
      <c r="C124" s="207" t="str">
        <f>IF(Lang=0,M124,N124)</f>
        <v>Nombre de décès
(N)</v>
      </c>
      <c r="D124" s="207" t="str">
        <f>IF(Lang=0,O124,P124)</f>
        <v xml:space="preserve">Décès réels
</v>
      </c>
      <c r="E124" s="207" t="str">
        <f>IF(Lang=0,Q124,R124)</f>
        <v xml:space="preserve">Décès attendus
</v>
      </c>
      <c r="F124" s="206" t="str">
        <f>IF(Lang=0,S124,T124)</f>
        <v>Ratio d'expérience
(réel / attendu) 
(%)
= (15) / (17)</v>
      </c>
      <c r="G124" s="111"/>
      <c r="H124" s="111"/>
      <c r="I124" s="111"/>
      <c r="K124" s="112" t="s">
        <v>1873</v>
      </c>
      <c r="L124" s="112" t="s">
        <v>1874</v>
      </c>
      <c r="M124" s="112" t="s">
        <v>1875</v>
      </c>
      <c r="N124" s="112" t="s">
        <v>1876</v>
      </c>
      <c r="O124" s="143" t="s">
        <v>2801</v>
      </c>
      <c r="P124" s="143" t="s">
        <v>2802</v>
      </c>
      <c r="Q124" s="143" t="s">
        <v>2803</v>
      </c>
      <c r="R124" s="143" t="s">
        <v>2804</v>
      </c>
      <c r="S124" s="112" t="s">
        <v>1877</v>
      </c>
      <c r="T124" s="112" t="s">
        <v>1878</v>
      </c>
    </row>
    <row r="125" spans="2:20" x14ac:dyDescent="0.25">
      <c r="B125" s="384" t="s">
        <v>1879</v>
      </c>
      <c r="C125" s="385"/>
      <c r="D125" s="385"/>
      <c r="E125" s="386"/>
      <c r="F125" s="208" t="str">
        <f>IFERROR(IF(OR(D125="",E125=""),"",D125/E125),"")</f>
        <v/>
      </c>
      <c r="G125" s="111"/>
      <c r="H125" s="1" t="s">
        <v>911</v>
      </c>
      <c r="I125" s="111"/>
      <c r="K125" s="112" t="s">
        <v>1879</v>
      </c>
      <c r="L125" s="112" t="s">
        <v>1879</v>
      </c>
      <c r="S125" s="112" t="s">
        <v>1880</v>
      </c>
      <c r="T125" s="112" t="s">
        <v>1880</v>
      </c>
    </row>
    <row r="126" spans="2:20" x14ac:dyDescent="0.25">
      <c r="B126" s="384" t="s">
        <v>1881</v>
      </c>
      <c r="C126" s="385"/>
      <c r="D126" s="385"/>
      <c r="E126" s="386"/>
      <c r="F126" s="208" t="str">
        <f>IFERROR(IF(OR(D126="",E126=""),"",D126/E126),"")</f>
        <v/>
      </c>
      <c r="G126" s="111"/>
      <c r="H126" s="1" t="s">
        <v>920</v>
      </c>
      <c r="I126" s="111"/>
      <c r="K126" s="112" t="s">
        <v>1881</v>
      </c>
      <c r="L126" s="112" t="s">
        <v>1881</v>
      </c>
      <c r="S126" s="112" t="s">
        <v>1880</v>
      </c>
      <c r="T126" s="112" t="s">
        <v>1880</v>
      </c>
    </row>
    <row r="127" spans="2:20" x14ac:dyDescent="0.25">
      <c r="B127" s="384" t="s">
        <v>1882</v>
      </c>
      <c r="C127" s="385"/>
      <c r="D127" s="385"/>
      <c r="E127" s="386"/>
      <c r="F127" s="208" t="str">
        <f>IFERROR(IF(OR(D127="",E127=""),"",D127/E127),"")</f>
        <v/>
      </c>
      <c r="G127" s="111"/>
      <c r="H127" s="1" t="s">
        <v>930</v>
      </c>
      <c r="I127" s="111"/>
      <c r="K127" s="112" t="s">
        <v>1882</v>
      </c>
      <c r="L127" s="112" t="s">
        <v>1882</v>
      </c>
      <c r="S127" s="112" t="s">
        <v>1880</v>
      </c>
      <c r="T127" s="112" t="s">
        <v>1880</v>
      </c>
    </row>
    <row r="128" spans="2:20" x14ac:dyDescent="0.25">
      <c r="B128" s="384" t="s">
        <v>1883</v>
      </c>
      <c r="C128" s="385"/>
      <c r="D128" s="385"/>
      <c r="E128" s="386"/>
      <c r="F128" s="208" t="str">
        <f>IFERROR(IF(OR(D128="",E128=""),"",D128/E128),"")</f>
        <v/>
      </c>
      <c r="G128" s="111"/>
      <c r="H128" s="1" t="s">
        <v>940</v>
      </c>
      <c r="I128" s="111"/>
      <c r="K128" s="112" t="s">
        <v>1883</v>
      </c>
      <c r="L128" s="112" t="s">
        <v>1883</v>
      </c>
      <c r="S128" s="112" t="s">
        <v>1880</v>
      </c>
      <c r="T128" s="112" t="s">
        <v>1880</v>
      </c>
    </row>
    <row r="129" spans="2:20" ht="15.75" thickBot="1" x14ac:dyDescent="0.3">
      <c r="B129" s="387" t="s">
        <v>1884</v>
      </c>
      <c r="C129" s="385"/>
      <c r="D129" s="385"/>
      <c r="E129" s="386"/>
      <c r="F129" s="209" t="str">
        <f>IFERROR(IF(OR(D129="",E129=""),"",D129/E129),"")</f>
        <v/>
      </c>
      <c r="G129" s="111"/>
      <c r="H129" s="1" t="s">
        <v>950</v>
      </c>
      <c r="I129" s="111"/>
      <c r="K129" s="112" t="s">
        <v>1884</v>
      </c>
      <c r="L129" s="112" t="s">
        <v>1884</v>
      </c>
      <c r="S129" s="112" t="s">
        <v>1880</v>
      </c>
      <c r="T129" s="112" t="s">
        <v>1880</v>
      </c>
    </row>
    <row r="130" spans="2:20" ht="16.5" thickTop="1" thickBot="1" x14ac:dyDescent="0.3">
      <c r="B130" s="245" t="str">
        <f>IF(Lang=0,K130,L130)</f>
        <v>Total</v>
      </c>
      <c r="C130" s="388">
        <f>SUM(C125:C129)</f>
        <v>0</v>
      </c>
      <c r="D130" s="388">
        <f>SUM(D125:D129)</f>
        <v>0</v>
      </c>
      <c r="E130" s="389">
        <f>SUM(E125:E129)</f>
        <v>0</v>
      </c>
      <c r="F130" s="212" t="s">
        <v>1880</v>
      </c>
      <c r="G130" s="111"/>
      <c r="H130" s="1" t="s">
        <v>960</v>
      </c>
      <c r="I130" s="111"/>
      <c r="K130" s="112" t="s">
        <v>1885</v>
      </c>
      <c r="L130" s="112" t="s">
        <v>1885</v>
      </c>
    </row>
    <row r="131" spans="2:20" ht="19.899999999999999" customHeight="1" x14ac:dyDescent="0.25">
      <c r="B131" s="572" t="str">
        <f>IF(Lang=0,K131,L131)</f>
        <v>Inscrire le nom du regroupement de contrats/produits #15</v>
      </c>
      <c r="C131" s="573">
        <f>IF(Lang=0,M131,N131)</f>
        <v>0</v>
      </c>
      <c r="D131" s="573">
        <f>IF(Lang=0,O131,P131)</f>
        <v>0</v>
      </c>
      <c r="E131" s="573">
        <f>IF(Lang=0,Q131,R131)</f>
        <v>0</v>
      </c>
      <c r="F131" s="574">
        <f>IF(Lang=0,S131,T131)</f>
        <v>0</v>
      </c>
      <c r="G131" s="111"/>
      <c r="H131" s="1" t="s">
        <v>903</v>
      </c>
      <c r="I131" s="111"/>
      <c r="K131" s="112" t="s">
        <v>1912</v>
      </c>
      <c r="L131" s="112" t="s">
        <v>1913</v>
      </c>
    </row>
    <row r="132" spans="2:20" ht="19.899999999999999" customHeight="1" x14ac:dyDescent="0.25">
      <c r="B132" s="569" t="str">
        <f>IF(Lang=0,K132,L132)</f>
        <v>Inscrire le nom de la table de mortalité utilisée pour le calcul des décès attendus</v>
      </c>
      <c r="C132" s="570">
        <f>IF(Lang=0,M132,N132)</f>
        <v>0</v>
      </c>
      <c r="D132" s="570">
        <f>IF(Lang=0,O132,P132)</f>
        <v>0</v>
      </c>
      <c r="E132" s="570">
        <f>IF(Lang=0,Q132,R132)</f>
        <v>0</v>
      </c>
      <c r="F132" s="571">
        <f>IF(Lang=0,S132,T132)</f>
        <v>0</v>
      </c>
      <c r="G132" s="111"/>
      <c r="H132" s="1" t="s">
        <v>1101</v>
      </c>
      <c r="I132" s="111"/>
      <c r="K132" s="112" t="s">
        <v>1871</v>
      </c>
      <c r="L132" s="112" t="s">
        <v>1872</v>
      </c>
    </row>
    <row r="133" spans="2:20" ht="60" customHeight="1" x14ac:dyDescent="0.25">
      <c r="B133" s="106" t="str">
        <f>IF(Lang=0,K133,L133)</f>
        <v>Inscrire les années d'expérience
(T-4 à T)</v>
      </c>
      <c r="C133" s="207" t="str">
        <f>IF(Lang=0,M133,N133)</f>
        <v>Nombre de décès
(N)</v>
      </c>
      <c r="D133" s="207" t="str">
        <f>IF(Lang=0,O133,P133)</f>
        <v xml:space="preserve">Décès réels
</v>
      </c>
      <c r="E133" s="207" t="str">
        <f>IF(Lang=0,Q133,R133)</f>
        <v xml:space="preserve">Décès attendus
</v>
      </c>
      <c r="F133" s="206" t="str">
        <f>IF(Lang=0,S133,T133)</f>
        <v>Ratio d'expérience
(réel / attendu) 
(%)
= (15) / (17)</v>
      </c>
      <c r="G133" s="111"/>
      <c r="H133" s="111"/>
      <c r="I133" s="111"/>
      <c r="K133" s="112" t="s">
        <v>1873</v>
      </c>
      <c r="L133" s="112" t="s">
        <v>1874</v>
      </c>
      <c r="M133" s="112" t="s">
        <v>1875</v>
      </c>
      <c r="N133" s="112" t="s">
        <v>1876</v>
      </c>
      <c r="O133" s="143" t="s">
        <v>2801</v>
      </c>
      <c r="P133" s="143" t="s">
        <v>2802</v>
      </c>
      <c r="Q133" s="143" t="s">
        <v>2803</v>
      </c>
      <c r="R133" s="143" t="s">
        <v>2804</v>
      </c>
      <c r="S133" s="112" t="s">
        <v>1877</v>
      </c>
      <c r="T133" s="112" t="s">
        <v>1878</v>
      </c>
    </row>
    <row r="134" spans="2:20" x14ac:dyDescent="0.25">
      <c r="B134" s="384" t="s">
        <v>1879</v>
      </c>
      <c r="C134" s="385"/>
      <c r="D134" s="385"/>
      <c r="E134" s="386"/>
      <c r="F134" s="208" t="str">
        <f t="shared" ref="F134:F139" si="12">IFERROR(IF(OR(D134="",E134=""),"",D134/E134),"")</f>
        <v/>
      </c>
      <c r="G134" s="111"/>
      <c r="H134" s="1" t="s">
        <v>912</v>
      </c>
      <c r="I134" s="111"/>
      <c r="K134" s="112" t="s">
        <v>1879</v>
      </c>
      <c r="L134" s="112" t="s">
        <v>1879</v>
      </c>
      <c r="S134" s="112" t="s">
        <v>1880</v>
      </c>
      <c r="T134" s="112" t="s">
        <v>1880</v>
      </c>
    </row>
    <row r="135" spans="2:20" x14ac:dyDescent="0.25">
      <c r="B135" s="384" t="s">
        <v>1881</v>
      </c>
      <c r="C135" s="385"/>
      <c r="D135" s="385"/>
      <c r="E135" s="386"/>
      <c r="F135" s="208" t="str">
        <f t="shared" si="12"/>
        <v/>
      </c>
      <c r="G135" s="111"/>
      <c r="H135" s="1" t="s">
        <v>921</v>
      </c>
      <c r="I135" s="111"/>
      <c r="K135" s="112" t="s">
        <v>1881</v>
      </c>
      <c r="L135" s="112" t="s">
        <v>1881</v>
      </c>
      <c r="S135" s="112" t="s">
        <v>1880</v>
      </c>
      <c r="T135" s="112" t="s">
        <v>1880</v>
      </c>
    </row>
    <row r="136" spans="2:20" x14ac:dyDescent="0.25">
      <c r="B136" s="384" t="s">
        <v>1882</v>
      </c>
      <c r="C136" s="385"/>
      <c r="D136" s="385"/>
      <c r="E136" s="386"/>
      <c r="F136" s="208" t="str">
        <f t="shared" si="12"/>
        <v/>
      </c>
      <c r="G136" s="111"/>
      <c r="H136" s="1" t="s">
        <v>931</v>
      </c>
      <c r="I136" s="111"/>
      <c r="K136" s="112" t="s">
        <v>1882</v>
      </c>
      <c r="L136" s="112" t="s">
        <v>1882</v>
      </c>
      <c r="S136" s="112" t="s">
        <v>1880</v>
      </c>
      <c r="T136" s="112" t="s">
        <v>1880</v>
      </c>
    </row>
    <row r="137" spans="2:20" x14ac:dyDescent="0.25">
      <c r="B137" s="384" t="s">
        <v>1883</v>
      </c>
      <c r="C137" s="385"/>
      <c r="D137" s="385"/>
      <c r="E137" s="386"/>
      <c r="F137" s="208" t="str">
        <f t="shared" si="12"/>
        <v/>
      </c>
      <c r="G137" s="111"/>
      <c r="H137" s="1" t="s">
        <v>941</v>
      </c>
      <c r="I137" s="111"/>
      <c r="K137" s="112" t="s">
        <v>1883</v>
      </c>
      <c r="L137" s="112" t="s">
        <v>1883</v>
      </c>
      <c r="S137" s="112" t="s">
        <v>1880</v>
      </c>
      <c r="T137" s="112" t="s">
        <v>1880</v>
      </c>
    </row>
    <row r="138" spans="2:20" ht="15.75" thickBot="1" x14ac:dyDescent="0.3">
      <c r="B138" s="387" t="s">
        <v>1884</v>
      </c>
      <c r="C138" s="385"/>
      <c r="D138" s="385"/>
      <c r="E138" s="386"/>
      <c r="F138" s="209" t="str">
        <f t="shared" si="12"/>
        <v/>
      </c>
      <c r="G138" s="111"/>
      <c r="H138" s="1" t="s">
        <v>951</v>
      </c>
      <c r="I138" s="111"/>
      <c r="K138" s="112" t="s">
        <v>1884</v>
      </c>
      <c r="L138" s="112" t="s">
        <v>1884</v>
      </c>
      <c r="S138" s="112" t="s">
        <v>1880</v>
      </c>
      <c r="T138" s="112" t="s">
        <v>1880</v>
      </c>
    </row>
    <row r="139" spans="2:20" ht="16.5" thickTop="1" thickBot="1" x14ac:dyDescent="0.3">
      <c r="B139" s="245" t="str">
        <f>IF(Lang=0,K139,L139)</f>
        <v>Total</v>
      </c>
      <c r="C139" s="388">
        <f>SUM(C134:C138)</f>
        <v>0</v>
      </c>
      <c r="D139" s="388">
        <f>SUM(D134:D138)</f>
        <v>0</v>
      </c>
      <c r="E139" s="389">
        <f>SUM(E134:E138)</f>
        <v>0</v>
      </c>
      <c r="F139" s="212" t="str">
        <f t="shared" si="12"/>
        <v/>
      </c>
      <c r="G139" s="111"/>
      <c r="H139" s="1" t="s">
        <v>961</v>
      </c>
      <c r="I139" s="111"/>
      <c r="K139" s="112" t="s">
        <v>1885</v>
      </c>
      <c r="L139" s="112" t="s">
        <v>1885</v>
      </c>
    </row>
    <row r="140" spans="2:20" ht="19.899999999999999" customHeight="1" x14ac:dyDescent="0.25">
      <c r="B140" s="572" t="str">
        <f>IF(Lang=0,K140,L140)</f>
        <v>Inscrire le nom du regroupement de contrats/produits #16</v>
      </c>
      <c r="C140" s="573">
        <f>IF(Lang=0,M140,N140)</f>
        <v>0</v>
      </c>
      <c r="D140" s="573">
        <f>IF(Lang=0,O140,P140)</f>
        <v>0</v>
      </c>
      <c r="E140" s="573">
        <f>IF(Lang=0,Q140,R140)</f>
        <v>0</v>
      </c>
      <c r="F140" s="574">
        <f>IF(Lang=0,S140,T140)</f>
        <v>0</v>
      </c>
      <c r="G140" s="111"/>
      <c r="H140" s="1" t="s">
        <v>904</v>
      </c>
      <c r="I140" s="111"/>
      <c r="K140" s="112" t="s">
        <v>1914</v>
      </c>
      <c r="L140" s="112" t="s">
        <v>1915</v>
      </c>
    </row>
    <row r="141" spans="2:20" ht="19.899999999999999" customHeight="1" x14ac:dyDescent="0.25">
      <c r="B141" s="569" t="str">
        <f>IF(Lang=0,K141,L141)</f>
        <v>Inscrire le nom de la table de mortalité utilisée pour le calcul des décès attendus</v>
      </c>
      <c r="C141" s="570">
        <f>IF(Lang=0,M141,N141)</f>
        <v>0</v>
      </c>
      <c r="D141" s="570">
        <f>IF(Lang=0,O141,P141)</f>
        <v>0</v>
      </c>
      <c r="E141" s="570">
        <f>IF(Lang=0,Q141,R141)</f>
        <v>0</v>
      </c>
      <c r="F141" s="571">
        <f>IF(Lang=0,S141,T141)</f>
        <v>0</v>
      </c>
      <c r="G141" s="111"/>
      <c r="H141" s="1" t="s">
        <v>1102</v>
      </c>
      <c r="I141" s="111"/>
      <c r="K141" s="112" t="s">
        <v>1871</v>
      </c>
      <c r="L141" s="112" t="s">
        <v>1872</v>
      </c>
    </row>
    <row r="142" spans="2:20" ht="60" customHeight="1" x14ac:dyDescent="0.25">
      <c r="B142" s="106" t="str">
        <f>IF(Lang=0,K142,L142)</f>
        <v>Inscrire les années d'expérience
(T-4 à T)</v>
      </c>
      <c r="C142" s="207" t="str">
        <f>IF(Lang=0,M142,N142)</f>
        <v>Nombre de décès
(N)</v>
      </c>
      <c r="D142" s="207" t="str">
        <f>IF(Lang=0,O142,P142)</f>
        <v xml:space="preserve">Décès réels
</v>
      </c>
      <c r="E142" s="207" t="str">
        <f>IF(Lang=0,Q142,R142)</f>
        <v xml:space="preserve">Décès attendus
</v>
      </c>
      <c r="F142" s="206" t="str">
        <f>IF(Lang=0,S142,T142)</f>
        <v>Ratio d'expérience
(réel / attendu) 
(%)
= (15) / (17)</v>
      </c>
      <c r="G142" s="111"/>
      <c r="H142" s="111"/>
      <c r="I142" s="111"/>
      <c r="K142" s="112" t="s">
        <v>1873</v>
      </c>
      <c r="L142" s="112" t="s">
        <v>1874</v>
      </c>
      <c r="M142" s="112" t="s">
        <v>1875</v>
      </c>
      <c r="N142" s="112" t="s">
        <v>1876</v>
      </c>
      <c r="O142" s="143" t="s">
        <v>2801</v>
      </c>
      <c r="P142" s="143" t="s">
        <v>2802</v>
      </c>
      <c r="Q142" s="143" t="s">
        <v>2803</v>
      </c>
      <c r="R142" s="143" t="s">
        <v>2804</v>
      </c>
      <c r="S142" s="112" t="s">
        <v>1877</v>
      </c>
      <c r="T142" s="112" t="s">
        <v>1878</v>
      </c>
    </row>
    <row r="143" spans="2:20" x14ac:dyDescent="0.25">
      <c r="B143" s="384" t="s">
        <v>1879</v>
      </c>
      <c r="C143" s="385"/>
      <c r="D143" s="385"/>
      <c r="E143" s="386"/>
      <c r="F143" s="208" t="str">
        <f t="shared" ref="F143:F148" si="13">IFERROR(IF(OR(D143="",E143=""),"",D143/E143),"")</f>
        <v/>
      </c>
      <c r="G143" s="111"/>
      <c r="H143" s="1" t="s">
        <v>913</v>
      </c>
      <c r="I143" s="111"/>
      <c r="K143" s="112" t="s">
        <v>1879</v>
      </c>
      <c r="L143" s="112" t="s">
        <v>1879</v>
      </c>
      <c r="S143" s="112" t="s">
        <v>1880</v>
      </c>
      <c r="T143" s="112" t="s">
        <v>1880</v>
      </c>
    </row>
    <row r="144" spans="2:20" x14ac:dyDescent="0.25">
      <c r="B144" s="384" t="s">
        <v>1881</v>
      </c>
      <c r="C144" s="385"/>
      <c r="D144" s="385"/>
      <c r="E144" s="386"/>
      <c r="F144" s="208" t="str">
        <f t="shared" si="13"/>
        <v/>
      </c>
      <c r="G144" s="111"/>
      <c r="H144" s="1" t="s">
        <v>922</v>
      </c>
      <c r="I144" s="111"/>
      <c r="K144" s="112" t="s">
        <v>1881</v>
      </c>
      <c r="L144" s="112" t="s">
        <v>1881</v>
      </c>
      <c r="S144" s="112" t="s">
        <v>1880</v>
      </c>
      <c r="T144" s="112" t="s">
        <v>1880</v>
      </c>
    </row>
    <row r="145" spans="2:20" x14ac:dyDescent="0.25">
      <c r="B145" s="384" t="s">
        <v>1882</v>
      </c>
      <c r="C145" s="385"/>
      <c r="D145" s="385"/>
      <c r="E145" s="386"/>
      <c r="F145" s="208" t="str">
        <f t="shared" si="13"/>
        <v/>
      </c>
      <c r="G145" s="111"/>
      <c r="H145" s="1" t="s">
        <v>932</v>
      </c>
      <c r="I145" s="111"/>
      <c r="K145" s="112" t="s">
        <v>1882</v>
      </c>
      <c r="L145" s="112" t="s">
        <v>1882</v>
      </c>
      <c r="S145" s="112" t="s">
        <v>1880</v>
      </c>
      <c r="T145" s="112" t="s">
        <v>1880</v>
      </c>
    </row>
    <row r="146" spans="2:20" x14ac:dyDescent="0.25">
      <c r="B146" s="384" t="s">
        <v>1883</v>
      </c>
      <c r="C146" s="385"/>
      <c r="D146" s="385"/>
      <c r="E146" s="386"/>
      <c r="F146" s="208" t="str">
        <f t="shared" si="13"/>
        <v/>
      </c>
      <c r="G146" s="111"/>
      <c r="H146" s="1" t="s">
        <v>942</v>
      </c>
      <c r="I146" s="111"/>
      <c r="K146" s="112" t="s">
        <v>1883</v>
      </c>
      <c r="L146" s="112" t="s">
        <v>1883</v>
      </c>
      <c r="S146" s="112" t="s">
        <v>1880</v>
      </c>
      <c r="T146" s="112" t="s">
        <v>1880</v>
      </c>
    </row>
    <row r="147" spans="2:20" ht="15.75" thickBot="1" x14ac:dyDescent="0.3">
      <c r="B147" s="387" t="s">
        <v>1884</v>
      </c>
      <c r="C147" s="385"/>
      <c r="D147" s="385"/>
      <c r="E147" s="386"/>
      <c r="F147" s="209" t="str">
        <f t="shared" si="13"/>
        <v/>
      </c>
      <c r="G147" s="111"/>
      <c r="H147" s="1" t="s">
        <v>952</v>
      </c>
      <c r="I147" s="111"/>
      <c r="K147" s="112" t="s">
        <v>1884</v>
      </c>
      <c r="L147" s="112" t="s">
        <v>1884</v>
      </c>
      <c r="S147" s="112" t="s">
        <v>1880</v>
      </c>
      <c r="T147" s="112" t="s">
        <v>1880</v>
      </c>
    </row>
    <row r="148" spans="2:20" ht="16.5" thickTop="1" thickBot="1" x14ac:dyDescent="0.3">
      <c r="B148" s="245" t="str">
        <f>IF(Lang=0,K148,L148)</f>
        <v>Total</v>
      </c>
      <c r="C148" s="388">
        <f>SUM(C143:C147)</f>
        <v>0</v>
      </c>
      <c r="D148" s="388">
        <f>SUM(D143:D147)</f>
        <v>0</v>
      </c>
      <c r="E148" s="389">
        <f>SUM(E143:E147)</f>
        <v>0</v>
      </c>
      <c r="F148" s="212" t="str">
        <f t="shared" si="13"/>
        <v/>
      </c>
      <c r="G148" s="111"/>
      <c r="H148" s="1" t="s">
        <v>962</v>
      </c>
      <c r="I148" s="111"/>
      <c r="K148" s="112" t="s">
        <v>1885</v>
      </c>
      <c r="L148" s="112" t="s">
        <v>1885</v>
      </c>
    </row>
    <row r="149" spans="2:20" ht="19.899999999999999" customHeight="1" x14ac:dyDescent="0.25">
      <c r="B149" s="572" t="str">
        <f>IF(Lang=0,K149,L149)</f>
        <v>Inscrire le nom du regroupement de contrats/produits #17</v>
      </c>
      <c r="C149" s="573">
        <f>IF(Lang=0,M149,N149)</f>
        <v>0</v>
      </c>
      <c r="D149" s="573">
        <f>IF(Lang=0,O149,P149)</f>
        <v>0</v>
      </c>
      <c r="E149" s="573">
        <f>IF(Lang=0,Q149,R149)</f>
        <v>0</v>
      </c>
      <c r="F149" s="574">
        <f>IF(Lang=0,S149,T149)</f>
        <v>0</v>
      </c>
      <c r="G149" s="111"/>
      <c r="H149" s="1" t="s">
        <v>905</v>
      </c>
      <c r="I149" s="111"/>
      <c r="K149" s="112" t="s">
        <v>1916</v>
      </c>
      <c r="L149" s="112" t="s">
        <v>1917</v>
      </c>
    </row>
    <row r="150" spans="2:20" ht="19.899999999999999" customHeight="1" x14ac:dyDescent="0.25">
      <c r="B150" s="569" t="str">
        <f>IF(Lang=0,K150,L150)</f>
        <v>Inscrire le nom de la table de mortalité utilisée pour le calcul des décès attendus</v>
      </c>
      <c r="C150" s="570">
        <f>IF(Lang=0,M150,N150)</f>
        <v>0</v>
      </c>
      <c r="D150" s="570">
        <f>IF(Lang=0,O150,P150)</f>
        <v>0</v>
      </c>
      <c r="E150" s="570">
        <f>IF(Lang=0,Q150,R150)</f>
        <v>0</v>
      </c>
      <c r="F150" s="571">
        <f>IF(Lang=0,S150,T150)</f>
        <v>0</v>
      </c>
      <c r="G150" s="111"/>
      <c r="H150" s="1" t="s">
        <v>1103</v>
      </c>
      <c r="I150" s="111"/>
      <c r="K150" s="112" t="s">
        <v>1871</v>
      </c>
      <c r="L150" s="112" t="s">
        <v>1872</v>
      </c>
    </row>
    <row r="151" spans="2:20" ht="60" customHeight="1" x14ac:dyDescent="0.25">
      <c r="B151" s="106" t="str">
        <f>IF(Lang=0,K151,L151)</f>
        <v>Inscrire les années d'expérience
(T-4 à T)</v>
      </c>
      <c r="C151" s="207" t="str">
        <f>IF(Lang=0,M151,N151)</f>
        <v>Nombre de décès
(N)</v>
      </c>
      <c r="D151" s="207" t="str">
        <f>IF(Lang=0,O151,P151)</f>
        <v xml:space="preserve">Décès réels
</v>
      </c>
      <c r="E151" s="207" t="str">
        <f>IF(Lang=0,Q151,R151)</f>
        <v xml:space="preserve">Décès attendus
</v>
      </c>
      <c r="F151" s="206" t="str">
        <f>IF(Lang=0,S151,T151)</f>
        <v>Ratio d'expérience
(réel / attendu) 
(%)
= (15) / (17)</v>
      </c>
      <c r="G151" s="111"/>
      <c r="H151" s="111"/>
      <c r="I151" s="111"/>
      <c r="K151" s="112" t="s">
        <v>1873</v>
      </c>
      <c r="L151" s="112" t="s">
        <v>1874</v>
      </c>
      <c r="M151" s="112" t="s">
        <v>1875</v>
      </c>
      <c r="N151" s="112" t="s">
        <v>1876</v>
      </c>
      <c r="O151" s="143" t="s">
        <v>2801</v>
      </c>
      <c r="P151" s="143" t="s">
        <v>2802</v>
      </c>
      <c r="Q151" s="143" t="s">
        <v>2803</v>
      </c>
      <c r="R151" s="143" t="s">
        <v>2804</v>
      </c>
      <c r="S151" s="112" t="s">
        <v>1877</v>
      </c>
      <c r="T151" s="112" t="s">
        <v>1878</v>
      </c>
    </row>
    <row r="152" spans="2:20" x14ac:dyDescent="0.25">
      <c r="B152" s="384" t="s">
        <v>1879</v>
      </c>
      <c r="C152" s="385"/>
      <c r="D152" s="385"/>
      <c r="E152" s="386"/>
      <c r="F152" s="208" t="str">
        <f t="shared" ref="F152:F157" si="14">IFERROR(IF(OR(D152="",E152=""),"",D152/E152),"")</f>
        <v/>
      </c>
      <c r="G152" s="111"/>
      <c r="H152" s="1" t="s">
        <v>914</v>
      </c>
      <c r="I152" s="111"/>
      <c r="K152" s="112" t="s">
        <v>1879</v>
      </c>
      <c r="L152" s="112" t="s">
        <v>1879</v>
      </c>
      <c r="S152" s="112" t="s">
        <v>1880</v>
      </c>
      <c r="T152" s="112" t="s">
        <v>1880</v>
      </c>
    </row>
    <row r="153" spans="2:20" x14ac:dyDescent="0.25">
      <c r="B153" s="384" t="s">
        <v>1881</v>
      </c>
      <c r="C153" s="385"/>
      <c r="D153" s="385"/>
      <c r="E153" s="386"/>
      <c r="F153" s="208" t="str">
        <f t="shared" si="14"/>
        <v/>
      </c>
      <c r="G153" s="111"/>
      <c r="H153" s="1" t="s">
        <v>923</v>
      </c>
      <c r="I153" s="111"/>
      <c r="K153" s="112" t="s">
        <v>1881</v>
      </c>
      <c r="L153" s="112" t="s">
        <v>1881</v>
      </c>
      <c r="S153" s="112" t="s">
        <v>1880</v>
      </c>
      <c r="T153" s="112" t="s">
        <v>1880</v>
      </c>
    </row>
    <row r="154" spans="2:20" x14ac:dyDescent="0.25">
      <c r="B154" s="384" t="s">
        <v>1882</v>
      </c>
      <c r="C154" s="385"/>
      <c r="D154" s="385"/>
      <c r="E154" s="386"/>
      <c r="F154" s="208" t="str">
        <f t="shared" si="14"/>
        <v/>
      </c>
      <c r="G154" s="111"/>
      <c r="H154" s="1" t="s">
        <v>933</v>
      </c>
      <c r="I154" s="111"/>
      <c r="K154" s="112" t="s">
        <v>1882</v>
      </c>
      <c r="L154" s="112" t="s">
        <v>1882</v>
      </c>
      <c r="S154" s="112" t="s">
        <v>1880</v>
      </c>
      <c r="T154" s="112" t="s">
        <v>1880</v>
      </c>
    </row>
    <row r="155" spans="2:20" x14ac:dyDescent="0.25">
      <c r="B155" s="384" t="s">
        <v>1883</v>
      </c>
      <c r="C155" s="385"/>
      <c r="D155" s="385"/>
      <c r="E155" s="386"/>
      <c r="F155" s="208" t="str">
        <f t="shared" si="14"/>
        <v/>
      </c>
      <c r="G155" s="111"/>
      <c r="H155" s="1" t="s">
        <v>943</v>
      </c>
      <c r="I155" s="111"/>
      <c r="K155" s="112" t="s">
        <v>1883</v>
      </c>
      <c r="L155" s="112" t="s">
        <v>1883</v>
      </c>
      <c r="S155" s="112" t="s">
        <v>1880</v>
      </c>
      <c r="T155" s="112" t="s">
        <v>1880</v>
      </c>
    </row>
    <row r="156" spans="2:20" ht="15.75" thickBot="1" x14ac:dyDescent="0.3">
      <c r="B156" s="387" t="s">
        <v>1884</v>
      </c>
      <c r="C156" s="385"/>
      <c r="D156" s="385"/>
      <c r="E156" s="386"/>
      <c r="F156" s="209" t="str">
        <f t="shared" si="14"/>
        <v/>
      </c>
      <c r="G156" s="111"/>
      <c r="H156" s="1" t="s">
        <v>953</v>
      </c>
      <c r="I156" s="111"/>
      <c r="K156" s="112" t="s">
        <v>1884</v>
      </c>
      <c r="L156" s="112" t="s">
        <v>1884</v>
      </c>
      <c r="S156" s="112" t="s">
        <v>1880</v>
      </c>
      <c r="T156" s="112" t="s">
        <v>1880</v>
      </c>
    </row>
    <row r="157" spans="2:20" ht="16.5" thickTop="1" thickBot="1" x14ac:dyDescent="0.3">
      <c r="B157" s="245" t="str">
        <f>IF(Lang=0,K157,L157)</f>
        <v>Total</v>
      </c>
      <c r="C157" s="388">
        <f>SUM(C152:C156)</f>
        <v>0</v>
      </c>
      <c r="D157" s="388">
        <f>SUM(D152:D156)</f>
        <v>0</v>
      </c>
      <c r="E157" s="389">
        <f>SUM(E152:E156)</f>
        <v>0</v>
      </c>
      <c r="F157" s="212" t="str">
        <f t="shared" si="14"/>
        <v/>
      </c>
      <c r="G157" s="111"/>
      <c r="H157" s="1" t="s">
        <v>963</v>
      </c>
      <c r="I157" s="111"/>
      <c r="K157" s="112" t="s">
        <v>1885</v>
      </c>
      <c r="L157" s="112" t="s">
        <v>1885</v>
      </c>
      <c r="S157" s="112" t="s">
        <v>1880</v>
      </c>
    </row>
    <row r="158" spans="2:20" ht="19.899999999999999" customHeight="1" x14ac:dyDescent="0.25">
      <c r="B158" s="572" t="str">
        <f>IF(Lang=0,K158,L158)</f>
        <v>Inscrire le nom du regroupement de contrats/produits #18</v>
      </c>
      <c r="C158" s="573">
        <f>IF(Lang=0,M158,N158)</f>
        <v>0</v>
      </c>
      <c r="D158" s="573">
        <f>IF(Lang=0,O158,P158)</f>
        <v>0</v>
      </c>
      <c r="E158" s="573">
        <f>IF(Lang=0,Q158,R158)</f>
        <v>0</v>
      </c>
      <c r="F158" s="574">
        <f>IF(Lang=0,S158,T158)</f>
        <v>0</v>
      </c>
      <c r="G158" s="111"/>
      <c r="H158" s="1" t="s">
        <v>906</v>
      </c>
      <c r="I158" s="111"/>
      <c r="K158" s="112" t="s">
        <v>1918</v>
      </c>
      <c r="L158" s="112" t="s">
        <v>1919</v>
      </c>
    </row>
    <row r="159" spans="2:20" ht="19.899999999999999" customHeight="1" x14ac:dyDescent="0.25">
      <c r="B159" s="569" t="str">
        <f>IF(Lang=0,K159,L159)</f>
        <v>Inscrire le nom de la table de mortalité utilisée pour le calcul des décès attendus</v>
      </c>
      <c r="C159" s="570">
        <f>IF(Lang=0,M159,N159)</f>
        <v>0</v>
      </c>
      <c r="D159" s="570">
        <f>IF(Lang=0,O159,P159)</f>
        <v>0</v>
      </c>
      <c r="E159" s="570">
        <f>IF(Lang=0,Q159,R159)</f>
        <v>0</v>
      </c>
      <c r="F159" s="571">
        <f>IF(Lang=0,S159,T159)</f>
        <v>0</v>
      </c>
      <c r="G159" s="111"/>
      <c r="H159" s="1" t="s">
        <v>1104</v>
      </c>
      <c r="I159" s="111"/>
      <c r="K159" s="112" t="s">
        <v>1871</v>
      </c>
      <c r="L159" s="112" t="s">
        <v>1872</v>
      </c>
    </row>
    <row r="160" spans="2:20" ht="60" customHeight="1" x14ac:dyDescent="0.25">
      <c r="B160" s="106" t="str">
        <f>IF(Lang=0,K160,L160)</f>
        <v>Inscrire les années d'expérience
(T-4 à T)</v>
      </c>
      <c r="C160" s="207" t="str">
        <f>IF(Lang=0,M160,N160)</f>
        <v>Nombre de décès
(N)</v>
      </c>
      <c r="D160" s="207" t="str">
        <f>IF(Lang=0,O160,P160)</f>
        <v xml:space="preserve">Décès réels
</v>
      </c>
      <c r="E160" s="207" t="str">
        <f>IF(Lang=0,Q160,R160)</f>
        <v xml:space="preserve">Décès attendus
</v>
      </c>
      <c r="F160" s="206" t="str">
        <f>IF(Lang=0,S160,T160)</f>
        <v>Ratio d'expérience
(réel / attendu) 
(%)
= (15) / (17)</v>
      </c>
      <c r="G160" s="111"/>
      <c r="H160" s="111"/>
      <c r="I160" s="111"/>
      <c r="K160" s="112" t="s">
        <v>1873</v>
      </c>
      <c r="L160" s="112" t="s">
        <v>1874</v>
      </c>
      <c r="M160" s="112" t="s">
        <v>1875</v>
      </c>
      <c r="N160" s="112" t="s">
        <v>1876</v>
      </c>
      <c r="O160" s="143" t="s">
        <v>2801</v>
      </c>
      <c r="P160" s="143" t="s">
        <v>2802</v>
      </c>
      <c r="Q160" s="143" t="s">
        <v>2803</v>
      </c>
      <c r="R160" s="143" t="s">
        <v>2804</v>
      </c>
      <c r="S160" s="112" t="s">
        <v>1877</v>
      </c>
      <c r="T160" s="112" t="s">
        <v>1878</v>
      </c>
    </row>
    <row r="161" spans="2:20" x14ac:dyDescent="0.25">
      <c r="B161" s="384" t="s">
        <v>1879</v>
      </c>
      <c r="C161" s="385"/>
      <c r="D161" s="385"/>
      <c r="E161" s="386"/>
      <c r="F161" s="208" t="str">
        <f t="shared" ref="F161:F166" si="15">IFERROR(IF(OR(D161="",E161=""),"",D161/E161),"")</f>
        <v/>
      </c>
      <c r="G161" s="111"/>
      <c r="H161" s="1" t="s">
        <v>915</v>
      </c>
      <c r="I161" s="111"/>
      <c r="K161" s="112" t="s">
        <v>1879</v>
      </c>
      <c r="L161" s="112" t="s">
        <v>1879</v>
      </c>
      <c r="S161" s="112" t="s">
        <v>1880</v>
      </c>
      <c r="T161" s="112" t="s">
        <v>1880</v>
      </c>
    </row>
    <row r="162" spans="2:20" x14ac:dyDescent="0.25">
      <c r="B162" s="384" t="s">
        <v>1881</v>
      </c>
      <c r="C162" s="385"/>
      <c r="D162" s="385"/>
      <c r="E162" s="386"/>
      <c r="F162" s="208" t="str">
        <f t="shared" si="15"/>
        <v/>
      </c>
      <c r="G162" s="111"/>
      <c r="H162" s="1" t="s">
        <v>924</v>
      </c>
      <c r="I162" s="111"/>
      <c r="K162" s="112" t="s">
        <v>1881</v>
      </c>
      <c r="L162" s="112" t="s">
        <v>1881</v>
      </c>
      <c r="S162" s="112" t="s">
        <v>1880</v>
      </c>
      <c r="T162" s="112" t="s">
        <v>1880</v>
      </c>
    </row>
    <row r="163" spans="2:20" x14ac:dyDescent="0.25">
      <c r="B163" s="384" t="s">
        <v>1882</v>
      </c>
      <c r="C163" s="385"/>
      <c r="D163" s="385"/>
      <c r="E163" s="386"/>
      <c r="F163" s="208" t="str">
        <f t="shared" si="15"/>
        <v/>
      </c>
      <c r="G163" s="111"/>
      <c r="H163" s="1" t="s">
        <v>934</v>
      </c>
      <c r="I163" s="111"/>
      <c r="K163" s="112" t="s">
        <v>1882</v>
      </c>
      <c r="L163" s="112" t="s">
        <v>1882</v>
      </c>
      <c r="S163" s="112" t="s">
        <v>1880</v>
      </c>
      <c r="T163" s="112" t="s">
        <v>1880</v>
      </c>
    </row>
    <row r="164" spans="2:20" x14ac:dyDescent="0.25">
      <c r="B164" s="384" t="s">
        <v>1883</v>
      </c>
      <c r="C164" s="385"/>
      <c r="D164" s="385"/>
      <c r="E164" s="386"/>
      <c r="F164" s="208" t="str">
        <f t="shared" si="15"/>
        <v/>
      </c>
      <c r="G164" s="111"/>
      <c r="H164" s="1" t="s">
        <v>944</v>
      </c>
      <c r="I164" s="111"/>
      <c r="K164" s="112" t="s">
        <v>1883</v>
      </c>
      <c r="L164" s="112" t="s">
        <v>1883</v>
      </c>
      <c r="S164" s="112" t="s">
        <v>1880</v>
      </c>
      <c r="T164" s="112" t="s">
        <v>1880</v>
      </c>
    </row>
    <row r="165" spans="2:20" ht="15.75" thickBot="1" x14ac:dyDescent="0.3">
      <c r="B165" s="387" t="s">
        <v>1884</v>
      </c>
      <c r="C165" s="385"/>
      <c r="D165" s="385"/>
      <c r="E165" s="386"/>
      <c r="F165" s="209" t="str">
        <f t="shared" si="15"/>
        <v/>
      </c>
      <c r="G165" s="111"/>
      <c r="H165" s="1" t="s">
        <v>954</v>
      </c>
      <c r="I165" s="111"/>
      <c r="K165" s="112" t="s">
        <v>1884</v>
      </c>
      <c r="L165" s="112" t="s">
        <v>1884</v>
      </c>
      <c r="S165" s="112" t="s">
        <v>1880</v>
      </c>
      <c r="T165" s="112" t="s">
        <v>1880</v>
      </c>
    </row>
    <row r="166" spans="2:20" ht="16.5" thickTop="1" thickBot="1" x14ac:dyDescent="0.3">
      <c r="B166" s="245" t="str">
        <f>IF(Lang=0,K166,L166)</f>
        <v>Total</v>
      </c>
      <c r="C166" s="388">
        <f>SUM(C161:C165)</f>
        <v>0</v>
      </c>
      <c r="D166" s="388">
        <f>SUM(D161:D165)</f>
        <v>0</v>
      </c>
      <c r="E166" s="389">
        <f>SUM(E161:E165)</f>
        <v>0</v>
      </c>
      <c r="F166" s="212" t="str">
        <f t="shared" si="15"/>
        <v/>
      </c>
      <c r="G166" s="111"/>
      <c r="H166" s="1" t="s">
        <v>964</v>
      </c>
      <c r="I166" s="111"/>
      <c r="K166" s="112" t="s">
        <v>1885</v>
      </c>
      <c r="L166" s="112" t="s">
        <v>1885</v>
      </c>
      <c r="S166" s="112" t="s">
        <v>1880</v>
      </c>
    </row>
    <row r="167" spans="2:20" ht="19.899999999999999" customHeight="1" x14ac:dyDescent="0.25">
      <c r="B167" s="572" t="str">
        <f>IF(Lang=0,K167,L167)</f>
        <v>Inscrire le nom du regroupement de contrats/produits #19</v>
      </c>
      <c r="C167" s="573">
        <f>IF(Lang=0,M167,N167)</f>
        <v>0</v>
      </c>
      <c r="D167" s="573">
        <f>IF(Lang=0,O167,P167)</f>
        <v>0</v>
      </c>
      <c r="E167" s="573">
        <f>IF(Lang=0,Q167,R167)</f>
        <v>0</v>
      </c>
      <c r="F167" s="574">
        <f>IF(Lang=0,S167,T167)</f>
        <v>0</v>
      </c>
      <c r="G167" s="111"/>
      <c r="H167" s="1" t="s">
        <v>907</v>
      </c>
      <c r="I167" s="111"/>
      <c r="K167" s="112" t="s">
        <v>1920</v>
      </c>
      <c r="L167" s="112" t="s">
        <v>1921</v>
      </c>
    </row>
    <row r="168" spans="2:20" ht="19.899999999999999" customHeight="1" x14ac:dyDescent="0.25">
      <c r="B168" s="569" t="str">
        <f>IF(Lang=0,K168,L168)</f>
        <v>Inscrire le nom de la table de mortalité utilisée pour le calcul des décès attendus</v>
      </c>
      <c r="C168" s="570">
        <f>IF(Lang=0,M168,N168)</f>
        <v>0</v>
      </c>
      <c r="D168" s="570">
        <f>IF(Lang=0,O168,P168)</f>
        <v>0</v>
      </c>
      <c r="E168" s="570">
        <f>IF(Lang=0,Q168,R168)</f>
        <v>0</v>
      </c>
      <c r="F168" s="571">
        <f>IF(Lang=0,S168,T168)</f>
        <v>0</v>
      </c>
      <c r="G168" s="111"/>
      <c r="H168" s="1" t="s">
        <v>1105</v>
      </c>
      <c r="I168" s="111"/>
      <c r="K168" s="112" t="s">
        <v>1871</v>
      </c>
      <c r="L168" s="112" t="s">
        <v>1872</v>
      </c>
    </row>
    <row r="169" spans="2:20" ht="60" customHeight="1" x14ac:dyDescent="0.25">
      <c r="B169" s="106" t="str">
        <f>IF(Lang=0,K169,L169)</f>
        <v>Inscrire les années d'expérience
(T-4 à T)</v>
      </c>
      <c r="C169" s="207" t="str">
        <f>IF(Lang=0,M169,N169)</f>
        <v>Nombre de décès
(N)</v>
      </c>
      <c r="D169" s="207" t="str">
        <f>IF(Lang=0,O169,P169)</f>
        <v xml:space="preserve">Décès réels
</v>
      </c>
      <c r="E169" s="207" t="str">
        <f>IF(Lang=0,Q169,R169)</f>
        <v xml:space="preserve">Décès attendus
</v>
      </c>
      <c r="F169" s="206" t="str">
        <f>IF(Lang=0,S169,T169)</f>
        <v>Ratio d'expérience
(réel / attendu) 
(%)
= (15) / (17)</v>
      </c>
      <c r="G169" s="111"/>
      <c r="H169" s="111"/>
      <c r="I169" s="111"/>
      <c r="K169" s="112" t="s">
        <v>1873</v>
      </c>
      <c r="L169" s="112" t="s">
        <v>1874</v>
      </c>
      <c r="M169" s="112" t="s">
        <v>1875</v>
      </c>
      <c r="N169" s="112" t="s">
        <v>1876</v>
      </c>
      <c r="O169" s="143" t="s">
        <v>2801</v>
      </c>
      <c r="P169" s="143" t="s">
        <v>2802</v>
      </c>
      <c r="Q169" s="143" t="s">
        <v>2803</v>
      </c>
      <c r="R169" s="143" t="s">
        <v>2804</v>
      </c>
      <c r="S169" s="112" t="s">
        <v>1877</v>
      </c>
      <c r="T169" s="112" t="s">
        <v>1878</v>
      </c>
    </row>
    <row r="170" spans="2:20" x14ac:dyDescent="0.25">
      <c r="B170" s="384" t="s">
        <v>1879</v>
      </c>
      <c r="C170" s="385"/>
      <c r="D170" s="385"/>
      <c r="E170" s="386"/>
      <c r="F170" s="208" t="str">
        <f t="shared" ref="F170:F175" si="16">IFERROR(IF(OR(D170="",E170=""),"",D170/E170),"")</f>
        <v/>
      </c>
      <c r="G170" s="111"/>
      <c r="H170" s="1" t="s">
        <v>916</v>
      </c>
      <c r="I170" s="111"/>
      <c r="K170" s="112" t="s">
        <v>1879</v>
      </c>
      <c r="L170" s="112" t="s">
        <v>1879</v>
      </c>
      <c r="S170" s="112" t="s">
        <v>1880</v>
      </c>
      <c r="T170" s="112" t="s">
        <v>1880</v>
      </c>
    </row>
    <row r="171" spans="2:20" x14ac:dyDescent="0.25">
      <c r="B171" s="384" t="s">
        <v>1881</v>
      </c>
      <c r="C171" s="385"/>
      <c r="D171" s="385"/>
      <c r="E171" s="386"/>
      <c r="F171" s="208" t="str">
        <f t="shared" si="16"/>
        <v/>
      </c>
      <c r="G171" s="111"/>
      <c r="H171" s="1" t="s">
        <v>925</v>
      </c>
      <c r="I171" s="111"/>
      <c r="K171" s="112" t="s">
        <v>1881</v>
      </c>
      <c r="L171" s="112" t="s">
        <v>1881</v>
      </c>
      <c r="S171" s="112" t="s">
        <v>1880</v>
      </c>
      <c r="T171" s="112" t="s">
        <v>1880</v>
      </c>
    </row>
    <row r="172" spans="2:20" x14ac:dyDescent="0.25">
      <c r="B172" s="384" t="s">
        <v>1882</v>
      </c>
      <c r="C172" s="385"/>
      <c r="D172" s="385"/>
      <c r="E172" s="386"/>
      <c r="F172" s="208" t="str">
        <f t="shared" si="16"/>
        <v/>
      </c>
      <c r="G172" s="111"/>
      <c r="H172" s="1" t="s">
        <v>935</v>
      </c>
      <c r="I172" s="111"/>
      <c r="K172" s="112" t="s">
        <v>1882</v>
      </c>
      <c r="L172" s="112" t="s">
        <v>1882</v>
      </c>
      <c r="S172" s="112" t="s">
        <v>1880</v>
      </c>
      <c r="T172" s="112" t="s">
        <v>1880</v>
      </c>
    </row>
    <row r="173" spans="2:20" x14ac:dyDescent="0.25">
      <c r="B173" s="384" t="s">
        <v>1883</v>
      </c>
      <c r="C173" s="385"/>
      <c r="D173" s="385"/>
      <c r="E173" s="386"/>
      <c r="F173" s="208" t="str">
        <f t="shared" si="16"/>
        <v/>
      </c>
      <c r="G173" s="111"/>
      <c r="H173" s="1" t="s">
        <v>945</v>
      </c>
      <c r="I173" s="111"/>
      <c r="K173" s="112" t="s">
        <v>1883</v>
      </c>
      <c r="L173" s="112" t="s">
        <v>1883</v>
      </c>
      <c r="S173" s="112" t="s">
        <v>1880</v>
      </c>
      <c r="T173" s="112" t="s">
        <v>1880</v>
      </c>
    </row>
    <row r="174" spans="2:20" ht="15.75" thickBot="1" x14ac:dyDescent="0.3">
      <c r="B174" s="387" t="s">
        <v>1884</v>
      </c>
      <c r="C174" s="385"/>
      <c r="D174" s="385"/>
      <c r="E174" s="386"/>
      <c r="F174" s="209" t="str">
        <f t="shared" si="16"/>
        <v/>
      </c>
      <c r="G174" s="111"/>
      <c r="H174" s="1" t="s">
        <v>955</v>
      </c>
      <c r="I174" s="111"/>
      <c r="K174" s="112" t="s">
        <v>1884</v>
      </c>
      <c r="L174" s="112" t="s">
        <v>1884</v>
      </c>
      <c r="S174" s="112" t="s">
        <v>1880</v>
      </c>
      <c r="T174" s="112" t="s">
        <v>1880</v>
      </c>
    </row>
    <row r="175" spans="2:20" ht="16.5" thickTop="1" thickBot="1" x14ac:dyDescent="0.3">
      <c r="B175" s="245" t="str">
        <f>IF(Lang=0,K175,L175)</f>
        <v>Total</v>
      </c>
      <c r="C175" s="388">
        <f>SUM(C170:C174)</f>
        <v>0</v>
      </c>
      <c r="D175" s="388">
        <f>SUM(D170:D174)</f>
        <v>0</v>
      </c>
      <c r="E175" s="389">
        <f>SUM(E170:E174)</f>
        <v>0</v>
      </c>
      <c r="F175" s="212" t="str">
        <f t="shared" si="16"/>
        <v/>
      </c>
      <c r="G175" s="111"/>
      <c r="H175" s="1" t="s">
        <v>965</v>
      </c>
      <c r="I175" s="111"/>
      <c r="K175" s="112" t="s">
        <v>1885</v>
      </c>
      <c r="L175" s="112" t="s">
        <v>1885</v>
      </c>
    </row>
    <row r="176" spans="2:20" ht="19.899999999999999" customHeight="1" x14ac:dyDescent="0.25">
      <c r="B176" s="572" t="str">
        <f>IF(Lang=0,K176,L176)</f>
        <v>Inscrire le nom du regroupement de contrats/produits #20</v>
      </c>
      <c r="C176" s="573">
        <f>IF(Lang=0,M176,N176)</f>
        <v>0</v>
      </c>
      <c r="D176" s="573">
        <f>IF(Lang=0,O176,P176)</f>
        <v>0</v>
      </c>
      <c r="E176" s="573">
        <f>IF(Lang=0,Q176,R176)</f>
        <v>0</v>
      </c>
      <c r="F176" s="574">
        <f>IF(Lang=0,S176,T176)</f>
        <v>0</v>
      </c>
      <c r="G176" s="111"/>
      <c r="H176" s="1" t="s">
        <v>908</v>
      </c>
      <c r="I176" s="111"/>
      <c r="K176" s="112" t="s">
        <v>1922</v>
      </c>
      <c r="L176" s="112" t="s">
        <v>1923</v>
      </c>
    </row>
    <row r="177" spans="2:20" ht="19.899999999999999" customHeight="1" x14ac:dyDescent="0.25">
      <c r="B177" s="569" t="str">
        <f>IF(Lang=0,K177,L177)</f>
        <v>Inscrire le nom de la table de mortalité utilisée pour le calcul des décès attendus</v>
      </c>
      <c r="C177" s="570">
        <f>IF(Lang=0,M177,N177)</f>
        <v>0</v>
      </c>
      <c r="D177" s="570">
        <f>IF(Lang=0,O177,P177)</f>
        <v>0</v>
      </c>
      <c r="E177" s="570">
        <f>IF(Lang=0,Q177,R177)</f>
        <v>0</v>
      </c>
      <c r="F177" s="571">
        <f>IF(Lang=0,S177,T177)</f>
        <v>0</v>
      </c>
      <c r="G177" s="111"/>
      <c r="H177" s="1" t="s">
        <v>1106</v>
      </c>
      <c r="I177" s="111"/>
      <c r="K177" s="112" t="s">
        <v>1871</v>
      </c>
      <c r="L177" s="112" t="s">
        <v>1872</v>
      </c>
    </row>
    <row r="178" spans="2:20" ht="60" customHeight="1" x14ac:dyDescent="0.25">
      <c r="B178" s="106" t="str">
        <f>IF(Lang=0,K178,L178)</f>
        <v>Inscrire les années d'expérience
(T-4 à T)</v>
      </c>
      <c r="C178" s="207" t="str">
        <f>IF(Lang=0,M178,N178)</f>
        <v>Nombre de décès
(N)</v>
      </c>
      <c r="D178" s="207" t="str">
        <f>IF(Lang=0,O178,P178)</f>
        <v xml:space="preserve">Décès réels
</v>
      </c>
      <c r="E178" s="207" t="str">
        <f>IF(Lang=0,Q178,R178)</f>
        <v xml:space="preserve">Décès attendus
</v>
      </c>
      <c r="F178" s="206" t="str">
        <f>IF(Lang=0,S178,T178)</f>
        <v>Ratio d'expérience
(réel / attendu) 
(%)
= (15) / (17)</v>
      </c>
      <c r="G178" s="111"/>
      <c r="H178" s="111"/>
      <c r="I178" s="111"/>
      <c r="K178" s="112" t="s">
        <v>1873</v>
      </c>
      <c r="L178" s="112" t="s">
        <v>1874</v>
      </c>
      <c r="M178" s="112" t="s">
        <v>1875</v>
      </c>
      <c r="N178" s="112" t="s">
        <v>1876</v>
      </c>
      <c r="O178" s="143" t="s">
        <v>2801</v>
      </c>
      <c r="P178" s="143" t="s">
        <v>2802</v>
      </c>
      <c r="Q178" s="143" t="s">
        <v>2803</v>
      </c>
      <c r="R178" s="143" t="s">
        <v>2804</v>
      </c>
      <c r="S178" s="112" t="s">
        <v>1877</v>
      </c>
      <c r="T178" s="112" t="s">
        <v>1878</v>
      </c>
    </row>
    <row r="179" spans="2:20" x14ac:dyDescent="0.25">
      <c r="B179" s="384" t="s">
        <v>1879</v>
      </c>
      <c r="C179" s="385"/>
      <c r="D179" s="385"/>
      <c r="E179" s="386"/>
      <c r="F179" s="208" t="str">
        <f t="shared" ref="F179:F184" si="17">IFERROR(IF(OR(D179="",E179=""),"",D179/E179),"")</f>
        <v/>
      </c>
      <c r="G179" s="111"/>
      <c r="H179" s="1" t="s">
        <v>917</v>
      </c>
      <c r="I179" s="111"/>
      <c r="K179" s="112" t="s">
        <v>1879</v>
      </c>
      <c r="L179" s="112" t="s">
        <v>1879</v>
      </c>
      <c r="T179" s="112" t="s">
        <v>1880</v>
      </c>
    </row>
    <row r="180" spans="2:20" x14ac:dyDescent="0.25">
      <c r="B180" s="384" t="s">
        <v>1881</v>
      </c>
      <c r="C180" s="385"/>
      <c r="D180" s="385"/>
      <c r="E180" s="386"/>
      <c r="F180" s="208" t="str">
        <f t="shared" si="17"/>
        <v/>
      </c>
      <c r="G180" s="111"/>
      <c r="H180" s="1" t="s">
        <v>926</v>
      </c>
      <c r="I180" s="111"/>
      <c r="K180" s="112" t="s">
        <v>1881</v>
      </c>
      <c r="L180" s="112" t="s">
        <v>1881</v>
      </c>
      <c r="T180" s="112" t="s">
        <v>1880</v>
      </c>
    </row>
    <row r="181" spans="2:20" x14ac:dyDescent="0.25">
      <c r="B181" s="384" t="s">
        <v>1882</v>
      </c>
      <c r="C181" s="385"/>
      <c r="D181" s="385"/>
      <c r="E181" s="386"/>
      <c r="F181" s="208" t="str">
        <f t="shared" si="17"/>
        <v/>
      </c>
      <c r="G181" s="111"/>
      <c r="H181" s="1" t="s">
        <v>936</v>
      </c>
      <c r="I181" s="111"/>
      <c r="K181" s="112" t="s">
        <v>1882</v>
      </c>
      <c r="L181" s="112" t="s">
        <v>1882</v>
      </c>
      <c r="T181" s="112" t="s">
        <v>1880</v>
      </c>
    </row>
    <row r="182" spans="2:20" x14ac:dyDescent="0.25">
      <c r="B182" s="384" t="s">
        <v>1883</v>
      </c>
      <c r="C182" s="385"/>
      <c r="D182" s="385"/>
      <c r="E182" s="386"/>
      <c r="F182" s="208" t="str">
        <f t="shared" si="17"/>
        <v/>
      </c>
      <c r="G182" s="111"/>
      <c r="H182" s="1" t="s">
        <v>946</v>
      </c>
      <c r="I182" s="111"/>
      <c r="K182" s="112" t="s">
        <v>1883</v>
      </c>
      <c r="L182" s="112" t="s">
        <v>1883</v>
      </c>
      <c r="T182" s="112" t="s">
        <v>1880</v>
      </c>
    </row>
    <row r="183" spans="2:20" ht="15.75" thickBot="1" x14ac:dyDescent="0.3">
      <c r="B183" s="387" t="s">
        <v>1884</v>
      </c>
      <c r="C183" s="385"/>
      <c r="D183" s="385"/>
      <c r="E183" s="386"/>
      <c r="F183" s="209" t="str">
        <f t="shared" si="17"/>
        <v/>
      </c>
      <c r="G183" s="111"/>
      <c r="H183" s="1" t="s">
        <v>956</v>
      </c>
      <c r="I183" s="111"/>
      <c r="K183" s="112" t="s">
        <v>1884</v>
      </c>
      <c r="L183" s="112" t="s">
        <v>1884</v>
      </c>
      <c r="T183" s="112" t="s">
        <v>1880</v>
      </c>
    </row>
    <row r="184" spans="2:20" ht="16.5" thickTop="1" thickBot="1" x14ac:dyDescent="0.3">
      <c r="B184" s="210" t="str">
        <f>IF(Lang=0,K184,L184)</f>
        <v>Total</v>
      </c>
      <c r="C184" s="390">
        <f>SUM(C179:C183)</f>
        <v>0</v>
      </c>
      <c r="D184" s="390">
        <f>SUM(D179:D183)</f>
        <v>0</v>
      </c>
      <c r="E184" s="391">
        <f>SUM(E179:E183)</f>
        <v>0</v>
      </c>
      <c r="F184" s="211" t="str">
        <f t="shared" si="17"/>
        <v/>
      </c>
      <c r="G184" s="111"/>
      <c r="H184" s="1" t="s">
        <v>966</v>
      </c>
      <c r="I184" s="111"/>
      <c r="K184" s="112" t="s">
        <v>1885</v>
      </c>
      <c r="L184" s="112" t="s">
        <v>1885</v>
      </c>
    </row>
  </sheetData>
  <sheetProtection sheet="1" objects="1" scenarios="1"/>
  <mergeCells count="42">
    <mergeCell ref="B50:F50"/>
    <mergeCell ref="B59:F59"/>
    <mergeCell ref="B2:F2"/>
    <mergeCell ref="B3:F3"/>
    <mergeCell ref="B5:F5"/>
    <mergeCell ref="B51:F51"/>
    <mergeCell ref="B6:F6"/>
    <mergeCell ref="B15:F15"/>
    <mergeCell ref="B24:F24"/>
    <mergeCell ref="B33:F33"/>
    <mergeCell ref="B42:F42"/>
    <mergeCell ref="B14:F14"/>
    <mergeCell ref="B23:F23"/>
    <mergeCell ref="B32:F32"/>
    <mergeCell ref="B41:F41"/>
    <mergeCell ref="B60:F60"/>
    <mergeCell ref="B69:F69"/>
    <mergeCell ref="B78:F78"/>
    <mergeCell ref="B122:F122"/>
    <mergeCell ref="B68:F68"/>
    <mergeCell ref="B77:F77"/>
    <mergeCell ref="B86:F86"/>
    <mergeCell ref="B95:F95"/>
    <mergeCell ref="B104:F104"/>
    <mergeCell ref="B113:F113"/>
    <mergeCell ref="B87:F87"/>
    <mergeCell ref="B96:F96"/>
    <mergeCell ref="B105:F105"/>
    <mergeCell ref="B168:F168"/>
    <mergeCell ref="B177:F177"/>
    <mergeCell ref="B114:F114"/>
    <mergeCell ref="B123:F123"/>
    <mergeCell ref="B132:F132"/>
    <mergeCell ref="B141:F141"/>
    <mergeCell ref="B150:F150"/>
    <mergeCell ref="B159:F159"/>
    <mergeCell ref="B176:F176"/>
    <mergeCell ref="B131:F131"/>
    <mergeCell ref="B140:F140"/>
    <mergeCell ref="B149:F149"/>
    <mergeCell ref="B158:F158"/>
    <mergeCell ref="B167:F167"/>
  </mergeCells>
  <pageMargins left="0.70866141732283505" right="0.70866141732283505" top="0.74803149606299202" bottom="0.74803149606299202" header="0.31496062992126" footer="0.31496062992126"/>
  <pageSetup paperSize="5" scale="82" orientation="portrait" r:id="rId1"/>
  <headerFooter>
    <oddFooter>&amp;LAutorité des marchés financiers
Direction principale de la surveillance des assureurs et
du contrôle du droit d'exercice&amp;CTableau 4.2.1.1 a&amp;RÉtude d'expérience de la mortalité (vie individuelle)
- Calcul du ratio d'expérience</oddFooter>
  </headerFooter>
  <rowBreaks count="4" manualBreakCount="4">
    <brk id="40" max="5" man="1"/>
    <brk id="76" max="5" man="1"/>
    <brk id="112" max="5" man="1"/>
    <brk id="148" max="5" man="1"/>
  </rowBreaks>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B060C-C930-418E-BC59-2F0693C11663}">
  <sheetPr codeName="Feuil16"/>
  <dimension ref="B1:N163"/>
  <sheetViews>
    <sheetView workbookViewId="0"/>
  </sheetViews>
  <sheetFormatPr baseColWidth="10" defaultColWidth="11.42578125" defaultRowHeight="15" outlineLevelCol="1" x14ac:dyDescent="0.25"/>
  <cols>
    <col min="1" max="1" width="3.28515625" style="141" customWidth="1"/>
    <col min="2" max="2" width="30.5703125" style="142" customWidth="1"/>
    <col min="3" max="3" width="25.85546875" style="141" customWidth="1"/>
    <col min="4" max="4" width="2.140625" style="141" customWidth="1"/>
    <col min="5" max="5" width="3.7109375" style="141" customWidth="1"/>
    <col min="6" max="6" width="11.42578125" style="141"/>
    <col min="7" max="13" width="11.42578125" style="112" hidden="1" customWidth="1" outlineLevel="1"/>
    <col min="14" max="14" width="11.42578125" style="141" collapsed="1"/>
    <col min="15" max="16384" width="11.42578125" style="141"/>
  </cols>
  <sheetData>
    <row r="1" spans="2:13" ht="9" customHeight="1" thickBot="1" x14ac:dyDescent="0.3">
      <c r="B1" s="139"/>
      <c r="C1" s="111"/>
      <c r="D1" s="111"/>
      <c r="E1" s="111"/>
      <c r="F1" s="111"/>
    </row>
    <row r="2" spans="2:13" ht="42.6" customHeight="1" x14ac:dyDescent="0.25">
      <c r="B2" s="575" t="str">
        <f>IF(Lang=0,H2,I2)</f>
        <v>Étude d'expérience de la mortalité (vie individuelle)
Crédibilité et hypothèses retenues
(non consolidé)</v>
      </c>
      <c r="C2" s="591">
        <f>IF(Lang=0,J2,#REF!)</f>
        <v>0</v>
      </c>
      <c r="D2" s="111"/>
      <c r="E2" s="2" t="str">
        <f>IF(Lang=0,L2,M2)</f>
        <v>Réf</v>
      </c>
      <c r="F2" s="111"/>
      <c r="H2" s="112" t="s">
        <v>1924</v>
      </c>
      <c r="I2" s="112" t="s">
        <v>1925</v>
      </c>
      <c r="L2" s="112" t="s">
        <v>2</v>
      </c>
      <c r="M2" s="112" t="s">
        <v>3</v>
      </c>
    </row>
    <row r="3" spans="2:13" ht="9" customHeight="1" thickBot="1" x14ac:dyDescent="0.3">
      <c r="B3" s="47"/>
      <c r="C3" s="216" t="s">
        <v>1</v>
      </c>
      <c r="D3" s="111"/>
      <c r="E3" s="2"/>
      <c r="F3" s="111"/>
    </row>
    <row r="4" spans="2:13" ht="15" customHeight="1" x14ac:dyDescent="0.25">
      <c r="B4" s="592" t="str">
        <f>+'4.2.1.1a'!$B$5:$F$5</f>
        <v>Inscrire le nom du regroupement de contrats/produits #1</v>
      </c>
      <c r="C4" s="593"/>
      <c r="D4" s="111"/>
      <c r="E4" s="1" t="s">
        <v>24</v>
      </c>
      <c r="F4" s="111"/>
    </row>
    <row r="5" spans="2:13" ht="15" customHeight="1" x14ac:dyDescent="0.25">
      <c r="B5" s="194" t="str">
        <f t="shared" ref="B5:B11" si="0">IF(Lang=0,H5,I5)</f>
        <v>Nombre de décès (N)</v>
      </c>
      <c r="C5" s="392"/>
      <c r="D5" s="111"/>
      <c r="E5" s="1" t="s">
        <v>811</v>
      </c>
      <c r="F5" s="111"/>
      <c r="H5" s="112" t="s">
        <v>1926</v>
      </c>
      <c r="I5" s="112" t="s">
        <v>1927</v>
      </c>
    </row>
    <row r="6" spans="2:13" ht="15" customHeight="1" x14ac:dyDescent="0.25">
      <c r="B6" s="194" t="str">
        <f t="shared" si="0"/>
        <v>Facteur de crédibilité (%)</v>
      </c>
      <c r="C6" s="393"/>
      <c r="D6" s="111"/>
      <c r="E6" s="1" t="s">
        <v>821</v>
      </c>
      <c r="F6" s="111"/>
      <c r="H6" s="112" t="s">
        <v>1928</v>
      </c>
      <c r="I6" s="112" t="s">
        <v>1929</v>
      </c>
    </row>
    <row r="7" spans="2:13" ht="15" customHeight="1" x14ac:dyDescent="0.25">
      <c r="B7" s="194" t="str">
        <f t="shared" si="0"/>
        <v>Ratio d'expérience (réel / attendu) (%)</v>
      </c>
      <c r="C7" s="394"/>
      <c r="D7" s="111"/>
      <c r="E7" s="1" t="s">
        <v>831</v>
      </c>
      <c r="F7" s="111"/>
      <c r="H7" s="112" t="s">
        <v>1930</v>
      </c>
      <c r="I7" s="112" t="s">
        <v>1931</v>
      </c>
    </row>
    <row r="8" spans="2:13" ht="15" customHeight="1" x14ac:dyDescent="0.25">
      <c r="B8" s="194" t="str">
        <f t="shared" si="0"/>
        <v>Expérience de l'industrie (%)</v>
      </c>
      <c r="C8" s="393"/>
      <c r="D8" s="111"/>
      <c r="E8" s="1" t="s">
        <v>841</v>
      </c>
      <c r="F8" s="111"/>
      <c r="H8" s="112" t="s">
        <v>1932</v>
      </c>
      <c r="I8" s="112" t="s">
        <v>1933</v>
      </c>
    </row>
    <row r="9" spans="2:13" ht="15" customHeight="1" x14ac:dyDescent="0.25">
      <c r="B9" s="194" t="str">
        <f t="shared" si="0"/>
        <v>Ratio calculé avec la crédibilité (%)</v>
      </c>
      <c r="C9" s="393"/>
      <c r="D9" s="111"/>
      <c r="E9" s="1" t="s">
        <v>851</v>
      </c>
      <c r="F9" s="111"/>
      <c r="H9" s="112" t="s">
        <v>1934</v>
      </c>
      <c r="I9" s="112" t="s">
        <v>1935</v>
      </c>
    </row>
    <row r="10" spans="2:13" ht="15" customHeight="1" x14ac:dyDescent="0.25">
      <c r="B10" s="217" t="str">
        <f t="shared" si="0"/>
        <v>Hypothèse retenue (T) (%)</v>
      </c>
      <c r="C10" s="395"/>
      <c r="D10" s="111"/>
      <c r="E10" s="1" t="s">
        <v>861</v>
      </c>
      <c r="F10" s="111"/>
      <c r="H10" s="112" t="s">
        <v>1936</v>
      </c>
      <c r="I10" s="112" t="s">
        <v>1937</v>
      </c>
    </row>
    <row r="11" spans="2:13" ht="15" customHeight="1" thickBot="1" x14ac:dyDescent="0.3">
      <c r="B11" s="217" t="str">
        <f t="shared" si="0"/>
        <v>Hypothèse retenue (T-1) (%)</v>
      </c>
      <c r="C11" s="396"/>
      <c r="D11" s="111"/>
      <c r="E11" s="1" t="s">
        <v>871</v>
      </c>
      <c r="F11" s="111"/>
      <c r="H11" s="112" t="s">
        <v>1938</v>
      </c>
      <c r="I11" s="112" t="s">
        <v>1939</v>
      </c>
    </row>
    <row r="12" spans="2:13" ht="15" customHeight="1" x14ac:dyDescent="0.25">
      <c r="B12" s="589" t="str">
        <f>+'4.2.1.1a'!$B$14:$F$14</f>
        <v xml:space="preserve">Inscrire le nom du regroupement de contrats/produits #2 </v>
      </c>
      <c r="C12" s="590"/>
      <c r="D12" s="111"/>
      <c r="E12" s="1" t="s">
        <v>802</v>
      </c>
      <c r="F12" s="111"/>
    </row>
    <row r="13" spans="2:13" ht="15" customHeight="1" x14ac:dyDescent="0.25">
      <c r="B13" s="194" t="str">
        <f t="shared" ref="B13:B19" si="1">IF(Lang=0,H13,I13)</f>
        <v>Nombre de décès (N)</v>
      </c>
      <c r="C13" s="392"/>
      <c r="D13" s="111"/>
      <c r="E13" s="1" t="s">
        <v>812</v>
      </c>
      <c r="F13" s="111"/>
      <c r="H13" s="112" t="s">
        <v>1926</v>
      </c>
      <c r="I13" s="112" t="s">
        <v>1927</v>
      </c>
    </row>
    <row r="14" spans="2:13" ht="15" customHeight="1" x14ac:dyDescent="0.25">
      <c r="B14" s="194" t="str">
        <f t="shared" si="1"/>
        <v>Facteur de crédibilité (%)</v>
      </c>
      <c r="C14" s="393"/>
      <c r="D14" s="111"/>
      <c r="E14" s="1" t="s">
        <v>822</v>
      </c>
      <c r="F14" s="111"/>
      <c r="H14" s="112" t="s">
        <v>1928</v>
      </c>
      <c r="I14" s="112" t="s">
        <v>1929</v>
      </c>
    </row>
    <row r="15" spans="2:13" ht="15" customHeight="1" x14ac:dyDescent="0.25">
      <c r="B15" s="194" t="str">
        <f t="shared" si="1"/>
        <v>Ratio d'expérience (réel / attendu) (%)</v>
      </c>
      <c r="C15" s="394"/>
      <c r="D15" s="111"/>
      <c r="E15" s="1" t="s">
        <v>832</v>
      </c>
      <c r="F15" s="111"/>
      <c r="H15" s="112" t="s">
        <v>1930</v>
      </c>
      <c r="I15" s="112" t="s">
        <v>1931</v>
      </c>
    </row>
    <row r="16" spans="2:13" ht="15" customHeight="1" x14ac:dyDescent="0.25">
      <c r="B16" s="194" t="str">
        <f t="shared" si="1"/>
        <v>Expérience de l'industrie (%)</v>
      </c>
      <c r="C16" s="393"/>
      <c r="D16" s="111"/>
      <c r="E16" s="1" t="s">
        <v>842</v>
      </c>
      <c r="F16" s="111"/>
      <c r="H16" s="112" t="s">
        <v>1932</v>
      </c>
      <c r="I16" s="112" t="s">
        <v>1933</v>
      </c>
    </row>
    <row r="17" spans="2:9" ht="15" customHeight="1" x14ac:dyDescent="0.25">
      <c r="B17" s="194" t="str">
        <f t="shared" si="1"/>
        <v>Ratio calculé avec la crédibilité (%)</v>
      </c>
      <c r="C17" s="393"/>
      <c r="D17" s="111"/>
      <c r="E17" s="1" t="s">
        <v>852</v>
      </c>
      <c r="F17" s="111"/>
      <c r="H17" s="112" t="s">
        <v>1934</v>
      </c>
      <c r="I17" s="112" t="s">
        <v>1935</v>
      </c>
    </row>
    <row r="18" spans="2:9" ht="15" customHeight="1" x14ac:dyDescent="0.25">
      <c r="B18" s="217" t="str">
        <f t="shared" si="1"/>
        <v>Hypothèse retenue (T) (%)</v>
      </c>
      <c r="C18" s="395"/>
      <c r="D18" s="111"/>
      <c r="E18" s="1" t="s">
        <v>862</v>
      </c>
      <c r="F18" s="111"/>
      <c r="H18" s="112" t="s">
        <v>1936</v>
      </c>
      <c r="I18" s="112" t="s">
        <v>1937</v>
      </c>
    </row>
    <row r="19" spans="2:9" ht="15" customHeight="1" thickBot="1" x14ac:dyDescent="0.3">
      <c r="B19" s="217" t="str">
        <f t="shared" si="1"/>
        <v>Hypothèse retenue (T-1) (%)</v>
      </c>
      <c r="C19" s="396"/>
      <c r="D19" s="111"/>
      <c r="E19" s="1" t="s">
        <v>872</v>
      </c>
      <c r="F19" s="111"/>
      <c r="H19" s="112" t="s">
        <v>1938</v>
      </c>
      <c r="I19" s="112" t="s">
        <v>1939</v>
      </c>
    </row>
    <row r="20" spans="2:9" ht="15" customHeight="1" x14ac:dyDescent="0.25">
      <c r="B20" s="589" t="str">
        <f>+'4.2.1.1a'!$B$23:$F$23</f>
        <v>Inscrire le nom du regroupement de contrats/produits #3</v>
      </c>
      <c r="C20" s="590"/>
      <c r="D20" s="111"/>
      <c r="E20" s="1" t="s">
        <v>803</v>
      </c>
      <c r="F20" s="111"/>
    </row>
    <row r="21" spans="2:9" ht="15" customHeight="1" x14ac:dyDescent="0.25">
      <c r="B21" s="194" t="str">
        <f t="shared" ref="B21:B27" si="2">IF(Lang=0,H21,I21)</f>
        <v>Nombre de décès (N)</v>
      </c>
      <c r="C21" s="392"/>
      <c r="D21" s="111"/>
      <c r="E21" s="1" t="s">
        <v>813</v>
      </c>
      <c r="F21" s="111"/>
      <c r="H21" s="112" t="s">
        <v>1926</v>
      </c>
      <c r="I21" s="112" t="s">
        <v>1927</v>
      </c>
    </row>
    <row r="22" spans="2:9" ht="15" customHeight="1" x14ac:dyDescent="0.25">
      <c r="B22" s="194" t="str">
        <f t="shared" si="2"/>
        <v>Facteur de crédibilité (%)</v>
      </c>
      <c r="C22" s="393"/>
      <c r="D22" s="111"/>
      <c r="E22" s="1" t="s">
        <v>823</v>
      </c>
      <c r="F22" s="111"/>
      <c r="H22" s="112" t="s">
        <v>1928</v>
      </c>
      <c r="I22" s="112" t="s">
        <v>1929</v>
      </c>
    </row>
    <row r="23" spans="2:9" ht="15" customHeight="1" x14ac:dyDescent="0.25">
      <c r="B23" s="194" t="str">
        <f t="shared" si="2"/>
        <v>Ratio d'expérience (réel / attendu) (%)</v>
      </c>
      <c r="C23" s="393"/>
      <c r="D23" s="111"/>
      <c r="E23" s="1" t="s">
        <v>833</v>
      </c>
      <c r="F23" s="111"/>
      <c r="H23" s="112" t="s">
        <v>1930</v>
      </c>
      <c r="I23" s="112" t="s">
        <v>1931</v>
      </c>
    </row>
    <row r="24" spans="2:9" ht="15" customHeight="1" x14ac:dyDescent="0.25">
      <c r="B24" s="194" t="str">
        <f t="shared" si="2"/>
        <v>Expérience de l'industrie (%)</v>
      </c>
      <c r="C24" s="393"/>
      <c r="D24" s="111"/>
      <c r="E24" s="1" t="s">
        <v>843</v>
      </c>
      <c r="F24" s="111"/>
      <c r="H24" s="112" t="s">
        <v>1932</v>
      </c>
      <c r="I24" s="112" t="s">
        <v>1933</v>
      </c>
    </row>
    <row r="25" spans="2:9" ht="15" customHeight="1" x14ac:dyDescent="0.25">
      <c r="B25" s="194" t="str">
        <f t="shared" si="2"/>
        <v>Ratio calculé avec la crédibilité (%)</v>
      </c>
      <c r="C25" s="393"/>
      <c r="D25" s="111"/>
      <c r="E25" s="1" t="s">
        <v>853</v>
      </c>
      <c r="F25" s="111"/>
      <c r="H25" s="112" t="s">
        <v>1934</v>
      </c>
      <c r="I25" s="112" t="s">
        <v>1935</v>
      </c>
    </row>
    <row r="26" spans="2:9" ht="15" customHeight="1" x14ac:dyDescent="0.25">
      <c r="B26" s="217" t="str">
        <f t="shared" si="2"/>
        <v>Hypothèse retenue (T) (%)</v>
      </c>
      <c r="C26" s="395"/>
      <c r="D26" s="111"/>
      <c r="E26" s="1" t="s">
        <v>863</v>
      </c>
      <c r="F26" s="111"/>
      <c r="H26" s="112" t="s">
        <v>1936</v>
      </c>
      <c r="I26" s="112" t="s">
        <v>1937</v>
      </c>
    </row>
    <row r="27" spans="2:9" ht="15" customHeight="1" thickBot="1" x14ac:dyDescent="0.3">
      <c r="B27" s="217" t="str">
        <f t="shared" si="2"/>
        <v>Hypothèse retenue (T-1) (%)</v>
      </c>
      <c r="C27" s="396"/>
      <c r="D27" s="111"/>
      <c r="E27" s="1" t="s">
        <v>873</v>
      </c>
      <c r="F27" s="111"/>
      <c r="H27" s="112" t="s">
        <v>1938</v>
      </c>
      <c r="I27" s="112" t="s">
        <v>1939</v>
      </c>
    </row>
    <row r="28" spans="2:9" ht="15" customHeight="1" x14ac:dyDescent="0.25">
      <c r="B28" s="589" t="str">
        <f>+'4.2.1.1a'!$B$32:$F$32</f>
        <v>Inscrire le nom du regroupement de contrats/produits #4</v>
      </c>
      <c r="C28" s="590"/>
      <c r="D28" s="111"/>
      <c r="E28" s="1" t="s">
        <v>804</v>
      </c>
      <c r="F28" s="111"/>
    </row>
    <row r="29" spans="2:9" ht="15" customHeight="1" x14ac:dyDescent="0.25">
      <c r="B29" s="194" t="str">
        <f t="shared" ref="B29:B35" si="3">IF(Lang=0,H29,I29)</f>
        <v>Nombre de décès (N)</v>
      </c>
      <c r="C29" s="392"/>
      <c r="D29" s="111"/>
      <c r="E29" s="1" t="s">
        <v>814</v>
      </c>
      <c r="F29" s="111"/>
      <c r="H29" s="112" t="s">
        <v>1926</v>
      </c>
      <c r="I29" s="112" t="s">
        <v>1927</v>
      </c>
    </row>
    <row r="30" spans="2:9" ht="15" customHeight="1" x14ac:dyDescent="0.25">
      <c r="B30" s="194" t="str">
        <f t="shared" si="3"/>
        <v>Facteur de crédibilité (%)</v>
      </c>
      <c r="C30" s="393"/>
      <c r="D30" s="111"/>
      <c r="E30" s="1" t="s">
        <v>824</v>
      </c>
      <c r="F30" s="111"/>
      <c r="H30" s="112" t="s">
        <v>1928</v>
      </c>
      <c r="I30" s="112" t="s">
        <v>1929</v>
      </c>
    </row>
    <row r="31" spans="2:9" ht="15" customHeight="1" x14ac:dyDescent="0.25">
      <c r="B31" s="194" t="str">
        <f t="shared" si="3"/>
        <v>Ratio d'expérience (réel / attendu) (%)</v>
      </c>
      <c r="C31" s="393"/>
      <c r="D31" s="111"/>
      <c r="E31" s="1" t="s">
        <v>834</v>
      </c>
      <c r="F31" s="111"/>
      <c r="H31" s="112" t="s">
        <v>1930</v>
      </c>
      <c r="I31" s="112" t="s">
        <v>1931</v>
      </c>
    </row>
    <row r="32" spans="2:9" ht="15" customHeight="1" x14ac:dyDescent="0.25">
      <c r="B32" s="194" t="str">
        <f t="shared" si="3"/>
        <v>Expérience de l'industrie (%)</v>
      </c>
      <c r="C32" s="393"/>
      <c r="D32" s="111"/>
      <c r="E32" s="1" t="s">
        <v>844</v>
      </c>
      <c r="F32" s="111"/>
      <c r="H32" s="112" t="s">
        <v>1932</v>
      </c>
      <c r="I32" s="112" t="s">
        <v>1933</v>
      </c>
    </row>
    <row r="33" spans="2:9" ht="15" customHeight="1" x14ac:dyDescent="0.25">
      <c r="B33" s="194" t="str">
        <f t="shared" si="3"/>
        <v>Ratio calculé avec la crédibilité (%)</v>
      </c>
      <c r="C33" s="393"/>
      <c r="D33" s="111"/>
      <c r="E33" s="1" t="s">
        <v>854</v>
      </c>
      <c r="F33" s="111"/>
      <c r="H33" s="112" t="s">
        <v>1934</v>
      </c>
      <c r="I33" s="112" t="s">
        <v>1935</v>
      </c>
    </row>
    <row r="34" spans="2:9" ht="15" customHeight="1" x14ac:dyDescent="0.25">
      <c r="B34" s="217" t="str">
        <f t="shared" si="3"/>
        <v>Hypothèse retenue (T) (%)</v>
      </c>
      <c r="C34" s="395"/>
      <c r="D34" s="111"/>
      <c r="E34" s="1" t="s">
        <v>864</v>
      </c>
      <c r="F34" s="111"/>
      <c r="H34" s="112" t="s">
        <v>1936</v>
      </c>
      <c r="I34" s="112" t="s">
        <v>1937</v>
      </c>
    </row>
    <row r="35" spans="2:9" ht="15" customHeight="1" thickBot="1" x14ac:dyDescent="0.3">
      <c r="B35" s="217" t="str">
        <f t="shared" si="3"/>
        <v>Hypothèse retenue (T-1) (%)</v>
      </c>
      <c r="C35" s="396"/>
      <c r="D35" s="111"/>
      <c r="E35" s="1" t="s">
        <v>874</v>
      </c>
      <c r="F35" s="111"/>
      <c r="H35" s="112" t="s">
        <v>1938</v>
      </c>
      <c r="I35" s="112" t="s">
        <v>1939</v>
      </c>
    </row>
    <row r="36" spans="2:9" ht="15" customHeight="1" x14ac:dyDescent="0.25">
      <c r="B36" s="589" t="str">
        <f>+'4.2.1.1a'!$B$41:$F$41</f>
        <v>Inscrire le nom du regroupement de contrats/produits #5</v>
      </c>
      <c r="C36" s="590"/>
      <c r="D36" s="111"/>
      <c r="E36" s="1" t="s">
        <v>805</v>
      </c>
      <c r="F36" s="111"/>
    </row>
    <row r="37" spans="2:9" ht="15" customHeight="1" x14ac:dyDescent="0.25">
      <c r="B37" s="194" t="str">
        <f t="shared" ref="B37:B43" si="4">IF(Lang=0,H37,I37)</f>
        <v>Nombre de décès (N)</v>
      </c>
      <c r="C37" s="392"/>
      <c r="D37" s="111"/>
      <c r="E37" s="1" t="s">
        <v>815</v>
      </c>
      <c r="F37" s="111"/>
      <c r="H37" s="112" t="s">
        <v>1926</v>
      </c>
      <c r="I37" s="112" t="s">
        <v>1927</v>
      </c>
    </row>
    <row r="38" spans="2:9" ht="15" customHeight="1" x14ac:dyDescent="0.25">
      <c r="B38" s="194" t="str">
        <f t="shared" si="4"/>
        <v>Facteur de crédibilité (%)</v>
      </c>
      <c r="C38" s="393"/>
      <c r="D38" s="111"/>
      <c r="E38" s="1" t="s">
        <v>825</v>
      </c>
      <c r="F38" s="111"/>
      <c r="H38" s="112" t="s">
        <v>1928</v>
      </c>
      <c r="I38" s="112" t="s">
        <v>1929</v>
      </c>
    </row>
    <row r="39" spans="2:9" ht="15" customHeight="1" x14ac:dyDescent="0.25">
      <c r="B39" s="194" t="str">
        <f t="shared" si="4"/>
        <v>Ratio d'expérience (réel / attendu) (%)</v>
      </c>
      <c r="C39" s="393"/>
      <c r="D39" s="111"/>
      <c r="E39" s="1" t="s">
        <v>835</v>
      </c>
      <c r="F39" s="111"/>
      <c r="H39" s="112" t="s">
        <v>1930</v>
      </c>
      <c r="I39" s="112" t="s">
        <v>1931</v>
      </c>
    </row>
    <row r="40" spans="2:9" ht="15" customHeight="1" x14ac:dyDescent="0.25">
      <c r="B40" s="194" t="str">
        <f t="shared" si="4"/>
        <v>Expérience de l'industrie (%)</v>
      </c>
      <c r="C40" s="393"/>
      <c r="D40" s="111"/>
      <c r="E40" s="1" t="s">
        <v>845</v>
      </c>
      <c r="F40" s="111"/>
      <c r="H40" s="112" t="s">
        <v>1932</v>
      </c>
      <c r="I40" s="112" t="s">
        <v>1933</v>
      </c>
    </row>
    <row r="41" spans="2:9" ht="15" customHeight="1" x14ac:dyDescent="0.25">
      <c r="B41" s="194" t="str">
        <f t="shared" si="4"/>
        <v>Ratio calculé avec la crédibilité (%)</v>
      </c>
      <c r="C41" s="393"/>
      <c r="D41" s="111"/>
      <c r="E41" s="1" t="s">
        <v>855</v>
      </c>
      <c r="F41" s="111"/>
      <c r="H41" s="112" t="s">
        <v>1934</v>
      </c>
      <c r="I41" s="112" t="s">
        <v>1935</v>
      </c>
    </row>
    <row r="42" spans="2:9" ht="15" customHeight="1" x14ac:dyDescent="0.25">
      <c r="B42" s="217" t="str">
        <f t="shared" si="4"/>
        <v>Hypothèse retenue (T) (%)</v>
      </c>
      <c r="C42" s="395"/>
      <c r="D42" s="111"/>
      <c r="E42" s="1" t="s">
        <v>865</v>
      </c>
      <c r="F42" s="111"/>
      <c r="H42" s="112" t="s">
        <v>1936</v>
      </c>
      <c r="I42" s="112" t="s">
        <v>1937</v>
      </c>
    </row>
    <row r="43" spans="2:9" ht="15" customHeight="1" thickBot="1" x14ac:dyDescent="0.3">
      <c r="B43" s="217" t="str">
        <f t="shared" si="4"/>
        <v>Hypothèse retenue (T-1) (%)</v>
      </c>
      <c r="C43" s="396"/>
      <c r="D43" s="111"/>
      <c r="E43" s="1" t="s">
        <v>875</v>
      </c>
      <c r="F43" s="111"/>
      <c r="H43" s="112" t="s">
        <v>1938</v>
      </c>
      <c r="I43" s="112" t="s">
        <v>1939</v>
      </c>
    </row>
    <row r="44" spans="2:9" ht="15" customHeight="1" x14ac:dyDescent="0.25">
      <c r="B44" s="589" t="str">
        <f>+'4.2.1.1a'!$B$50:$F$50</f>
        <v>Inscrire le nom du regroupement de contrats/produits #6</v>
      </c>
      <c r="C44" s="590"/>
      <c r="D44" s="111"/>
      <c r="E44" s="1" t="s">
        <v>806</v>
      </c>
      <c r="F44" s="111"/>
    </row>
    <row r="45" spans="2:9" ht="15" customHeight="1" x14ac:dyDescent="0.25">
      <c r="B45" s="194" t="str">
        <f t="shared" ref="B45:B51" si="5">IF(Lang=0,H45,I45)</f>
        <v>Nombre de décès (N)</v>
      </c>
      <c r="C45" s="392"/>
      <c r="D45" s="111"/>
      <c r="E45" s="1" t="s">
        <v>816</v>
      </c>
      <c r="F45" s="111"/>
      <c r="H45" s="112" t="s">
        <v>1926</v>
      </c>
      <c r="I45" s="112" t="s">
        <v>1927</v>
      </c>
    </row>
    <row r="46" spans="2:9" ht="15" customHeight="1" x14ac:dyDescent="0.25">
      <c r="B46" s="194" t="str">
        <f t="shared" si="5"/>
        <v>Facteur de crédibilité (%)</v>
      </c>
      <c r="C46" s="393"/>
      <c r="D46" s="111"/>
      <c r="E46" s="1" t="s">
        <v>826</v>
      </c>
      <c r="F46" s="111"/>
      <c r="H46" s="112" t="s">
        <v>1928</v>
      </c>
      <c r="I46" s="112" t="s">
        <v>1929</v>
      </c>
    </row>
    <row r="47" spans="2:9" ht="15" customHeight="1" x14ac:dyDescent="0.25">
      <c r="B47" s="194" t="str">
        <f t="shared" si="5"/>
        <v>Ratio d'expérience (réel / attendu) (%)</v>
      </c>
      <c r="C47" s="393"/>
      <c r="D47" s="111"/>
      <c r="E47" s="1" t="s">
        <v>836</v>
      </c>
      <c r="F47" s="111"/>
      <c r="H47" s="112" t="s">
        <v>1930</v>
      </c>
      <c r="I47" s="112" t="s">
        <v>1931</v>
      </c>
    </row>
    <row r="48" spans="2:9" ht="15" customHeight="1" x14ac:dyDescent="0.25">
      <c r="B48" s="194" t="str">
        <f t="shared" si="5"/>
        <v>Expérience de l'industrie (%)</v>
      </c>
      <c r="C48" s="393"/>
      <c r="D48" s="111"/>
      <c r="E48" s="1" t="s">
        <v>846</v>
      </c>
      <c r="F48" s="111"/>
      <c r="H48" s="112" t="s">
        <v>1932</v>
      </c>
      <c r="I48" s="112" t="s">
        <v>1933</v>
      </c>
    </row>
    <row r="49" spans="2:9" ht="15" customHeight="1" x14ac:dyDescent="0.25">
      <c r="B49" s="194" t="str">
        <f t="shared" si="5"/>
        <v>Ratio calculé avec la crédibilité (%)</v>
      </c>
      <c r="C49" s="393"/>
      <c r="D49" s="111"/>
      <c r="E49" s="1" t="s">
        <v>856</v>
      </c>
      <c r="F49" s="111"/>
      <c r="H49" s="112" t="s">
        <v>1934</v>
      </c>
      <c r="I49" s="112" t="s">
        <v>1935</v>
      </c>
    </row>
    <row r="50" spans="2:9" ht="15" customHeight="1" x14ac:dyDescent="0.25">
      <c r="B50" s="217" t="str">
        <f t="shared" si="5"/>
        <v>Hypothèse retenue (T) (%)</v>
      </c>
      <c r="C50" s="395"/>
      <c r="D50" s="111"/>
      <c r="E50" s="1" t="s">
        <v>866</v>
      </c>
      <c r="F50" s="111"/>
      <c r="H50" s="112" t="s">
        <v>1936</v>
      </c>
      <c r="I50" s="112" t="s">
        <v>1937</v>
      </c>
    </row>
    <row r="51" spans="2:9" ht="15" customHeight="1" thickBot="1" x14ac:dyDescent="0.3">
      <c r="B51" s="217" t="str">
        <f t="shared" si="5"/>
        <v>Hypothèse retenue (T-1) (%)</v>
      </c>
      <c r="C51" s="396"/>
      <c r="D51" s="111"/>
      <c r="E51" s="1" t="s">
        <v>876</v>
      </c>
      <c r="F51" s="111"/>
      <c r="H51" s="112" t="s">
        <v>1938</v>
      </c>
      <c r="I51" s="112" t="s">
        <v>1939</v>
      </c>
    </row>
    <row r="52" spans="2:9" ht="15" customHeight="1" x14ac:dyDescent="0.25">
      <c r="B52" s="589" t="str">
        <f>+'4.2.1.1a'!$B$59:$F$59</f>
        <v>Inscrire le nom du regroupement de contrats/produits #7</v>
      </c>
      <c r="C52" s="590"/>
      <c r="D52" s="111"/>
      <c r="E52" s="1" t="s">
        <v>807</v>
      </c>
      <c r="F52" s="111"/>
    </row>
    <row r="53" spans="2:9" ht="15" customHeight="1" x14ac:dyDescent="0.25">
      <c r="B53" s="194" t="str">
        <f t="shared" ref="B53:B59" si="6">IF(Lang=0,H53,I53)</f>
        <v>Nombre de décès (N)</v>
      </c>
      <c r="C53" s="392"/>
      <c r="D53" s="111"/>
      <c r="E53" s="1" t="s">
        <v>817</v>
      </c>
      <c r="F53" s="111"/>
      <c r="H53" s="112" t="s">
        <v>1926</v>
      </c>
      <c r="I53" s="112" t="s">
        <v>1927</v>
      </c>
    </row>
    <row r="54" spans="2:9" ht="15" customHeight="1" x14ac:dyDescent="0.25">
      <c r="B54" s="194" t="str">
        <f t="shared" si="6"/>
        <v>Facteur de crédibilité (%)</v>
      </c>
      <c r="C54" s="393"/>
      <c r="D54" s="111"/>
      <c r="E54" s="1" t="s">
        <v>827</v>
      </c>
      <c r="F54" s="111"/>
      <c r="H54" s="112" t="s">
        <v>1928</v>
      </c>
      <c r="I54" s="112" t="s">
        <v>1929</v>
      </c>
    </row>
    <row r="55" spans="2:9" ht="15" customHeight="1" x14ac:dyDescent="0.25">
      <c r="B55" s="194" t="str">
        <f t="shared" si="6"/>
        <v>Ratio d'expérience (réel / attendu) (%)</v>
      </c>
      <c r="C55" s="393"/>
      <c r="D55" s="111"/>
      <c r="E55" s="1" t="s">
        <v>837</v>
      </c>
      <c r="F55" s="111"/>
      <c r="H55" s="112" t="s">
        <v>1930</v>
      </c>
      <c r="I55" s="112" t="s">
        <v>1931</v>
      </c>
    </row>
    <row r="56" spans="2:9" ht="15" customHeight="1" x14ac:dyDescent="0.25">
      <c r="B56" s="194" t="str">
        <f t="shared" si="6"/>
        <v>Expérience de l'industrie (%)</v>
      </c>
      <c r="C56" s="393"/>
      <c r="D56" s="111"/>
      <c r="E56" s="1" t="s">
        <v>847</v>
      </c>
      <c r="F56" s="111"/>
      <c r="H56" s="112" t="s">
        <v>1932</v>
      </c>
      <c r="I56" s="112" t="s">
        <v>1933</v>
      </c>
    </row>
    <row r="57" spans="2:9" ht="15" customHeight="1" x14ac:dyDescent="0.25">
      <c r="B57" s="194" t="str">
        <f t="shared" si="6"/>
        <v>Ratio calculé avec la crédibilité (%)</v>
      </c>
      <c r="C57" s="393"/>
      <c r="D57" s="111"/>
      <c r="E57" s="1" t="s">
        <v>857</v>
      </c>
      <c r="F57" s="111"/>
      <c r="H57" s="112" t="s">
        <v>1934</v>
      </c>
      <c r="I57" s="112" t="s">
        <v>1935</v>
      </c>
    </row>
    <row r="58" spans="2:9" ht="15" customHeight="1" x14ac:dyDescent="0.25">
      <c r="B58" s="217" t="str">
        <f t="shared" si="6"/>
        <v>Hypothèse retenue (T) (%)</v>
      </c>
      <c r="C58" s="395"/>
      <c r="D58" s="111"/>
      <c r="E58" s="1" t="s">
        <v>867</v>
      </c>
      <c r="F58" s="111"/>
      <c r="H58" s="112" t="s">
        <v>1936</v>
      </c>
      <c r="I58" s="112" t="s">
        <v>1937</v>
      </c>
    </row>
    <row r="59" spans="2:9" ht="15" customHeight="1" thickBot="1" x14ac:dyDescent="0.3">
      <c r="B59" s="217" t="str">
        <f t="shared" si="6"/>
        <v>Hypothèse retenue (T-1) (%)</v>
      </c>
      <c r="C59" s="396"/>
      <c r="D59" s="111"/>
      <c r="E59" s="1" t="s">
        <v>877</v>
      </c>
      <c r="F59" s="111"/>
      <c r="H59" s="112" t="s">
        <v>1938</v>
      </c>
      <c r="I59" s="112" t="s">
        <v>1939</v>
      </c>
    </row>
    <row r="60" spans="2:9" ht="15" customHeight="1" x14ac:dyDescent="0.25">
      <c r="B60" s="589" t="str">
        <f>+'4.2.1.1a'!$B$68:$F$68</f>
        <v>Inscrire le nom du regroupement de contrats/produits #8</v>
      </c>
      <c r="C60" s="590"/>
      <c r="D60" s="111"/>
      <c r="E60" s="1" t="s">
        <v>808</v>
      </c>
      <c r="F60" s="111"/>
    </row>
    <row r="61" spans="2:9" ht="15" customHeight="1" x14ac:dyDescent="0.25">
      <c r="B61" s="194" t="str">
        <f t="shared" ref="B61:B67" si="7">IF(Lang=0,H61,I61)</f>
        <v>Nombre de décès (N)</v>
      </c>
      <c r="C61" s="392"/>
      <c r="D61" s="111"/>
      <c r="E61" s="1" t="s">
        <v>818</v>
      </c>
      <c r="F61" s="111"/>
      <c r="H61" s="112" t="s">
        <v>1926</v>
      </c>
      <c r="I61" s="112" t="s">
        <v>1927</v>
      </c>
    </row>
    <row r="62" spans="2:9" ht="15" customHeight="1" x14ac:dyDescent="0.25">
      <c r="B62" s="194" t="str">
        <f t="shared" si="7"/>
        <v>Facteur de crédibilité (%)</v>
      </c>
      <c r="C62" s="393"/>
      <c r="D62" s="111"/>
      <c r="E62" s="1" t="s">
        <v>828</v>
      </c>
      <c r="F62" s="111"/>
      <c r="H62" s="112" t="s">
        <v>1928</v>
      </c>
      <c r="I62" s="112" t="s">
        <v>1929</v>
      </c>
    </row>
    <row r="63" spans="2:9" ht="15" customHeight="1" x14ac:dyDescent="0.25">
      <c r="B63" s="194" t="str">
        <f t="shared" si="7"/>
        <v>Ratio d'expérience (réel / attendu) (%)</v>
      </c>
      <c r="C63" s="393"/>
      <c r="D63" s="111"/>
      <c r="E63" s="1" t="s">
        <v>838</v>
      </c>
      <c r="F63" s="111"/>
      <c r="H63" s="112" t="s">
        <v>1930</v>
      </c>
      <c r="I63" s="112" t="s">
        <v>1931</v>
      </c>
    </row>
    <row r="64" spans="2:9" ht="15" customHeight="1" x14ac:dyDescent="0.25">
      <c r="B64" s="194" t="str">
        <f t="shared" si="7"/>
        <v>Expérience de l'industrie (%)</v>
      </c>
      <c r="C64" s="393"/>
      <c r="D64" s="111"/>
      <c r="E64" s="1" t="s">
        <v>848</v>
      </c>
      <c r="F64" s="111"/>
      <c r="H64" s="112" t="s">
        <v>1932</v>
      </c>
      <c r="I64" s="112" t="s">
        <v>1933</v>
      </c>
    </row>
    <row r="65" spans="2:9" ht="15" customHeight="1" x14ac:dyDescent="0.25">
      <c r="B65" s="194" t="str">
        <f t="shared" si="7"/>
        <v>Ratio calculé avec la crédibilité (%)</v>
      </c>
      <c r="C65" s="393"/>
      <c r="D65" s="111"/>
      <c r="E65" s="1" t="s">
        <v>858</v>
      </c>
      <c r="F65" s="111"/>
      <c r="H65" s="112" t="s">
        <v>1934</v>
      </c>
      <c r="I65" s="112" t="s">
        <v>1935</v>
      </c>
    </row>
    <row r="66" spans="2:9" ht="15" customHeight="1" x14ac:dyDescent="0.25">
      <c r="B66" s="217" t="str">
        <f t="shared" si="7"/>
        <v>Hypothèse retenue (T) (%)</v>
      </c>
      <c r="C66" s="395"/>
      <c r="D66" s="111"/>
      <c r="E66" s="1" t="s">
        <v>868</v>
      </c>
      <c r="F66" s="111"/>
      <c r="H66" s="112" t="s">
        <v>1936</v>
      </c>
      <c r="I66" s="112" t="s">
        <v>1937</v>
      </c>
    </row>
    <row r="67" spans="2:9" ht="15" customHeight="1" thickBot="1" x14ac:dyDescent="0.3">
      <c r="B67" s="217" t="str">
        <f t="shared" si="7"/>
        <v>Hypothèse retenue (T-1) (%)</v>
      </c>
      <c r="C67" s="396"/>
      <c r="D67" s="111"/>
      <c r="E67" s="1" t="s">
        <v>878</v>
      </c>
      <c r="F67" s="111"/>
      <c r="H67" s="112" t="s">
        <v>1938</v>
      </c>
      <c r="I67" s="112" t="s">
        <v>1939</v>
      </c>
    </row>
    <row r="68" spans="2:9" ht="15" customHeight="1" x14ac:dyDescent="0.25">
      <c r="B68" s="589" t="str">
        <f>+'4.2.1.1a'!$B$77:$F$77</f>
        <v>Inscrire le nom du regroupement de contrats/produits #9</v>
      </c>
      <c r="C68" s="590"/>
      <c r="D68" s="111"/>
      <c r="E68" s="1" t="s">
        <v>809</v>
      </c>
      <c r="F68" s="111"/>
    </row>
    <row r="69" spans="2:9" ht="15" customHeight="1" x14ac:dyDescent="0.25">
      <c r="B69" s="194" t="str">
        <f t="shared" ref="B69:B75" si="8">IF(Lang=0,H69,I69)</f>
        <v>Nombre de décès (N)</v>
      </c>
      <c r="C69" s="392"/>
      <c r="D69" s="111"/>
      <c r="E69" s="1" t="s">
        <v>819</v>
      </c>
      <c r="F69" s="111"/>
      <c r="H69" s="112" t="s">
        <v>1926</v>
      </c>
      <c r="I69" s="112" t="s">
        <v>1927</v>
      </c>
    </row>
    <row r="70" spans="2:9" ht="15" customHeight="1" x14ac:dyDescent="0.25">
      <c r="B70" s="194" t="str">
        <f t="shared" si="8"/>
        <v>Facteur de crédibilité (%)</v>
      </c>
      <c r="C70" s="393"/>
      <c r="D70" s="111"/>
      <c r="E70" s="1" t="s">
        <v>829</v>
      </c>
      <c r="F70" s="111"/>
      <c r="H70" s="112" t="s">
        <v>1928</v>
      </c>
      <c r="I70" s="112" t="s">
        <v>1929</v>
      </c>
    </row>
    <row r="71" spans="2:9" ht="15" customHeight="1" x14ac:dyDescent="0.25">
      <c r="B71" s="194" t="str">
        <f t="shared" si="8"/>
        <v>Ratio d'expérience (réel / attendu) (%)</v>
      </c>
      <c r="C71" s="393"/>
      <c r="D71" s="111"/>
      <c r="E71" s="1" t="s">
        <v>839</v>
      </c>
      <c r="F71" s="111"/>
      <c r="H71" s="112" t="s">
        <v>1930</v>
      </c>
      <c r="I71" s="112" t="s">
        <v>1931</v>
      </c>
    </row>
    <row r="72" spans="2:9" ht="15" customHeight="1" x14ac:dyDescent="0.25">
      <c r="B72" s="194" t="str">
        <f t="shared" si="8"/>
        <v>Expérience de l'industrie (%)</v>
      </c>
      <c r="C72" s="393"/>
      <c r="D72" s="111"/>
      <c r="E72" s="1" t="s">
        <v>849</v>
      </c>
      <c r="F72" s="111"/>
      <c r="H72" s="112" t="s">
        <v>1932</v>
      </c>
      <c r="I72" s="112" t="s">
        <v>1933</v>
      </c>
    </row>
    <row r="73" spans="2:9" ht="15" customHeight="1" x14ac:dyDescent="0.25">
      <c r="B73" s="194" t="str">
        <f t="shared" si="8"/>
        <v>Ratio calculé avec la crédibilité (%)</v>
      </c>
      <c r="C73" s="393"/>
      <c r="D73" s="111"/>
      <c r="E73" s="1" t="s">
        <v>859</v>
      </c>
      <c r="F73" s="111"/>
      <c r="H73" s="112" t="s">
        <v>1934</v>
      </c>
      <c r="I73" s="112" t="s">
        <v>1935</v>
      </c>
    </row>
    <row r="74" spans="2:9" ht="15" customHeight="1" x14ac:dyDescent="0.25">
      <c r="B74" s="217" t="str">
        <f t="shared" si="8"/>
        <v>Hypothèse retenue (T) (%)</v>
      </c>
      <c r="C74" s="395"/>
      <c r="D74" s="111"/>
      <c r="E74" s="1" t="s">
        <v>869</v>
      </c>
      <c r="F74" s="111"/>
      <c r="H74" s="112" t="s">
        <v>1936</v>
      </c>
      <c r="I74" s="112" t="s">
        <v>1937</v>
      </c>
    </row>
    <row r="75" spans="2:9" ht="15" customHeight="1" thickBot="1" x14ac:dyDescent="0.3">
      <c r="B75" s="217" t="str">
        <f t="shared" si="8"/>
        <v>Hypothèse retenue (T-1) (%)</v>
      </c>
      <c r="C75" s="396"/>
      <c r="D75" s="111"/>
      <c r="E75" s="1" t="s">
        <v>879</v>
      </c>
      <c r="F75" s="111"/>
      <c r="H75" s="112" t="s">
        <v>1938</v>
      </c>
      <c r="I75" s="112" t="s">
        <v>1939</v>
      </c>
    </row>
    <row r="76" spans="2:9" ht="15" customHeight="1" x14ac:dyDescent="0.25">
      <c r="B76" s="589" t="str">
        <f>+'4.2.1.1a'!$B$86:$F$86</f>
        <v>Inscrire le nom du regroupement de contrats/produits #10</v>
      </c>
      <c r="C76" s="590"/>
      <c r="D76" s="111"/>
      <c r="E76" s="1" t="s">
        <v>810</v>
      </c>
      <c r="F76" s="111"/>
    </row>
    <row r="77" spans="2:9" ht="15" customHeight="1" x14ac:dyDescent="0.25">
      <c r="B77" s="194" t="str">
        <f t="shared" ref="B77:B83" si="9">IF(Lang=0,H77,I77)</f>
        <v>Nombre de décès (N)</v>
      </c>
      <c r="C77" s="392"/>
      <c r="D77" s="111"/>
      <c r="E77" s="1" t="s">
        <v>820</v>
      </c>
      <c r="F77" s="111"/>
      <c r="H77" s="112" t="s">
        <v>1926</v>
      </c>
      <c r="I77" s="112" t="s">
        <v>1927</v>
      </c>
    </row>
    <row r="78" spans="2:9" ht="15" customHeight="1" x14ac:dyDescent="0.25">
      <c r="B78" s="194" t="str">
        <f t="shared" si="9"/>
        <v>Facteur de crédibilité (%)</v>
      </c>
      <c r="C78" s="393"/>
      <c r="D78" s="111"/>
      <c r="E78" s="1" t="s">
        <v>830</v>
      </c>
      <c r="F78" s="111"/>
      <c r="H78" s="112" t="s">
        <v>1928</v>
      </c>
      <c r="I78" s="112" t="s">
        <v>1929</v>
      </c>
    </row>
    <row r="79" spans="2:9" ht="15" customHeight="1" x14ac:dyDescent="0.25">
      <c r="B79" s="194" t="str">
        <f t="shared" si="9"/>
        <v>Ratio d'expérience (réel / attendu) (%)</v>
      </c>
      <c r="C79" s="393"/>
      <c r="D79" s="111"/>
      <c r="E79" s="1" t="s">
        <v>840</v>
      </c>
      <c r="F79" s="111"/>
      <c r="H79" s="112" t="s">
        <v>1930</v>
      </c>
      <c r="I79" s="112" t="s">
        <v>1931</v>
      </c>
    </row>
    <row r="80" spans="2:9" ht="15" customHeight="1" x14ac:dyDescent="0.25">
      <c r="B80" s="194" t="str">
        <f t="shared" si="9"/>
        <v>Expérience de l'industrie (%)</v>
      </c>
      <c r="C80" s="393"/>
      <c r="D80" s="111"/>
      <c r="E80" s="1" t="s">
        <v>850</v>
      </c>
      <c r="F80" s="111"/>
      <c r="H80" s="112" t="s">
        <v>1932</v>
      </c>
      <c r="I80" s="112" t="s">
        <v>1933</v>
      </c>
    </row>
    <row r="81" spans="2:9" ht="15" customHeight="1" x14ac:dyDescent="0.25">
      <c r="B81" s="194" t="str">
        <f t="shared" si="9"/>
        <v>Ratio calculé avec la crédibilité (%)</v>
      </c>
      <c r="C81" s="393"/>
      <c r="D81" s="111"/>
      <c r="E81" s="1" t="s">
        <v>860</v>
      </c>
      <c r="F81" s="111"/>
      <c r="H81" s="112" t="s">
        <v>1934</v>
      </c>
      <c r="I81" s="112" t="s">
        <v>1935</v>
      </c>
    </row>
    <row r="82" spans="2:9" ht="15" customHeight="1" x14ac:dyDescent="0.25">
      <c r="B82" s="217" t="str">
        <f t="shared" si="9"/>
        <v>Hypothèse retenue (T) (%)</v>
      </c>
      <c r="C82" s="395"/>
      <c r="D82" s="111"/>
      <c r="E82" s="1" t="s">
        <v>870</v>
      </c>
      <c r="F82" s="111"/>
      <c r="H82" s="112" t="s">
        <v>1936</v>
      </c>
      <c r="I82" s="112" t="s">
        <v>1937</v>
      </c>
    </row>
    <row r="83" spans="2:9" ht="15" customHeight="1" thickBot="1" x14ac:dyDescent="0.3">
      <c r="B83" s="217" t="str">
        <f t="shared" si="9"/>
        <v>Hypothèse retenue (T-1) (%)</v>
      </c>
      <c r="C83" s="396"/>
      <c r="D83" s="111"/>
      <c r="E83" s="1" t="s">
        <v>880</v>
      </c>
      <c r="F83" s="111"/>
      <c r="H83" s="112" t="s">
        <v>1938</v>
      </c>
      <c r="I83" s="112" t="s">
        <v>1939</v>
      </c>
    </row>
    <row r="84" spans="2:9" ht="15" customHeight="1" x14ac:dyDescent="0.25">
      <c r="B84" s="589" t="str">
        <f>+'4.2.1.1a'!$B$95:$F$95</f>
        <v>Inscrire le nom du regroupement de contrats/produits #11</v>
      </c>
      <c r="C84" s="590"/>
      <c r="D84" s="111"/>
      <c r="E84" s="1" t="s">
        <v>32</v>
      </c>
      <c r="F84" s="111"/>
    </row>
    <row r="85" spans="2:9" ht="15" customHeight="1" x14ac:dyDescent="0.25">
      <c r="B85" s="194" t="str">
        <f t="shared" ref="B85:B91" si="10">IF(Lang=0,H85,I85)</f>
        <v>Nombre de décès (N)</v>
      </c>
      <c r="C85" s="392"/>
      <c r="D85" s="111"/>
      <c r="E85" s="1" t="s">
        <v>35</v>
      </c>
      <c r="F85" s="111"/>
      <c r="H85" s="112" t="s">
        <v>1926</v>
      </c>
      <c r="I85" s="112" t="s">
        <v>1927</v>
      </c>
    </row>
    <row r="86" spans="2:9" ht="15" customHeight="1" x14ac:dyDescent="0.25">
      <c r="B86" s="194" t="str">
        <f t="shared" si="10"/>
        <v>Facteur de crédibilité (%)</v>
      </c>
      <c r="C86" s="393"/>
      <c r="D86" s="111"/>
      <c r="E86" s="1" t="s">
        <v>38</v>
      </c>
      <c r="F86" s="111"/>
      <c r="H86" s="112" t="s">
        <v>1928</v>
      </c>
      <c r="I86" s="112" t="s">
        <v>1929</v>
      </c>
    </row>
    <row r="87" spans="2:9" ht="15" customHeight="1" x14ac:dyDescent="0.25">
      <c r="B87" s="194" t="str">
        <f t="shared" si="10"/>
        <v>Ratio d'expérience (réel / attendu) (%)</v>
      </c>
      <c r="C87" s="393"/>
      <c r="D87" s="111"/>
      <c r="E87" s="1" t="s">
        <v>927</v>
      </c>
      <c r="F87" s="111"/>
      <c r="H87" s="112" t="s">
        <v>1930</v>
      </c>
      <c r="I87" s="112" t="s">
        <v>1931</v>
      </c>
    </row>
    <row r="88" spans="2:9" ht="15" customHeight="1" x14ac:dyDescent="0.25">
      <c r="B88" s="194" t="str">
        <f t="shared" si="10"/>
        <v>Expérience de l'industrie (%)</v>
      </c>
      <c r="C88" s="393"/>
      <c r="D88" s="111"/>
      <c r="E88" s="1" t="s">
        <v>937</v>
      </c>
      <c r="F88" s="111"/>
      <c r="H88" s="112" t="s">
        <v>1932</v>
      </c>
      <c r="I88" s="112" t="s">
        <v>1933</v>
      </c>
    </row>
    <row r="89" spans="2:9" ht="15" customHeight="1" x14ac:dyDescent="0.25">
      <c r="B89" s="194" t="str">
        <f t="shared" si="10"/>
        <v>Ratio calculé avec la crédibilité (%)</v>
      </c>
      <c r="C89" s="393"/>
      <c r="D89" s="111"/>
      <c r="E89" s="1" t="s">
        <v>947</v>
      </c>
      <c r="F89" s="111"/>
      <c r="H89" s="112" t="s">
        <v>1934</v>
      </c>
      <c r="I89" s="112" t="s">
        <v>1935</v>
      </c>
    </row>
    <row r="90" spans="2:9" ht="15" customHeight="1" x14ac:dyDescent="0.25">
      <c r="B90" s="217" t="str">
        <f t="shared" si="10"/>
        <v>Hypothèse retenue (T) (%)</v>
      </c>
      <c r="C90" s="395"/>
      <c r="D90" s="111"/>
      <c r="E90" s="1" t="s">
        <v>957</v>
      </c>
      <c r="F90" s="111"/>
      <c r="H90" s="112" t="s">
        <v>1936</v>
      </c>
      <c r="I90" s="112" t="s">
        <v>1937</v>
      </c>
    </row>
    <row r="91" spans="2:9" ht="15" customHeight="1" thickBot="1" x14ac:dyDescent="0.3">
      <c r="B91" s="217" t="str">
        <f t="shared" si="10"/>
        <v>Hypothèse retenue (T-1) (%)</v>
      </c>
      <c r="C91" s="396"/>
      <c r="D91" s="111"/>
      <c r="E91" s="1" t="s">
        <v>967</v>
      </c>
      <c r="F91" s="111"/>
      <c r="H91" s="112" t="s">
        <v>1938</v>
      </c>
      <c r="I91" s="112" t="s">
        <v>1939</v>
      </c>
    </row>
    <row r="92" spans="2:9" ht="15" customHeight="1" x14ac:dyDescent="0.25">
      <c r="B92" s="589" t="str">
        <f>+'4.2.1.1a'!$B$104:$F$104</f>
        <v>Inscrire le nom du regroupement de contrats/produits #12</v>
      </c>
      <c r="C92" s="590"/>
      <c r="D92" s="111"/>
      <c r="E92" s="1" t="s">
        <v>900</v>
      </c>
      <c r="F92" s="111"/>
    </row>
    <row r="93" spans="2:9" ht="15" customHeight="1" x14ac:dyDescent="0.25">
      <c r="B93" s="194" t="str">
        <f t="shared" ref="B93:B99" si="11">IF(Lang=0,H93,I93)</f>
        <v>Nombre de décès (N)</v>
      </c>
      <c r="C93" s="392"/>
      <c r="D93" s="111"/>
      <c r="E93" s="1" t="s">
        <v>909</v>
      </c>
      <c r="F93" s="111"/>
      <c r="H93" s="112" t="s">
        <v>1926</v>
      </c>
      <c r="I93" s="112" t="s">
        <v>1927</v>
      </c>
    </row>
    <row r="94" spans="2:9" ht="15" customHeight="1" x14ac:dyDescent="0.25">
      <c r="B94" s="194" t="str">
        <f t="shared" si="11"/>
        <v>Facteur de crédibilité (%)</v>
      </c>
      <c r="C94" s="393"/>
      <c r="D94" s="111"/>
      <c r="E94" s="1" t="s">
        <v>918</v>
      </c>
      <c r="F94" s="111"/>
      <c r="H94" s="112" t="s">
        <v>1928</v>
      </c>
      <c r="I94" s="112" t="s">
        <v>1929</v>
      </c>
    </row>
    <row r="95" spans="2:9" ht="15" customHeight="1" x14ac:dyDescent="0.25">
      <c r="B95" s="194" t="str">
        <f t="shared" si="11"/>
        <v>Ratio d'expérience (réel / attendu) (%)</v>
      </c>
      <c r="C95" s="393"/>
      <c r="D95" s="111"/>
      <c r="E95" s="1" t="s">
        <v>928</v>
      </c>
      <c r="F95" s="111"/>
      <c r="H95" s="112" t="s">
        <v>1930</v>
      </c>
      <c r="I95" s="112" t="s">
        <v>1931</v>
      </c>
    </row>
    <row r="96" spans="2:9" ht="15" customHeight="1" x14ac:dyDescent="0.25">
      <c r="B96" s="194" t="str">
        <f t="shared" si="11"/>
        <v>Expérience de l'industrie (%)</v>
      </c>
      <c r="C96" s="393"/>
      <c r="D96" s="111"/>
      <c r="E96" s="1" t="s">
        <v>938</v>
      </c>
      <c r="F96" s="111"/>
      <c r="H96" s="112" t="s">
        <v>1932</v>
      </c>
      <c r="I96" s="112" t="s">
        <v>1933</v>
      </c>
    </row>
    <row r="97" spans="2:9" ht="15" customHeight="1" x14ac:dyDescent="0.25">
      <c r="B97" s="194" t="str">
        <f t="shared" si="11"/>
        <v>Ratio calculé avec la crédibilité (%)</v>
      </c>
      <c r="C97" s="393"/>
      <c r="D97" s="111"/>
      <c r="E97" s="1" t="s">
        <v>948</v>
      </c>
      <c r="F97" s="111"/>
      <c r="H97" s="112" t="s">
        <v>1934</v>
      </c>
      <c r="I97" s="112" t="s">
        <v>1935</v>
      </c>
    </row>
    <row r="98" spans="2:9" ht="15" customHeight="1" x14ac:dyDescent="0.25">
      <c r="B98" s="217" t="str">
        <f t="shared" si="11"/>
        <v>Hypothèse retenue (T) (%)</v>
      </c>
      <c r="C98" s="395"/>
      <c r="D98" s="111"/>
      <c r="E98" s="1" t="s">
        <v>958</v>
      </c>
      <c r="F98" s="111"/>
      <c r="H98" s="112" t="s">
        <v>1936</v>
      </c>
      <c r="I98" s="112" t="s">
        <v>1937</v>
      </c>
    </row>
    <row r="99" spans="2:9" ht="15" customHeight="1" thickBot="1" x14ac:dyDescent="0.3">
      <c r="B99" s="217" t="str">
        <f t="shared" si="11"/>
        <v>Hypothèse retenue (T-1) (%)</v>
      </c>
      <c r="C99" s="396"/>
      <c r="D99" s="111"/>
      <c r="E99" s="1" t="s">
        <v>968</v>
      </c>
      <c r="F99" s="111"/>
      <c r="H99" s="112" t="s">
        <v>1938</v>
      </c>
      <c r="I99" s="112" t="s">
        <v>1939</v>
      </c>
    </row>
    <row r="100" spans="2:9" ht="15" customHeight="1" x14ac:dyDescent="0.25">
      <c r="B100" s="589" t="str">
        <f>+'4.2.1.1a'!$B$113:$F$113</f>
        <v>Inscrire le nom du regroupement de contrats/produits #13</v>
      </c>
      <c r="C100" s="590"/>
      <c r="D100" s="111"/>
      <c r="E100" s="1" t="s">
        <v>901</v>
      </c>
      <c r="F100" s="111"/>
    </row>
    <row r="101" spans="2:9" ht="15" customHeight="1" x14ac:dyDescent="0.25">
      <c r="B101" s="194" t="str">
        <f t="shared" ref="B101:B107" si="12">IF(Lang=0,H101,I101)</f>
        <v>Nombre de décès (N)</v>
      </c>
      <c r="C101" s="392"/>
      <c r="D101" s="111"/>
      <c r="E101" s="1" t="s">
        <v>910</v>
      </c>
      <c r="F101" s="111"/>
      <c r="H101" s="112" t="s">
        <v>1926</v>
      </c>
      <c r="I101" s="112" t="s">
        <v>1927</v>
      </c>
    </row>
    <row r="102" spans="2:9" ht="15" customHeight="1" x14ac:dyDescent="0.25">
      <c r="B102" s="194" t="str">
        <f t="shared" si="12"/>
        <v>Facteur de crédibilité (%)</v>
      </c>
      <c r="C102" s="393"/>
      <c r="D102" s="111"/>
      <c r="E102" s="1" t="s">
        <v>919</v>
      </c>
      <c r="F102" s="111"/>
      <c r="H102" s="112" t="s">
        <v>1928</v>
      </c>
      <c r="I102" s="112" t="s">
        <v>1929</v>
      </c>
    </row>
    <row r="103" spans="2:9" ht="15" customHeight="1" x14ac:dyDescent="0.25">
      <c r="B103" s="194" t="str">
        <f t="shared" si="12"/>
        <v>Ratio d'expérience (réel / attendu) (%)</v>
      </c>
      <c r="C103" s="393"/>
      <c r="D103" s="111"/>
      <c r="E103" s="1" t="s">
        <v>929</v>
      </c>
      <c r="F103" s="111"/>
      <c r="H103" s="112" t="s">
        <v>1930</v>
      </c>
      <c r="I103" s="112" t="s">
        <v>1931</v>
      </c>
    </row>
    <row r="104" spans="2:9" ht="15" customHeight="1" x14ac:dyDescent="0.25">
      <c r="B104" s="194" t="str">
        <f t="shared" si="12"/>
        <v>Expérience de l'industrie (%)</v>
      </c>
      <c r="C104" s="393"/>
      <c r="D104" s="111"/>
      <c r="E104" s="1" t="s">
        <v>939</v>
      </c>
      <c r="F104" s="111"/>
      <c r="H104" s="112" t="s">
        <v>1932</v>
      </c>
      <c r="I104" s="112" t="s">
        <v>1933</v>
      </c>
    </row>
    <row r="105" spans="2:9" ht="15" customHeight="1" x14ac:dyDescent="0.25">
      <c r="B105" s="194" t="str">
        <f t="shared" si="12"/>
        <v>Ratio calculé avec la crédibilité (%)</v>
      </c>
      <c r="C105" s="393"/>
      <c r="D105" s="111"/>
      <c r="E105" s="1" t="s">
        <v>949</v>
      </c>
      <c r="F105" s="111"/>
      <c r="H105" s="112" t="s">
        <v>1934</v>
      </c>
      <c r="I105" s="112" t="s">
        <v>1935</v>
      </c>
    </row>
    <row r="106" spans="2:9" ht="15" customHeight="1" x14ac:dyDescent="0.25">
      <c r="B106" s="217" t="str">
        <f t="shared" si="12"/>
        <v>Hypothèse retenue (T) (%)</v>
      </c>
      <c r="C106" s="395"/>
      <c r="D106" s="111"/>
      <c r="E106" s="1" t="s">
        <v>959</v>
      </c>
      <c r="F106" s="111"/>
      <c r="H106" s="112" t="s">
        <v>1936</v>
      </c>
      <c r="I106" s="112" t="s">
        <v>1937</v>
      </c>
    </row>
    <row r="107" spans="2:9" ht="15" customHeight="1" thickBot="1" x14ac:dyDescent="0.3">
      <c r="B107" s="217" t="str">
        <f t="shared" si="12"/>
        <v>Hypothèse retenue (T-1) (%)</v>
      </c>
      <c r="C107" s="396"/>
      <c r="D107" s="111"/>
      <c r="E107" s="1" t="s">
        <v>969</v>
      </c>
      <c r="F107" s="111"/>
      <c r="H107" s="112" t="s">
        <v>1938</v>
      </c>
      <c r="I107" s="112" t="s">
        <v>1939</v>
      </c>
    </row>
    <row r="108" spans="2:9" ht="15" customHeight="1" x14ac:dyDescent="0.25">
      <c r="B108" s="589" t="str">
        <f>+'4.2.1.1a'!$B$122:$F$122</f>
        <v>Inscrire le nom du regroupement de contrats/produits #14</v>
      </c>
      <c r="C108" s="590"/>
      <c r="D108" s="111"/>
      <c r="E108" s="1" t="s">
        <v>902</v>
      </c>
      <c r="F108" s="111"/>
    </row>
    <row r="109" spans="2:9" ht="15" customHeight="1" x14ac:dyDescent="0.25">
      <c r="B109" s="194" t="str">
        <f t="shared" ref="B109:B115" si="13">IF(Lang=0,H109,I109)</f>
        <v>Nombre de décès (N)</v>
      </c>
      <c r="C109" s="392"/>
      <c r="D109" s="111"/>
      <c r="E109" s="1" t="s">
        <v>911</v>
      </c>
      <c r="F109" s="111"/>
      <c r="H109" s="112" t="s">
        <v>1926</v>
      </c>
      <c r="I109" s="112" t="s">
        <v>1927</v>
      </c>
    </row>
    <row r="110" spans="2:9" ht="15" customHeight="1" x14ac:dyDescent="0.25">
      <c r="B110" s="194" t="str">
        <f t="shared" si="13"/>
        <v>Facteur de crédibilité (%)</v>
      </c>
      <c r="C110" s="393"/>
      <c r="D110" s="111"/>
      <c r="E110" s="1" t="s">
        <v>920</v>
      </c>
      <c r="F110" s="111"/>
      <c r="H110" s="112" t="s">
        <v>1928</v>
      </c>
      <c r="I110" s="112" t="s">
        <v>1929</v>
      </c>
    </row>
    <row r="111" spans="2:9" ht="15" customHeight="1" x14ac:dyDescent="0.25">
      <c r="B111" s="194" t="str">
        <f t="shared" si="13"/>
        <v>Ratio d'expérience (réel / attendu) (%)</v>
      </c>
      <c r="C111" s="393"/>
      <c r="D111" s="111"/>
      <c r="E111" s="1" t="s">
        <v>930</v>
      </c>
      <c r="F111" s="111"/>
      <c r="H111" s="112" t="s">
        <v>1930</v>
      </c>
      <c r="I111" s="112" t="s">
        <v>1931</v>
      </c>
    </row>
    <row r="112" spans="2:9" ht="15" customHeight="1" x14ac:dyDescent="0.25">
      <c r="B112" s="194" t="str">
        <f t="shared" si="13"/>
        <v>Expérience de l'industrie (%)</v>
      </c>
      <c r="C112" s="393"/>
      <c r="D112" s="111"/>
      <c r="E112" s="1" t="s">
        <v>940</v>
      </c>
      <c r="F112" s="111"/>
      <c r="H112" s="112" t="s">
        <v>1932</v>
      </c>
      <c r="I112" s="112" t="s">
        <v>1933</v>
      </c>
    </row>
    <row r="113" spans="2:9" ht="15" customHeight="1" x14ac:dyDescent="0.25">
      <c r="B113" s="194" t="str">
        <f t="shared" si="13"/>
        <v>Ratio calculé avec la crédibilité (%)</v>
      </c>
      <c r="C113" s="393"/>
      <c r="D113" s="111"/>
      <c r="E113" s="1" t="s">
        <v>950</v>
      </c>
      <c r="F113" s="111"/>
      <c r="H113" s="112" t="s">
        <v>1934</v>
      </c>
      <c r="I113" s="112" t="s">
        <v>1935</v>
      </c>
    </row>
    <row r="114" spans="2:9" ht="15" customHeight="1" x14ac:dyDescent="0.25">
      <c r="B114" s="217" t="str">
        <f t="shared" si="13"/>
        <v>Hypothèse retenue (T) (%)</v>
      </c>
      <c r="C114" s="395"/>
      <c r="D114" s="111"/>
      <c r="E114" s="1" t="s">
        <v>960</v>
      </c>
      <c r="F114" s="111"/>
      <c r="H114" s="112" t="s">
        <v>1936</v>
      </c>
      <c r="I114" s="112" t="s">
        <v>1937</v>
      </c>
    </row>
    <row r="115" spans="2:9" ht="15" customHeight="1" thickBot="1" x14ac:dyDescent="0.3">
      <c r="B115" s="217" t="str">
        <f t="shared" si="13"/>
        <v>Hypothèse retenue (T-1) (%)</v>
      </c>
      <c r="C115" s="396"/>
      <c r="D115" s="111"/>
      <c r="E115" s="1" t="s">
        <v>970</v>
      </c>
      <c r="F115" s="111"/>
      <c r="H115" s="112" t="s">
        <v>1938</v>
      </c>
      <c r="I115" s="112" t="s">
        <v>1939</v>
      </c>
    </row>
    <row r="116" spans="2:9" ht="15" customHeight="1" x14ac:dyDescent="0.25">
      <c r="B116" s="589" t="str">
        <f>+'4.2.1.1a'!$B$131:$F$131</f>
        <v>Inscrire le nom du regroupement de contrats/produits #15</v>
      </c>
      <c r="C116" s="590"/>
      <c r="D116" s="111"/>
      <c r="E116" s="1" t="s">
        <v>903</v>
      </c>
      <c r="F116" s="111"/>
    </row>
    <row r="117" spans="2:9" ht="15" customHeight="1" x14ac:dyDescent="0.25">
      <c r="B117" s="194" t="str">
        <f t="shared" ref="B117:B123" si="14">IF(Lang=0,H117,I117)</f>
        <v>Nombre de décès (N)</v>
      </c>
      <c r="C117" s="392"/>
      <c r="D117" s="111"/>
      <c r="E117" s="1" t="s">
        <v>912</v>
      </c>
      <c r="F117" s="111"/>
      <c r="H117" s="112" t="s">
        <v>1926</v>
      </c>
      <c r="I117" s="112" t="s">
        <v>1927</v>
      </c>
    </row>
    <row r="118" spans="2:9" ht="15" customHeight="1" x14ac:dyDescent="0.25">
      <c r="B118" s="194" t="str">
        <f t="shared" si="14"/>
        <v>Facteur de crédibilité (%)</v>
      </c>
      <c r="C118" s="393"/>
      <c r="D118" s="111"/>
      <c r="E118" s="1" t="s">
        <v>921</v>
      </c>
      <c r="F118" s="111"/>
      <c r="H118" s="112" t="s">
        <v>1928</v>
      </c>
      <c r="I118" s="112" t="s">
        <v>1929</v>
      </c>
    </row>
    <row r="119" spans="2:9" ht="15" customHeight="1" x14ac:dyDescent="0.25">
      <c r="B119" s="194" t="str">
        <f t="shared" si="14"/>
        <v>Ratio d'expérience (réel / attendu) (%)</v>
      </c>
      <c r="C119" s="393"/>
      <c r="D119" s="111"/>
      <c r="E119" s="1" t="s">
        <v>931</v>
      </c>
      <c r="F119" s="111"/>
      <c r="H119" s="112" t="s">
        <v>1930</v>
      </c>
      <c r="I119" s="112" t="s">
        <v>1931</v>
      </c>
    </row>
    <row r="120" spans="2:9" ht="15" customHeight="1" x14ac:dyDescent="0.25">
      <c r="B120" s="194" t="str">
        <f t="shared" si="14"/>
        <v>Expérience de l'industrie (%)</v>
      </c>
      <c r="C120" s="393"/>
      <c r="D120" s="111"/>
      <c r="E120" s="1" t="s">
        <v>941</v>
      </c>
      <c r="F120" s="111"/>
      <c r="H120" s="112" t="s">
        <v>1932</v>
      </c>
      <c r="I120" s="112" t="s">
        <v>1933</v>
      </c>
    </row>
    <row r="121" spans="2:9" ht="15" customHeight="1" x14ac:dyDescent="0.25">
      <c r="B121" s="194" t="str">
        <f t="shared" si="14"/>
        <v>Ratio calculé avec la crédibilité (%)</v>
      </c>
      <c r="C121" s="393"/>
      <c r="D121" s="111"/>
      <c r="E121" s="1" t="s">
        <v>951</v>
      </c>
      <c r="F121" s="111"/>
      <c r="H121" s="112" t="s">
        <v>1934</v>
      </c>
      <c r="I121" s="112" t="s">
        <v>1935</v>
      </c>
    </row>
    <row r="122" spans="2:9" ht="15" customHeight="1" x14ac:dyDescent="0.25">
      <c r="B122" s="217" t="str">
        <f t="shared" si="14"/>
        <v>Hypothèse retenue (T) (%)</v>
      </c>
      <c r="C122" s="395"/>
      <c r="D122" s="111"/>
      <c r="E122" s="1" t="s">
        <v>961</v>
      </c>
      <c r="F122" s="111"/>
      <c r="H122" s="112" t="s">
        <v>1936</v>
      </c>
      <c r="I122" s="112" t="s">
        <v>1937</v>
      </c>
    </row>
    <row r="123" spans="2:9" ht="15" customHeight="1" thickBot="1" x14ac:dyDescent="0.3">
      <c r="B123" s="217" t="str">
        <f t="shared" si="14"/>
        <v>Hypothèse retenue (T-1) (%)</v>
      </c>
      <c r="C123" s="396"/>
      <c r="D123" s="111"/>
      <c r="E123" s="1" t="s">
        <v>971</v>
      </c>
      <c r="F123" s="111"/>
      <c r="H123" s="112" t="s">
        <v>1938</v>
      </c>
      <c r="I123" s="112" t="s">
        <v>1939</v>
      </c>
    </row>
    <row r="124" spans="2:9" ht="15" customHeight="1" x14ac:dyDescent="0.25">
      <c r="B124" s="589" t="str">
        <f>+'4.2.1.1a'!$B$140:$F$140</f>
        <v>Inscrire le nom du regroupement de contrats/produits #16</v>
      </c>
      <c r="C124" s="590"/>
      <c r="D124" s="111"/>
      <c r="E124" s="1" t="s">
        <v>904</v>
      </c>
      <c r="F124" s="111"/>
    </row>
    <row r="125" spans="2:9" ht="15" customHeight="1" x14ac:dyDescent="0.25">
      <c r="B125" s="194" t="str">
        <f t="shared" ref="B125:B131" si="15">IF(Lang=0,H125,I125)</f>
        <v>Nombre de décès (N)</v>
      </c>
      <c r="C125" s="392"/>
      <c r="D125" s="111"/>
      <c r="E125" s="1" t="s">
        <v>913</v>
      </c>
      <c r="F125" s="111"/>
      <c r="H125" s="112" t="s">
        <v>1926</v>
      </c>
      <c r="I125" s="112" t="s">
        <v>1927</v>
      </c>
    </row>
    <row r="126" spans="2:9" ht="15" customHeight="1" x14ac:dyDescent="0.25">
      <c r="B126" s="194" t="str">
        <f t="shared" si="15"/>
        <v>Facteur de crédibilité (%)</v>
      </c>
      <c r="C126" s="393"/>
      <c r="D126" s="111"/>
      <c r="E126" s="1" t="s">
        <v>922</v>
      </c>
      <c r="F126" s="111"/>
      <c r="H126" s="112" t="s">
        <v>1928</v>
      </c>
      <c r="I126" s="112" t="s">
        <v>1929</v>
      </c>
    </row>
    <row r="127" spans="2:9" ht="15" customHeight="1" x14ac:dyDescent="0.25">
      <c r="B127" s="194" t="str">
        <f t="shared" si="15"/>
        <v>Ratio d'expérience (réel / attendu) (%)</v>
      </c>
      <c r="C127" s="393"/>
      <c r="D127" s="111"/>
      <c r="E127" s="1" t="s">
        <v>932</v>
      </c>
      <c r="F127" s="111"/>
      <c r="H127" s="112" t="s">
        <v>1930</v>
      </c>
      <c r="I127" s="112" t="s">
        <v>1931</v>
      </c>
    </row>
    <row r="128" spans="2:9" ht="15" customHeight="1" x14ac:dyDescent="0.25">
      <c r="B128" s="194" t="str">
        <f t="shared" si="15"/>
        <v>Expérience de l'industrie (%)</v>
      </c>
      <c r="C128" s="393"/>
      <c r="D128" s="111"/>
      <c r="E128" s="1" t="s">
        <v>942</v>
      </c>
      <c r="F128" s="111"/>
      <c r="H128" s="112" t="s">
        <v>1932</v>
      </c>
      <c r="I128" s="112" t="s">
        <v>1933</v>
      </c>
    </row>
    <row r="129" spans="2:9" ht="15" customHeight="1" x14ac:dyDescent="0.25">
      <c r="B129" s="194" t="str">
        <f t="shared" si="15"/>
        <v>Ratio calculé avec la crédibilité (%)</v>
      </c>
      <c r="C129" s="393"/>
      <c r="D129" s="111"/>
      <c r="E129" s="1" t="s">
        <v>952</v>
      </c>
      <c r="F129" s="111"/>
      <c r="H129" s="112" t="s">
        <v>1934</v>
      </c>
      <c r="I129" s="112" t="s">
        <v>1935</v>
      </c>
    </row>
    <row r="130" spans="2:9" ht="15" customHeight="1" x14ac:dyDescent="0.25">
      <c r="B130" s="217" t="str">
        <f t="shared" si="15"/>
        <v>Hypothèse retenue (T) (%)</v>
      </c>
      <c r="C130" s="395"/>
      <c r="D130" s="111"/>
      <c r="E130" s="1" t="s">
        <v>962</v>
      </c>
      <c r="F130" s="111"/>
      <c r="H130" s="112" t="s">
        <v>1936</v>
      </c>
      <c r="I130" s="112" t="s">
        <v>1937</v>
      </c>
    </row>
    <row r="131" spans="2:9" ht="15" customHeight="1" thickBot="1" x14ac:dyDescent="0.3">
      <c r="B131" s="217" t="str">
        <f t="shared" si="15"/>
        <v>Hypothèse retenue (T-1) (%)</v>
      </c>
      <c r="C131" s="396"/>
      <c r="D131" s="111"/>
      <c r="E131" s="1" t="s">
        <v>972</v>
      </c>
      <c r="F131" s="111"/>
      <c r="H131" s="112" t="s">
        <v>1938</v>
      </c>
      <c r="I131" s="112" t="s">
        <v>1939</v>
      </c>
    </row>
    <row r="132" spans="2:9" ht="15" customHeight="1" x14ac:dyDescent="0.25">
      <c r="B132" s="589" t="str">
        <f>+'4.2.1.1a'!$B$149:$F$149</f>
        <v>Inscrire le nom du regroupement de contrats/produits #17</v>
      </c>
      <c r="C132" s="590"/>
      <c r="D132" s="111"/>
      <c r="E132" s="1" t="s">
        <v>905</v>
      </c>
      <c r="F132" s="111"/>
    </row>
    <row r="133" spans="2:9" ht="15" customHeight="1" x14ac:dyDescent="0.25">
      <c r="B133" s="194" t="str">
        <f t="shared" ref="B133:B139" si="16">IF(Lang=0,H133,I133)</f>
        <v>Nombre de décès (N)</v>
      </c>
      <c r="C133" s="392"/>
      <c r="D133" s="111"/>
      <c r="E133" s="1" t="s">
        <v>914</v>
      </c>
      <c r="F133" s="111"/>
      <c r="H133" s="112" t="s">
        <v>1926</v>
      </c>
      <c r="I133" s="112" t="s">
        <v>1927</v>
      </c>
    </row>
    <row r="134" spans="2:9" ht="15" customHeight="1" x14ac:dyDescent="0.25">
      <c r="B134" s="194" t="str">
        <f t="shared" si="16"/>
        <v>Facteur de crédibilité (%)</v>
      </c>
      <c r="C134" s="393"/>
      <c r="D134" s="111"/>
      <c r="E134" s="1" t="s">
        <v>923</v>
      </c>
      <c r="F134" s="111"/>
      <c r="H134" s="112" t="s">
        <v>1928</v>
      </c>
      <c r="I134" s="112" t="s">
        <v>1929</v>
      </c>
    </row>
    <row r="135" spans="2:9" ht="15" customHeight="1" x14ac:dyDescent="0.25">
      <c r="B135" s="194" t="str">
        <f t="shared" si="16"/>
        <v>Ratio d'expérience (réel / attendu) (%)</v>
      </c>
      <c r="C135" s="393"/>
      <c r="D135" s="111"/>
      <c r="E135" s="1" t="s">
        <v>933</v>
      </c>
      <c r="F135" s="111"/>
      <c r="H135" s="112" t="s">
        <v>1930</v>
      </c>
      <c r="I135" s="112" t="s">
        <v>1931</v>
      </c>
    </row>
    <row r="136" spans="2:9" ht="15" customHeight="1" x14ac:dyDescent="0.25">
      <c r="B136" s="194" t="str">
        <f t="shared" si="16"/>
        <v>Expérience de l'industrie (%)</v>
      </c>
      <c r="C136" s="393"/>
      <c r="D136" s="111"/>
      <c r="E136" s="1" t="s">
        <v>943</v>
      </c>
      <c r="F136" s="111"/>
      <c r="H136" s="112" t="s">
        <v>1932</v>
      </c>
      <c r="I136" s="112" t="s">
        <v>1933</v>
      </c>
    </row>
    <row r="137" spans="2:9" ht="15" customHeight="1" x14ac:dyDescent="0.25">
      <c r="B137" s="194" t="str">
        <f t="shared" si="16"/>
        <v>Ratio calculé avec la crédibilité (%)</v>
      </c>
      <c r="C137" s="393"/>
      <c r="D137" s="111"/>
      <c r="E137" s="1" t="s">
        <v>953</v>
      </c>
      <c r="F137" s="111"/>
      <c r="H137" s="112" t="s">
        <v>1934</v>
      </c>
      <c r="I137" s="112" t="s">
        <v>1935</v>
      </c>
    </row>
    <row r="138" spans="2:9" ht="15" customHeight="1" x14ac:dyDescent="0.25">
      <c r="B138" s="217" t="str">
        <f t="shared" si="16"/>
        <v>Hypothèse retenue (T) (%)</v>
      </c>
      <c r="C138" s="395"/>
      <c r="D138" s="111"/>
      <c r="E138" s="1" t="s">
        <v>963</v>
      </c>
      <c r="F138" s="111"/>
      <c r="H138" s="112" t="s">
        <v>1936</v>
      </c>
      <c r="I138" s="112" t="s">
        <v>1937</v>
      </c>
    </row>
    <row r="139" spans="2:9" ht="15" customHeight="1" thickBot="1" x14ac:dyDescent="0.3">
      <c r="B139" s="217" t="str">
        <f t="shared" si="16"/>
        <v>Hypothèse retenue (T-1) (%)</v>
      </c>
      <c r="C139" s="396"/>
      <c r="D139" s="111"/>
      <c r="E139" s="1" t="s">
        <v>973</v>
      </c>
      <c r="F139" s="111"/>
      <c r="H139" s="112" t="s">
        <v>1938</v>
      </c>
      <c r="I139" s="112" t="s">
        <v>1939</v>
      </c>
    </row>
    <row r="140" spans="2:9" ht="15" customHeight="1" x14ac:dyDescent="0.25">
      <c r="B140" s="589" t="str">
        <f>+'4.2.1.1a'!$B$158:$F$158</f>
        <v>Inscrire le nom du regroupement de contrats/produits #18</v>
      </c>
      <c r="C140" s="590"/>
      <c r="D140" s="111"/>
      <c r="E140" s="1" t="s">
        <v>906</v>
      </c>
      <c r="F140" s="111"/>
    </row>
    <row r="141" spans="2:9" ht="15" customHeight="1" x14ac:dyDescent="0.25">
      <c r="B141" s="194" t="str">
        <f t="shared" ref="B141:B147" si="17">IF(Lang=0,H141,I141)</f>
        <v>Nombre de décès (N)</v>
      </c>
      <c r="C141" s="392"/>
      <c r="D141" s="111"/>
      <c r="E141" s="1" t="s">
        <v>915</v>
      </c>
      <c r="F141" s="111"/>
      <c r="H141" s="112" t="s">
        <v>1926</v>
      </c>
      <c r="I141" s="112" t="s">
        <v>1927</v>
      </c>
    </row>
    <row r="142" spans="2:9" ht="15" customHeight="1" x14ac:dyDescent="0.25">
      <c r="B142" s="194" t="str">
        <f t="shared" si="17"/>
        <v>Facteur de crédibilité (%)</v>
      </c>
      <c r="C142" s="393"/>
      <c r="D142" s="111"/>
      <c r="E142" s="1" t="s">
        <v>924</v>
      </c>
      <c r="F142" s="111"/>
      <c r="H142" s="112" t="s">
        <v>1928</v>
      </c>
      <c r="I142" s="112" t="s">
        <v>1929</v>
      </c>
    </row>
    <row r="143" spans="2:9" ht="15" customHeight="1" x14ac:dyDescent="0.25">
      <c r="B143" s="194" t="str">
        <f t="shared" si="17"/>
        <v>Ratio d'expérience (réel / attendu) (%)</v>
      </c>
      <c r="C143" s="393"/>
      <c r="D143" s="111"/>
      <c r="E143" s="1" t="s">
        <v>934</v>
      </c>
      <c r="F143" s="111"/>
      <c r="H143" s="112" t="s">
        <v>1930</v>
      </c>
      <c r="I143" s="112" t="s">
        <v>1931</v>
      </c>
    </row>
    <row r="144" spans="2:9" ht="15" customHeight="1" x14ac:dyDescent="0.25">
      <c r="B144" s="194" t="str">
        <f t="shared" si="17"/>
        <v>Expérience de l'industrie (%)</v>
      </c>
      <c r="C144" s="393"/>
      <c r="D144" s="111"/>
      <c r="E144" s="1" t="s">
        <v>944</v>
      </c>
      <c r="F144" s="111"/>
      <c r="H144" s="112" t="s">
        <v>1932</v>
      </c>
      <c r="I144" s="112" t="s">
        <v>1933</v>
      </c>
    </row>
    <row r="145" spans="2:9" ht="15" customHeight="1" x14ac:dyDescent="0.25">
      <c r="B145" s="194" t="str">
        <f t="shared" si="17"/>
        <v>Ratio calculé avec la crédibilité (%)</v>
      </c>
      <c r="C145" s="393"/>
      <c r="D145" s="111"/>
      <c r="E145" s="1" t="s">
        <v>954</v>
      </c>
      <c r="F145" s="111"/>
      <c r="H145" s="112" t="s">
        <v>1934</v>
      </c>
      <c r="I145" s="112" t="s">
        <v>1935</v>
      </c>
    </row>
    <row r="146" spans="2:9" ht="15" customHeight="1" x14ac:dyDescent="0.25">
      <c r="B146" s="217" t="str">
        <f t="shared" si="17"/>
        <v>Hypothèse retenue (T) (%)</v>
      </c>
      <c r="C146" s="395"/>
      <c r="D146" s="111"/>
      <c r="E146" s="1" t="s">
        <v>964</v>
      </c>
      <c r="F146" s="111"/>
      <c r="H146" s="112" t="s">
        <v>1936</v>
      </c>
      <c r="I146" s="112" t="s">
        <v>1937</v>
      </c>
    </row>
    <row r="147" spans="2:9" ht="15" customHeight="1" thickBot="1" x14ac:dyDescent="0.3">
      <c r="B147" s="217" t="str">
        <f t="shared" si="17"/>
        <v>Hypothèse retenue (T-1) (%)</v>
      </c>
      <c r="C147" s="396"/>
      <c r="D147" s="111"/>
      <c r="E147" s="1" t="s">
        <v>974</v>
      </c>
      <c r="F147" s="111"/>
      <c r="H147" s="112" t="s">
        <v>1938</v>
      </c>
      <c r="I147" s="112" t="s">
        <v>1939</v>
      </c>
    </row>
    <row r="148" spans="2:9" ht="15" customHeight="1" x14ac:dyDescent="0.25">
      <c r="B148" s="589" t="str">
        <f>+'4.2.1.1a'!$B$167:$F$167</f>
        <v>Inscrire le nom du regroupement de contrats/produits #19</v>
      </c>
      <c r="C148" s="590"/>
      <c r="D148" s="111"/>
      <c r="E148" s="1" t="s">
        <v>907</v>
      </c>
      <c r="F148" s="111"/>
    </row>
    <row r="149" spans="2:9" ht="15" customHeight="1" x14ac:dyDescent="0.25">
      <c r="B149" s="194" t="str">
        <f t="shared" ref="B149:B155" si="18">IF(Lang=0,H149,I149)</f>
        <v>Nombre de décès (N)</v>
      </c>
      <c r="C149" s="392"/>
      <c r="D149" s="111"/>
      <c r="E149" s="1" t="s">
        <v>916</v>
      </c>
      <c r="F149" s="111"/>
      <c r="H149" s="112" t="s">
        <v>1926</v>
      </c>
      <c r="I149" s="112" t="s">
        <v>1927</v>
      </c>
    </row>
    <row r="150" spans="2:9" ht="15" customHeight="1" x14ac:dyDescent="0.25">
      <c r="B150" s="194" t="str">
        <f t="shared" si="18"/>
        <v>Facteur de crédibilité (%)</v>
      </c>
      <c r="C150" s="393"/>
      <c r="D150" s="111"/>
      <c r="E150" s="1" t="s">
        <v>925</v>
      </c>
      <c r="F150" s="111"/>
      <c r="H150" s="112" t="s">
        <v>1928</v>
      </c>
      <c r="I150" s="112" t="s">
        <v>1929</v>
      </c>
    </row>
    <row r="151" spans="2:9" ht="15" customHeight="1" x14ac:dyDescent="0.25">
      <c r="B151" s="194" t="str">
        <f t="shared" si="18"/>
        <v>Ratio d'expérience (réel / attendu) (%)</v>
      </c>
      <c r="C151" s="393"/>
      <c r="D151" s="111"/>
      <c r="E151" s="1" t="s">
        <v>935</v>
      </c>
      <c r="F151" s="111"/>
      <c r="H151" s="112" t="s">
        <v>1930</v>
      </c>
      <c r="I151" s="112" t="s">
        <v>1931</v>
      </c>
    </row>
    <row r="152" spans="2:9" ht="15" customHeight="1" x14ac:dyDescent="0.25">
      <c r="B152" s="194" t="str">
        <f t="shared" si="18"/>
        <v>Expérience de l'industrie (%)</v>
      </c>
      <c r="C152" s="393"/>
      <c r="D152" s="111"/>
      <c r="E152" s="1" t="s">
        <v>945</v>
      </c>
      <c r="F152" s="111"/>
      <c r="H152" s="112" t="s">
        <v>1932</v>
      </c>
      <c r="I152" s="112" t="s">
        <v>1933</v>
      </c>
    </row>
    <row r="153" spans="2:9" ht="15" customHeight="1" x14ac:dyDescent="0.25">
      <c r="B153" s="194" t="str">
        <f t="shared" si="18"/>
        <v>Ratio calculé avec la crédibilité (%)</v>
      </c>
      <c r="C153" s="393"/>
      <c r="D153" s="111"/>
      <c r="E153" s="1" t="s">
        <v>955</v>
      </c>
      <c r="F153" s="111"/>
      <c r="H153" s="112" t="s">
        <v>1934</v>
      </c>
      <c r="I153" s="112" t="s">
        <v>1935</v>
      </c>
    </row>
    <row r="154" spans="2:9" ht="15" customHeight="1" x14ac:dyDescent="0.25">
      <c r="B154" s="217" t="str">
        <f t="shared" si="18"/>
        <v>Hypothèse retenue (T) (%)</v>
      </c>
      <c r="C154" s="395"/>
      <c r="D154" s="111"/>
      <c r="E154" s="1" t="s">
        <v>965</v>
      </c>
      <c r="F154" s="111"/>
      <c r="H154" s="112" t="s">
        <v>1936</v>
      </c>
      <c r="I154" s="112" t="s">
        <v>1937</v>
      </c>
    </row>
    <row r="155" spans="2:9" ht="15" customHeight="1" thickBot="1" x14ac:dyDescent="0.3">
      <c r="B155" s="217" t="str">
        <f t="shared" si="18"/>
        <v>Hypothèse retenue (T-1) (%)</v>
      </c>
      <c r="C155" s="396"/>
      <c r="D155" s="111"/>
      <c r="E155" s="1" t="s">
        <v>975</v>
      </c>
      <c r="F155" s="111"/>
      <c r="H155" s="112" t="s">
        <v>1938</v>
      </c>
      <c r="I155" s="112" t="s">
        <v>1939</v>
      </c>
    </row>
    <row r="156" spans="2:9" ht="15" customHeight="1" x14ac:dyDescent="0.25">
      <c r="B156" s="589" t="str">
        <f>+'4.2.1.1a'!$B$176:$F$176</f>
        <v>Inscrire le nom du regroupement de contrats/produits #20</v>
      </c>
      <c r="C156" s="590"/>
      <c r="D156" s="111"/>
      <c r="E156" s="1" t="s">
        <v>908</v>
      </c>
      <c r="F156" s="111"/>
    </row>
    <row r="157" spans="2:9" ht="15" customHeight="1" x14ac:dyDescent="0.25">
      <c r="B157" s="194" t="str">
        <f t="shared" ref="B157:B163" si="19">IF(Lang=0,H157,I157)</f>
        <v>Nombre de décès (N)</v>
      </c>
      <c r="C157" s="392"/>
      <c r="D157" s="111"/>
      <c r="E157" s="1" t="s">
        <v>917</v>
      </c>
      <c r="F157" s="111"/>
      <c r="H157" s="112" t="s">
        <v>1926</v>
      </c>
      <c r="I157" s="112" t="s">
        <v>1927</v>
      </c>
    </row>
    <row r="158" spans="2:9" ht="15" customHeight="1" x14ac:dyDescent="0.25">
      <c r="B158" s="194" t="str">
        <f t="shared" si="19"/>
        <v>Facteur de crédibilité (%)</v>
      </c>
      <c r="C158" s="393"/>
      <c r="D158" s="111"/>
      <c r="E158" s="1" t="s">
        <v>926</v>
      </c>
      <c r="F158" s="111"/>
      <c r="H158" s="112" t="s">
        <v>1928</v>
      </c>
      <c r="I158" s="112" t="s">
        <v>1929</v>
      </c>
    </row>
    <row r="159" spans="2:9" ht="15" customHeight="1" x14ac:dyDescent="0.25">
      <c r="B159" s="194" t="str">
        <f t="shared" si="19"/>
        <v>Ratio d'expérience (réel / attendu) (%)</v>
      </c>
      <c r="C159" s="393"/>
      <c r="D159" s="111"/>
      <c r="E159" s="1" t="s">
        <v>936</v>
      </c>
      <c r="F159" s="111"/>
      <c r="H159" s="112" t="s">
        <v>1930</v>
      </c>
      <c r="I159" s="112" t="s">
        <v>1931</v>
      </c>
    </row>
    <row r="160" spans="2:9" ht="15" customHeight="1" x14ac:dyDescent="0.25">
      <c r="B160" s="194" t="str">
        <f t="shared" si="19"/>
        <v>Expérience de l'industrie (%)</v>
      </c>
      <c r="C160" s="393"/>
      <c r="D160" s="111"/>
      <c r="E160" s="1" t="s">
        <v>946</v>
      </c>
      <c r="F160" s="111"/>
      <c r="H160" s="112" t="s">
        <v>1932</v>
      </c>
      <c r="I160" s="112" t="s">
        <v>1933</v>
      </c>
    </row>
    <row r="161" spans="2:9" ht="15" customHeight="1" x14ac:dyDescent="0.25">
      <c r="B161" s="194" t="str">
        <f t="shared" si="19"/>
        <v>Ratio calculé avec la crédibilité (%)</v>
      </c>
      <c r="C161" s="393"/>
      <c r="D161" s="111"/>
      <c r="E161" s="1" t="s">
        <v>956</v>
      </c>
      <c r="F161" s="111"/>
      <c r="H161" s="112" t="s">
        <v>1934</v>
      </c>
      <c r="I161" s="112" t="s">
        <v>1935</v>
      </c>
    </row>
    <row r="162" spans="2:9" ht="15" customHeight="1" x14ac:dyDescent="0.25">
      <c r="B162" s="217" t="str">
        <f t="shared" si="19"/>
        <v>Hypothèse retenue (T) (%)</v>
      </c>
      <c r="C162" s="395"/>
      <c r="D162" s="111"/>
      <c r="E162" s="1" t="s">
        <v>966</v>
      </c>
      <c r="F162" s="111"/>
      <c r="H162" s="112" t="s">
        <v>1936</v>
      </c>
      <c r="I162" s="112" t="s">
        <v>1937</v>
      </c>
    </row>
    <row r="163" spans="2:9" ht="15" customHeight="1" thickBot="1" x14ac:dyDescent="0.3">
      <c r="B163" s="218" t="str">
        <f t="shared" si="19"/>
        <v>Hypothèse retenue (T-1) (%)</v>
      </c>
      <c r="C163" s="396"/>
      <c r="D163" s="111"/>
      <c r="E163" s="1" t="s">
        <v>976</v>
      </c>
      <c r="F163" s="111"/>
      <c r="H163" s="112" t="s">
        <v>1938</v>
      </c>
      <c r="I163" s="112" t="s">
        <v>1939</v>
      </c>
    </row>
  </sheetData>
  <sheetProtection sheet="1" objects="1" scenarios="1"/>
  <mergeCells count="21">
    <mergeCell ref="B76:C76"/>
    <mergeCell ref="B2:C2"/>
    <mergeCell ref="B4:C4"/>
    <mergeCell ref="B12:C12"/>
    <mergeCell ref="B20:C20"/>
    <mergeCell ref="B132:C132"/>
    <mergeCell ref="B140:C140"/>
    <mergeCell ref="B148:C148"/>
    <mergeCell ref="B156:C156"/>
    <mergeCell ref="B28:C28"/>
    <mergeCell ref="B84:C84"/>
    <mergeCell ref="B92:C92"/>
    <mergeCell ref="B100:C100"/>
    <mergeCell ref="B108:C108"/>
    <mergeCell ref="B116:C116"/>
    <mergeCell ref="B124:C124"/>
    <mergeCell ref="B36:C36"/>
    <mergeCell ref="B44:C44"/>
    <mergeCell ref="B52:C52"/>
    <mergeCell ref="B60:C60"/>
    <mergeCell ref="B68:C68"/>
  </mergeCells>
  <pageMargins left="0.70866141732283505" right="0.70866141732283505" top="0.74803149606299202" bottom="0.74803149606299202" header="0.31496062992126" footer="0.31496062992126"/>
  <pageSetup paperSize="5" orientation="portrait" r:id="rId1"/>
  <headerFooter>
    <oddFooter>&amp;LAutorité des marchés financiers
Direction principale de la surveillance des assureurs et
du contrôle du droit d'exercice&amp;CTableau 4.2.1.1 b&amp;RÉtude d'expérience de la mortalité (vie individuelle)
- Crédibilité et hypothèses retenues</oddFooter>
  </headerFooter>
  <rowBreaks count="4" manualBreakCount="4">
    <brk id="35" max="2" man="1"/>
    <brk id="67" max="2" man="1"/>
    <brk id="99" max="2" man="1"/>
    <brk id="131"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AY25"/>
  <sheetViews>
    <sheetView zoomScale="85" zoomScaleNormal="85" zoomScaleSheetLayoutView="80" workbookViewId="0"/>
  </sheetViews>
  <sheetFormatPr baseColWidth="10" defaultColWidth="11.42578125" defaultRowHeight="15" outlineLevelCol="1" x14ac:dyDescent="0.25"/>
  <cols>
    <col min="1" max="1" width="3.28515625" style="111" customWidth="1"/>
    <col min="2" max="2" width="28.28515625" style="111" customWidth="1"/>
    <col min="3" max="9" width="11.42578125" style="111"/>
    <col min="10" max="10" width="11.42578125" style="111" customWidth="1"/>
    <col min="11" max="11" width="11.42578125" style="111"/>
    <col min="12" max="14" width="16" style="111" customWidth="1"/>
    <col min="15" max="15" width="16.7109375" style="111" customWidth="1"/>
    <col min="16" max="16" width="2.140625" style="111" customWidth="1"/>
    <col min="17" max="17" width="3.7109375" style="111" customWidth="1"/>
    <col min="18" max="18" width="11.42578125" style="111"/>
    <col min="19" max="19" width="11.42578125" style="16" hidden="1" customWidth="1" outlineLevel="1"/>
    <col min="20" max="50" width="11.42578125" style="112" hidden="1" customWidth="1" outlineLevel="1"/>
    <col min="51" max="51" width="11.42578125" style="111" collapsed="1"/>
    <col min="52" max="16384" width="11.42578125" style="111"/>
  </cols>
  <sheetData>
    <row r="1" spans="2:50" ht="15.75" thickBot="1" x14ac:dyDescent="0.3"/>
    <row r="2" spans="2:50" ht="31.5" customHeight="1" x14ac:dyDescent="0.25">
      <c r="B2" s="594" t="str">
        <f>IF(Lang=0,T2,U2)</f>
        <v>Frais par ligne d'affaires
(consolidé)</v>
      </c>
      <c r="C2" s="595">
        <f>IF(Lang=0,V2,W2)</f>
        <v>0</v>
      </c>
      <c r="D2" s="595">
        <f>IF(Lang=0,X2,Y2)</f>
        <v>0</v>
      </c>
      <c r="E2" s="595">
        <f>IF(Lang=0,Z2,AA2)</f>
        <v>0</v>
      </c>
      <c r="F2" s="595">
        <f>IF(Lang=0,AB2,AC2)</f>
        <v>0</v>
      </c>
      <c r="G2" s="595">
        <f>IF(Lang=0,AD2,AE2)</f>
        <v>0</v>
      </c>
      <c r="H2" s="595">
        <f>IF(Lang=0,AF2,AG2)</f>
        <v>0</v>
      </c>
      <c r="I2" s="595">
        <f>IF(Lang=0,AH2,AI2)</f>
        <v>0</v>
      </c>
      <c r="J2" s="595">
        <f>IF(Lang=0,AJ2,AK2)</f>
        <v>0</v>
      </c>
      <c r="K2" s="595">
        <f>IF(Lang=0,AL2,AM2)</f>
        <v>0</v>
      </c>
      <c r="L2" s="595">
        <f>IF(Lang=0,AN2,AO2)</f>
        <v>0</v>
      </c>
      <c r="M2" s="595">
        <f>IF(Lang=0,AP2,AQ2)</f>
        <v>0</v>
      </c>
      <c r="N2" s="595">
        <f>IF(Lang=0,AR2,AS2)</f>
        <v>0</v>
      </c>
      <c r="O2" s="596">
        <f>IF(Lang=0,AT2,AU2)</f>
        <v>0</v>
      </c>
      <c r="T2" s="112" t="s">
        <v>1940</v>
      </c>
      <c r="U2" s="112" t="s">
        <v>1941</v>
      </c>
    </row>
    <row r="3" spans="2:50" x14ac:dyDescent="0.25">
      <c r="B3" s="597" t="str">
        <f>IF(Lang=0,T3,U3)</f>
        <v>(en millier de dollars)</v>
      </c>
      <c r="C3" s="598">
        <f>IF(Lang=0,V3,W3)</f>
        <v>0</v>
      </c>
      <c r="D3" s="598">
        <f>IF(Lang=0,X3,Y3)</f>
        <v>0</v>
      </c>
      <c r="E3" s="598">
        <f>IF(Lang=0,Z3,AA3)</f>
        <v>0</v>
      </c>
      <c r="F3" s="598">
        <f>IF(Lang=0,AB3,AC3)</f>
        <v>0</v>
      </c>
      <c r="G3" s="598">
        <f>IF(Lang=0,AD3,AE3)</f>
        <v>0</v>
      </c>
      <c r="H3" s="598">
        <f>IF(Lang=0,AF3,AG3)</f>
        <v>0</v>
      </c>
      <c r="I3" s="598">
        <f>IF(Lang=0,AH3,AI3)</f>
        <v>0</v>
      </c>
      <c r="J3" s="598">
        <f>IF(Lang=0,AJ3,AK3)</f>
        <v>0</v>
      </c>
      <c r="K3" s="598">
        <f>IF(Lang=0,AL3,AM3)</f>
        <v>0</v>
      </c>
      <c r="L3" s="598">
        <f>IF(Lang=0,AN3,AO3)</f>
        <v>0</v>
      </c>
      <c r="M3" s="598">
        <f>IF(Lang=0,AP3,AQ3)</f>
        <v>0</v>
      </c>
      <c r="N3" s="598">
        <f>IF(Lang=0,AR3,AS3)</f>
        <v>0</v>
      </c>
      <c r="O3" s="599">
        <f>IF(Lang=0,AT3,AU3)</f>
        <v>0</v>
      </c>
      <c r="T3" s="112" t="s">
        <v>756</v>
      </c>
      <c r="U3" s="112" t="s">
        <v>757</v>
      </c>
    </row>
    <row r="4" spans="2:50" ht="14.45" customHeight="1" x14ac:dyDescent="0.25">
      <c r="B4" s="537" t="str">
        <f>IF(Lang=0,T5,U5)</f>
        <v>Ligne d'affaires
des états VIE</v>
      </c>
      <c r="C4" s="603" t="str">
        <f>IF(Lang=0,V4,W4)</f>
        <v>Frais réels</v>
      </c>
      <c r="D4" s="604"/>
      <c r="E4" s="604"/>
      <c r="F4" s="604"/>
      <c r="G4" s="605"/>
      <c r="H4" s="605"/>
      <c r="I4" s="605"/>
      <c r="J4" s="605"/>
      <c r="K4" s="606"/>
      <c r="L4" s="600" t="str">
        <f>IF(Lang=0,AN5,AO5)</f>
        <v>Ratios</v>
      </c>
      <c r="M4" s="600"/>
      <c r="N4" s="600"/>
      <c r="O4" s="601"/>
      <c r="V4" s="112" t="s">
        <v>1942</v>
      </c>
      <c r="W4" s="112" t="s">
        <v>1943</v>
      </c>
    </row>
    <row r="5" spans="2:50" ht="22.5" customHeight="1" x14ac:dyDescent="0.25">
      <c r="B5" s="542"/>
      <c r="C5" s="533" t="str">
        <f>IF(Lang=0,V5,W5)</f>
        <v>Frais directement attribuables</v>
      </c>
      <c r="D5" s="533">
        <f>IF(Lang=0,X5,Y5)</f>
        <v>0</v>
      </c>
      <c r="E5" s="533">
        <f>IF(Lang=0,Z5,AA5)</f>
        <v>0</v>
      </c>
      <c r="F5" s="548">
        <f>IF(Lang=0,AB5,AC5)</f>
        <v>0</v>
      </c>
      <c r="G5" s="534" t="str">
        <f>IF(Lang=0,AD5,AE5)</f>
        <v>Frais non-attribuables</v>
      </c>
      <c r="H5" s="534"/>
      <c r="I5" s="535"/>
      <c r="J5" s="85" t="str">
        <f>IF(Lang=0,AJ5,AK5)</f>
        <v>Autres frais</v>
      </c>
      <c r="K5" s="29" t="str">
        <f>IF(Lang=0,AL5,AM5)</f>
        <v>Total</v>
      </c>
      <c r="L5" s="549"/>
      <c r="M5" s="549"/>
      <c r="N5" s="549"/>
      <c r="O5" s="602"/>
      <c r="Q5" s="147"/>
      <c r="T5" s="112" t="s">
        <v>1791</v>
      </c>
      <c r="U5" s="112" t="s">
        <v>1792</v>
      </c>
      <c r="V5" s="112" t="s">
        <v>1944</v>
      </c>
      <c r="W5" s="112" t="s">
        <v>1945</v>
      </c>
      <c r="AD5" s="112" t="s">
        <v>1946</v>
      </c>
      <c r="AE5" s="112" t="s">
        <v>1947</v>
      </c>
      <c r="AJ5" s="112" t="s">
        <v>1948</v>
      </c>
      <c r="AK5" s="112" t="s">
        <v>1949</v>
      </c>
      <c r="AL5" s="112" t="s">
        <v>1885</v>
      </c>
      <c r="AM5" s="112" t="s">
        <v>1885</v>
      </c>
      <c r="AN5" s="112" t="s">
        <v>1950</v>
      </c>
      <c r="AO5" s="112" t="s">
        <v>1950</v>
      </c>
    </row>
    <row r="6" spans="2:50" ht="79.5" customHeight="1" x14ac:dyDescent="0.25">
      <c r="B6" s="537" t="str">
        <f t="shared" ref="B6:B18" si="0">IF(Lang=0,T6,U6)</f>
        <v>Non consolidé</v>
      </c>
      <c r="C6" s="99" t="str">
        <f>IF(Lang=0,V6,W6)</f>
        <v>Frais de gestion - Contrats d'assurance</v>
      </c>
      <c r="D6" s="181" t="str">
        <f>IF(Lang=0,X6,Y6)</f>
        <v>Frais d'acquisition - Contrats d'assurance</v>
      </c>
      <c r="E6" s="181" t="str">
        <f>IF(Lang=0,Z6,AA6)</f>
        <v>Frais de gestion - Contrats de réassurance détenus</v>
      </c>
      <c r="F6" s="181" t="str">
        <f>IF(Lang=0,AB6,AC6)</f>
        <v>Frais d'acquisition - Contrats de réassurance détenus</v>
      </c>
      <c r="G6" s="99" t="str">
        <f>IF(Lang=0,AD6,AE6)</f>
        <v>Frais de gestion</v>
      </c>
      <c r="H6" s="99" t="str">
        <f>IF(Lang=0,AF6,AG6)</f>
        <v>Frais d'acquisition</v>
      </c>
      <c r="I6" s="99" t="str">
        <f>IF(Lang=0,AH6,AI6)</f>
        <v>Exclus des frais directement attribuables (1)</v>
      </c>
      <c r="J6" s="99" t="str">
        <f>IF(Lang=0,AJ6,AK6)</f>
        <v>Non reliés aux activités d'assurance/de
réassurance</v>
      </c>
      <c r="K6" s="8" t="str">
        <f>IF(Lang=0,AL6,AM6)</f>
        <v>Total des frais</v>
      </c>
      <c r="L6" s="12" t="str">
        <f>IF(Lang=0,AN6,AO6)</f>
        <v>Ratio des frais directement attribuables sur le total des frais
=(11+13+15+17) / (39)</v>
      </c>
      <c r="M6" s="45" t="str">
        <f>IF(Lang=0,AP6,AQ6)</f>
        <v>Ratio des frais de gestion directement attribuables sur le total des frais
=(11+15) / (39)</v>
      </c>
      <c r="N6" s="6" t="str">
        <f>IF(Lang=0,AR6,AS6)</f>
        <v>Frais totaux 
prévues (2)</v>
      </c>
      <c r="O6" s="13" t="str">
        <f>IF(Lang=0,AT6,AU6)</f>
        <v>Ratio du total des frais sur les frais totaux prévus
= (39) / (55)</v>
      </c>
      <c r="Q6" s="147"/>
      <c r="T6" s="112" t="s">
        <v>1793</v>
      </c>
      <c r="U6" s="112" t="s">
        <v>1794</v>
      </c>
      <c r="V6" s="112" t="s">
        <v>1951</v>
      </c>
      <c r="W6" s="112" t="s">
        <v>1952</v>
      </c>
      <c r="X6" s="112" t="s">
        <v>1953</v>
      </c>
      <c r="Y6" s="112" t="s">
        <v>1954</v>
      </c>
      <c r="Z6" s="112" t="s">
        <v>1955</v>
      </c>
      <c r="AA6" s="112" t="s">
        <v>1956</v>
      </c>
      <c r="AB6" s="112" t="s">
        <v>1957</v>
      </c>
      <c r="AC6" s="112" t="s">
        <v>1958</v>
      </c>
      <c r="AD6" s="112" t="s">
        <v>1959</v>
      </c>
      <c r="AE6" s="112" t="s">
        <v>1960</v>
      </c>
      <c r="AF6" s="112" t="s">
        <v>1961</v>
      </c>
      <c r="AG6" s="112" t="s">
        <v>1962</v>
      </c>
      <c r="AH6" s="112" t="s">
        <v>1963</v>
      </c>
      <c r="AI6" s="112" t="s">
        <v>1964</v>
      </c>
      <c r="AJ6" s="112" t="s">
        <v>1965</v>
      </c>
      <c r="AK6" s="112" t="s">
        <v>1966</v>
      </c>
      <c r="AL6" s="112" t="s">
        <v>1967</v>
      </c>
      <c r="AM6" s="112" t="s">
        <v>1968</v>
      </c>
      <c r="AN6" s="112" t="s">
        <v>1969</v>
      </c>
      <c r="AO6" s="112" t="s">
        <v>1970</v>
      </c>
      <c r="AP6" s="112" t="s">
        <v>1971</v>
      </c>
      <c r="AQ6" s="112" t="s">
        <v>1972</v>
      </c>
      <c r="AR6" s="112" t="s">
        <v>1973</v>
      </c>
      <c r="AS6" s="112" t="s">
        <v>1974</v>
      </c>
      <c r="AT6" s="143" t="s">
        <v>1975</v>
      </c>
      <c r="AU6" s="112" t="s">
        <v>1976</v>
      </c>
    </row>
    <row r="7" spans="2:50" s="148" customFormat="1" ht="9" customHeight="1" x14ac:dyDescent="0.25">
      <c r="B7" s="542">
        <f t="shared" si="0"/>
        <v>0</v>
      </c>
      <c r="C7" s="193" t="s">
        <v>782</v>
      </c>
      <c r="D7" s="188" t="s">
        <v>783</v>
      </c>
      <c r="E7" s="188" t="s">
        <v>784</v>
      </c>
      <c r="F7" s="188" t="s">
        <v>1796</v>
      </c>
      <c r="G7" s="188" t="s">
        <v>785</v>
      </c>
      <c r="H7" s="188">
        <v>23</v>
      </c>
      <c r="I7" s="188">
        <v>25</v>
      </c>
      <c r="J7" s="188">
        <v>31</v>
      </c>
      <c r="K7" s="219" t="s">
        <v>1842</v>
      </c>
      <c r="L7" s="7" t="s">
        <v>1977</v>
      </c>
      <c r="M7" s="41" t="s">
        <v>1978</v>
      </c>
      <c r="N7" s="188" t="s">
        <v>1979</v>
      </c>
      <c r="O7" s="42" t="s">
        <v>1980</v>
      </c>
      <c r="Q7" s="2" t="str">
        <f>IF(Lang=0,AW7,AX7)</f>
        <v>Réf</v>
      </c>
      <c r="S7" s="20"/>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t="s">
        <v>2</v>
      </c>
      <c r="AX7" s="112" t="s">
        <v>3</v>
      </c>
    </row>
    <row r="8" spans="2:50" s="148" customFormat="1" ht="15" customHeight="1" x14ac:dyDescent="0.25">
      <c r="B8" s="192" t="str">
        <f t="shared" si="0"/>
        <v>Assurance individuelle</v>
      </c>
      <c r="C8" s="397"/>
      <c r="D8" s="397"/>
      <c r="E8" s="397"/>
      <c r="F8" s="397"/>
      <c r="G8" s="397"/>
      <c r="H8" s="397"/>
      <c r="I8" s="397"/>
      <c r="J8" s="397"/>
      <c r="K8" s="398">
        <f>SUM(C8:J8)</f>
        <v>0</v>
      </c>
      <c r="L8" s="67" t="str">
        <f t="shared" ref="L8:L18" si="1">IF(K8=0,"",(C8+D8+E8+F8)/K8)</f>
        <v/>
      </c>
      <c r="M8" s="220" t="str">
        <f t="shared" ref="M8:M18" si="2">IF(K8=0,"",(C8+E8)/K8)</f>
        <v/>
      </c>
      <c r="N8" s="399"/>
      <c r="O8" s="221" t="str">
        <f>IF(N8=0,"",K8/N8)</f>
        <v/>
      </c>
      <c r="P8" s="145"/>
      <c r="Q8" s="1" t="s">
        <v>24</v>
      </c>
      <c r="S8" s="20"/>
      <c r="T8" s="112" t="s">
        <v>46</v>
      </c>
      <c r="U8" s="112" t="s">
        <v>47</v>
      </c>
      <c r="V8" s="112"/>
      <c r="W8" s="112"/>
      <c r="X8" s="112"/>
      <c r="Y8" s="112"/>
      <c r="Z8" s="112"/>
      <c r="AA8" s="112"/>
      <c r="AB8" s="112"/>
      <c r="AC8" s="112"/>
      <c r="AD8" s="112"/>
      <c r="AE8" s="112"/>
      <c r="AF8" s="112"/>
      <c r="AG8" s="112"/>
      <c r="AH8" s="112"/>
      <c r="AI8" s="112"/>
      <c r="AJ8" s="112"/>
      <c r="AK8" s="112"/>
      <c r="AL8" s="112"/>
      <c r="AM8" s="112"/>
      <c r="AN8" s="112" t="s">
        <v>1880</v>
      </c>
      <c r="AO8" s="112" t="s">
        <v>1880</v>
      </c>
      <c r="AP8" s="112" t="s">
        <v>1880</v>
      </c>
      <c r="AQ8" s="112" t="s">
        <v>1880</v>
      </c>
      <c r="AR8" s="112"/>
      <c r="AS8" s="112"/>
      <c r="AT8" s="112" t="s">
        <v>1880</v>
      </c>
      <c r="AU8" s="112" t="s">
        <v>1880</v>
      </c>
      <c r="AV8" s="112"/>
      <c r="AW8" s="112"/>
      <c r="AX8" s="112"/>
    </row>
    <row r="9" spans="2:50" s="148" customFormat="1" ht="15" customHeight="1" x14ac:dyDescent="0.25">
      <c r="B9" s="194" t="str">
        <f t="shared" si="0"/>
        <v>Assurance collective</v>
      </c>
      <c r="C9" s="397"/>
      <c r="D9" s="397"/>
      <c r="E9" s="397"/>
      <c r="F9" s="397"/>
      <c r="G9" s="397"/>
      <c r="H9" s="397"/>
      <c r="I9" s="397"/>
      <c r="J9" s="397"/>
      <c r="K9" s="398">
        <f t="shared" ref="K9:K15" si="3">SUM(C9:J9)</f>
        <v>0</v>
      </c>
      <c r="L9" s="67" t="str">
        <f t="shared" si="1"/>
        <v/>
      </c>
      <c r="M9" s="220" t="str">
        <f t="shared" si="2"/>
        <v/>
      </c>
      <c r="N9" s="399"/>
      <c r="O9" s="221" t="str">
        <f t="shared" ref="O9:O18" si="4">IF(N9=0,"",K9/N9)</f>
        <v/>
      </c>
      <c r="P9" s="145"/>
      <c r="Q9" s="1" t="s">
        <v>811</v>
      </c>
      <c r="S9" s="20"/>
      <c r="T9" s="112" t="s">
        <v>74</v>
      </c>
      <c r="U9" s="112" t="s">
        <v>75</v>
      </c>
      <c r="V9" s="112"/>
      <c r="W9" s="112"/>
      <c r="X9" s="112"/>
      <c r="Y9" s="112"/>
      <c r="Z9" s="112"/>
      <c r="AA9" s="112"/>
      <c r="AB9" s="112"/>
      <c r="AC9" s="112"/>
      <c r="AD9" s="112"/>
      <c r="AE9" s="112"/>
      <c r="AF9" s="112"/>
      <c r="AG9" s="112"/>
      <c r="AH9" s="112"/>
      <c r="AI9" s="112"/>
      <c r="AJ9" s="112"/>
      <c r="AK9" s="112"/>
      <c r="AL9" s="112"/>
      <c r="AM9" s="112"/>
      <c r="AN9" s="112" t="s">
        <v>1880</v>
      </c>
      <c r="AO9" s="112" t="s">
        <v>1880</v>
      </c>
      <c r="AP9" s="112" t="s">
        <v>1880</v>
      </c>
      <c r="AQ9" s="112" t="s">
        <v>1880</v>
      </c>
      <c r="AR9" s="112"/>
      <c r="AS9" s="112"/>
      <c r="AT9" s="112" t="s">
        <v>1880</v>
      </c>
      <c r="AU9" s="112" t="s">
        <v>1880</v>
      </c>
      <c r="AV9" s="112"/>
      <c r="AW9" s="112"/>
      <c r="AX9" s="112"/>
    </row>
    <row r="10" spans="2:50" s="148" customFormat="1" ht="15" customHeight="1" x14ac:dyDescent="0.25">
      <c r="B10" s="194" t="str">
        <f t="shared" si="0"/>
        <v>Rente individuelle</v>
      </c>
      <c r="C10" s="397"/>
      <c r="D10" s="397"/>
      <c r="E10" s="397"/>
      <c r="F10" s="397"/>
      <c r="G10" s="397"/>
      <c r="H10" s="397"/>
      <c r="I10" s="397"/>
      <c r="J10" s="397"/>
      <c r="K10" s="398">
        <f t="shared" si="3"/>
        <v>0</v>
      </c>
      <c r="L10" s="67" t="str">
        <f t="shared" si="1"/>
        <v/>
      </c>
      <c r="M10" s="220" t="str">
        <f t="shared" si="2"/>
        <v/>
      </c>
      <c r="N10" s="399"/>
      <c r="O10" s="221" t="str">
        <f t="shared" si="4"/>
        <v/>
      </c>
      <c r="P10" s="145"/>
      <c r="Q10" s="1" t="s">
        <v>821</v>
      </c>
      <c r="S10" s="20"/>
      <c r="T10" s="112" t="s">
        <v>93</v>
      </c>
      <c r="U10" s="112" t="s">
        <v>103</v>
      </c>
      <c r="V10" s="112"/>
      <c r="W10" s="112"/>
      <c r="X10" s="112"/>
      <c r="Y10" s="112"/>
      <c r="Z10" s="112"/>
      <c r="AA10" s="112"/>
      <c r="AB10" s="112"/>
      <c r="AC10" s="112"/>
      <c r="AD10" s="112"/>
      <c r="AE10" s="112"/>
      <c r="AF10" s="112"/>
      <c r="AG10" s="112"/>
      <c r="AH10" s="112"/>
      <c r="AI10" s="112"/>
      <c r="AJ10" s="112"/>
      <c r="AK10" s="112"/>
      <c r="AL10" s="112"/>
      <c r="AM10" s="112"/>
      <c r="AN10" s="112" t="s">
        <v>1880</v>
      </c>
      <c r="AO10" s="112" t="s">
        <v>1880</v>
      </c>
      <c r="AP10" s="112" t="s">
        <v>1880</v>
      </c>
      <c r="AQ10" s="112" t="s">
        <v>1880</v>
      </c>
      <c r="AR10" s="112"/>
      <c r="AS10" s="112"/>
      <c r="AT10" s="112" t="s">
        <v>1880</v>
      </c>
      <c r="AU10" s="112" t="s">
        <v>1880</v>
      </c>
      <c r="AV10" s="112"/>
      <c r="AW10" s="112"/>
      <c r="AX10" s="112"/>
    </row>
    <row r="11" spans="2:50" s="148" customFormat="1" ht="15" customHeight="1" x14ac:dyDescent="0.25">
      <c r="B11" s="194" t="str">
        <f t="shared" si="0"/>
        <v>Rente collective</v>
      </c>
      <c r="C11" s="397"/>
      <c r="D11" s="397"/>
      <c r="E11" s="397"/>
      <c r="F11" s="397"/>
      <c r="G11" s="397"/>
      <c r="H11" s="397"/>
      <c r="I11" s="397"/>
      <c r="J11" s="397"/>
      <c r="K11" s="398">
        <f t="shared" si="3"/>
        <v>0</v>
      </c>
      <c r="L11" s="67" t="str">
        <f t="shared" si="1"/>
        <v/>
      </c>
      <c r="M11" s="220" t="str">
        <f t="shared" si="2"/>
        <v/>
      </c>
      <c r="N11" s="399"/>
      <c r="O11" s="221" t="str">
        <f t="shared" si="4"/>
        <v/>
      </c>
      <c r="P11" s="145"/>
      <c r="Q11" s="1" t="s">
        <v>831</v>
      </c>
      <c r="S11" s="20"/>
      <c r="T11" s="112" t="s">
        <v>127</v>
      </c>
      <c r="U11" s="112" t="s">
        <v>128</v>
      </c>
      <c r="V11" s="112"/>
      <c r="W11" s="112"/>
      <c r="X11" s="112"/>
      <c r="Y11" s="112"/>
      <c r="Z11" s="112"/>
      <c r="AA11" s="112"/>
      <c r="AB11" s="112"/>
      <c r="AC11" s="112"/>
      <c r="AD11" s="112"/>
      <c r="AE11" s="112"/>
      <c r="AF11" s="112"/>
      <c r="AG11" s="112"/>
      <c r="AH11" s="112"/>
      <c r="AI11" s="112"/>
      <c r="AJ11" s="112"/>
      <c r="AK11" s="112"/>
      <c r="AL11" s="112"/>
      <c r="AM11" s="112"/>
      <c r="AN11" s="112" t="s">
        <v>1880</v>
      </c>
      <c r="AO11" s="112" t="s">
        <v>1880</v>
      </c>
      <c r="AP11" s="112" t="s">
        <v>1880</v>
      </c>
      <c r="AQ11" s="112" t="s">
        <v>1880</v>
      </c>
      <c r="AR11" s="112"/>
      <c r="AS11" s="112"/>
      <c r="AT11" s="112" t="s">
        <v>1880</v>
      </c>
      <c r="AU11" s="112" t="s">
        <v>1880</v>
      </c>
      <c r="AV11" s="112"/>
      <c r="AW11" s="112"/>
      <c r="AX11" s="112"/>
    </row>
    <row r="12" spans="2:50" s="148" customFormat="1" ht="15" customHeight="1" x14ac:dyDescent="0.25">
      <c r="B12" s="194" t="str">
        <f t="shared" si="0"/>
        <v>Avec participation</v>
      </c>
      <c r="C12" s="397"/>
      <c r="D12" s="397"/>
      <c r="E12" s="397"/>
      <c r="F12" s="397"/>
      <c r="G12" s="397"/>
      <c r="H12" s="397"/>
      <c r="I12" s="397"/>
      <c r="J12" s="397"/>
      <c r="K12" s="398">
        <f t="shared" si="3"/>
        <v>0</v>
      </c>
      <c r="L12" s="67" t="str">
        <f t="shared" si="1"/>
        <v/>
      </c>
      <c r="M12" s="220" t="str">
        <f t="shared" si="2"/>
        <v/>
      </c>
      <c r="N12" s="399"/>
      <c r="O12" s="221" t="str">
        <f t="shared" si="4"/>
        <v/>
      </c>
      <c r="P12" s="145"/>
      <c r="Q12" s="1" t="s">
        <v>841</v>
      </c>
      <c r="S12" s="20"/>
      <c r="T12" s="112" t="s">
        <v>1797</v>
      </c>
      <c r="U12" s="112" t="s">
        <v>1798</v>
      </c>
      <c r="V12" s="112"/>
      <c r="W12" s="112"/>
      <c r="X12" s="112"/>
      <c r="Y12" s="112"/>
      <c r="Z12" s="112"/>
      <c r="AA12" s="112"/>
      <c r="AB12" s="112"/>
      <c r="AC12" s="112"/>
      <c r="AD12" s="112"/>
      <c r="AE12" s="112"/>
      <c r="AF12" s="112"/>
      <c r="AG12" s="112"/>
      <c r="AH12" s="112"/>
      <c r="AI12" s="112"/>
      <c r="AJ12" s="112"/>
      <c r="AK12" s="112"/>
      <c r="AL12" s="112"/>
      <c r="AM12" s="112"/>
      <c r="AN12" s="112" t="s">
        <v>1880</v>
      </c>
      <c r="AO12" s="112" t="s">
        <v>1880</v>
      </c>
      <c r="AP12" s="112" t="s">
        <v>1880</v>
      </c>
      <c r="AQ12" s="112" t="s">
        <v>1880</v>
      </c>
      <c r="AR12" s="112"/>
      <c r="AS12" s="112"/>
      <c r="AT12" s="112" t="s">
        <v>1880</v>
      </c>
      <c r="AU12" s="112" t="s">
        <v>1880</v>
      </c>
      <c r="AV12" s="112"/>
      <c r="AW12" s="112"/>
      <c r="AX12" s="112"/>
    </row>
    <row r="13" spans="2:50" s="148" customFormat="1" ht="15" customHeight="1" x14ac:dyDescent="0.25">
      <c r="B13" s="194" t="str">
        <f t="shared" si="0"/>
        <v>Assurances multirisques</v>
      </c>
      <c r="C13" s="397"/>
      <c r="D13" s="397"/>
      <c r="E13" s="397"/>
      <c r="F13" s="397"/>
      <c r="G13" s="397"/>
      <c r="H13" s="397"/>
      <c r="I13" s="397"/>
      <c r="J13" s="397"/>
      <c r="K13" s="398">
        <f t="shared" si="3"/>
        <v>0</v>
      </c>
      <c r="L13" s="67" t="str">
        <f t="shared" si="1"/>
        <v/>
      </c>
      <c r="M13" s="220" t="str">
        <f t="shared" si="2"/>
        <v/>
      </c>
      <c r="N13" s="399"/>
      <c r="O13" s="221" t="str">
        <f t="shared" si="4"/>
        <v/>
      </c>
      <c r="P13" s="145"/>
      <c r="Q13" s="1" t="s">
        <v>851</v>
      </c>
      <c r="S13" s="20"/>
      <c r="T13" s="112" t="s">
        <v>147</v>
      </c>
      <c r="U13" s="112" t="s">
        <v>148</v>
      </c>
      <c r="V13" s="112"/>
      <c r="W13" s="112"/>
      <c r="X13" s="112"/>
      <c r="Y13" s="112"/>
      <c r="Z13" s="112"/>
      <c r="AA13" s="112"/>
      <c r="AB13" s="112"/>
      <c r="AC13" s="112"/>
      <c r="AD13" s="112"/>
      <c r="AE13" s="112"/>
      <c r="AF13" s="112"/>
      <c r="AG13" s="112"/>
      <c r="AH13" s="112"/>
      <c r="AI13" s="112"/>
      <c r="AJ13" s="112"/>
      <c r="AK13" s="112"/>
      <c r="AL13" s="112"/>
      <c r="AM13" s="112"/>
      <c r="AN13" s="112" t="s">
        <v>1880</v>
      </c>
      <c r="AO13" s="112" t="s">
        <v>1880</v>
      </c>
      <c r="AP13" s="112" t="s">
        <v>1880</v>
      </c>
      <c r="AQ13" s="112" t="s">
        <v>1880</v>
      </c>
      <c r="AR13" s="112"/>
      <c r="AS13" s="112"/>
      <c r="AT13" s="112" t="s">
        <v>1880</v>
      </c>
      <c r="AU13" s="112" t="s">
        <v>1880</v>
      </c>
      <c r="AV13" s="112"/>
      <c r="AW13" s="112"/>
      <c r="AX13" s="112"/>
    </row>
    <row r="14" spans="2:50" s="148" customFormat="1" ht="15" customHeight="1" x14ac:dyDescent="0.25">
      <c r="B14" s="194" t="str">
        <f t="shared" si="0"/>
        <v>Acceptation de dépôt</v>
      </c>
      <c r="C14" s="397"/>
      <c r="D14" s="397"/>
      <c r="E14" s="397"/>
      <c r="F14" s="397"/>
      <c r="G14" s="397"/>
      <c r="H14" s="397"/>
      <c r="I14" s="397"/>
      <c r="J14" s="397"/>
      <c r="K14" s="398">
        <f t="shared" si="3"/>
        <v>0</v>
      </c>
      <c r="L14" s="67" t="str">
        <f t="shared" si="1"/>
        <v/>
      </c>
      <c r="M14" s="220" t="str">
        <f t="shared" si="2"/>
        <v/>
      </c>
      <c r="N14" s="399"/>
      <c r="O14" s="221" t="str">
        <f t="shared" si="4"/>
        <v/>
      </c>
      <c r="P14" s="145"/>
      <c r="Q14" s="1" t="s">
        <v>861</v>
      </c>
      <c r="S14" s="20"/>
      <c r="T14" s="112" t="s">
        <v>134</v>
      </c>
      <c r="U14" s="112" t="s">
        <v>135</v>
      </c>
      <c r="V14" s="112"/>
      <c r="W14" s="112"/>
      <c r="X14" s="112"/>
      <c r="Y14" s="112"/>
      <c r="Z14" s="112"/>
      <c r="AA14" s="112"/>
      <c r="AB14" s="112"/>
      <c r="AC14" s="112"/>
      <c r="AD14" s="112"/>
      <c r="AE14" s="112"/>
      <c r="AF14" s="112"/>
      <c r="AG14" s="112"/>
      <c r="AH14" s="112"/>
      <c r="AI14" s="112"/>
      <c r="AJ14" s="112"/>
      <c r="AK14" s="112"/>
      <c r="AL14" s="112"/>
      <c r="AM14" s="112"/>
      <c r="AN14" s="112" t="s">
        <v>1880</v>
      </c>
      <c r="AO14" s="112" t="s">
        <v>1880</v>
      </c>
      <c r="AP14" s="112" t="s">
        <v>1880</v>
      </c>
      <c r="AQ14" s="112" t="s">
        <v>1880</v>
      </c>
      <c r="AR14" s="112"/>
      <c r="AS14" s="112"/>
      <c r="AT14" s="112" t="s">
        <v>1880</v>
      </c>
      <c r="AU14" s="112" t="s">
        <v>1880</v>
      </c>
      <c r="AV14" s="112"/>
      <c r="AW14" s="112"/>
      <c r="AX14" s="112"/>
    </row>
    <row r="15" spans="2:50" s="148" customFormat="1" ht="15" customHeight="1" x14ac:dyDescent="0.25">
      <c r="B15" s="194" t="str">
        <f t="shared" si="0"/>
        <v>Autres</v>
      </c>
      <c r="C15" s="397"/>
      <c r="D15" s="397"/>
      <c r="E15" s="397"/>
      <c r="F15" s="397"/>
      <c r="G15" s="397"/>
      <c r="H15" s="397"/>
      <c r="I15" s="397"/>
      <c r="J15" s="397"/>
      <c r="K15" s="398">
        <f t="shared" si="3"/>
        <v>0</v>
      </c>
      <c r="L15" s="67" t="str">
        <f t="shared" si="1"/>
        <v/>
      </c>
      <c r="M15" s="220" t="str">
        <f t="shared" si="2"/>
        <v/>
      </c>
      <c r="N15" s="399"/>
      <c r="O15" s="221" t="str">
        <f t="shared" si="4"/>
        <v/>
      </c>
      <c r="P15" s="145"/>
      <c r="Q15" s="1" t="s">
        <v>871</v>
      </c>
      <c r="S15" s="20"/>
      <c r="T15" s="112" t="s">
        <v>142</v>
      </c>
      <c r="U15" s="112" t="s">
        <v>122</v>
      </c>
      <c r="V15" s="112"/>
      <c r="W15" s="112"/>
      <c r="X15" s="112"/>
      <c r="Y15" s="112"/>
      <c r="Z15" s="112"/>
      <c r="AA15" s="112"/>
      <c r="AB15" s="112"/>
      <c r="AC15" s="112"/>
      <c r="AD15" s="112"/>
      <c r="AE15" s="112"/>
      <c r="AF15" s="112"/>
      <c r="AG15" s="112"/>
      <c r="AH15" s="112"/>
      <c r="AI15" s="112"/>
      <c r="AJ15" s="112"/>
      <c r="AK15" s="112"/>
      <c r="AL15" s="112"/>
      <c r="AM15" s="112"/>
      <c r="AN15" s="112" t="s">
        <v>1880</v>
      </c>
      <c r="AO15" s="112" t="s">
        <v>1880</v>
      </c>
      <c r="AP15" s="112" t="s">
        <v>1880</v>
      </c>
      <c r="AQ15" s="112" t="s">
        <v>1880</v>
      </c>
      <c r="AR15" s="112"/>
      <c r="AS15" s="112"/>
      <c r="AT15" s="112" t="s">
        <v>1880</v>
      </c>
      <c r="AU15" s="112" t="s">
        <v>1880</v>
      </c>
      <c r="AV15" s="112"/>
      <c r="AW15" s="112"/>
      <c r="AX15" s="112"/>
    </row>
    <row r="16" spans="2:50" s="148" customFormat="1" ht="15" customHeight="1" x14ac:dyDescent="0.25">
      <c r="B16" s="103" t="str">
        <f t="shared" si="0"/>
        <v>Total non consolidé</v>
      </c>
      <c r="C16" s="400">
        <f>SUM(C8:C15)</f>
        <v>0</v>
      </c>
      <c r="D16" s="400">
        <f t="shared" ref="D16:K16" si="5">SUM(D8:D15)</f>
        <v>0</v>
      </c>
      <c r="E16" s="400">
        <f t="shared" si="5"/>
        <v>0</v>
      </c>
      <c r="F16" s="400">
        <f t="shared" si="5"/>
        <v>0</v>
      </c>
      <c r="G16" s="400">
        <f t="shared" si="5"/>
        <v>0</v>
      </c>
      <c r="H16" s="400">
        <f t="shared" si="5"/>
        <v>0</v>
      </c>
      <c r="I16" s="400">
        <f t="shared" si="5"/>
        <v>0</v>
      </c>
      <c r="J16" s="400">
        <f t="shared" si="5"/>
        <v>0</v>
      </c>
      <c r="K16" s="401">
        <f t="shared" si="5"/>
        <v>0</v>
      </c>
      <c r="L16" s="68" t="str">
        <f t="shared" si="1"/>
        <v/>
      </c>
      <c r="M16" s="222" t="str">
        <f t="shared" si="2"/>
        <v/>
      </c>
      <c r="N16" s="402">
        <f>SUM(N8:N15)</f>
        <v>0</v>
      </c>
      <c r="O16" s="223" t="str">
        <f t="shared" si="4"/>
        <v/>
      </c>
      <c r="P16" s="145"/>
      <c r="Q16" s="1" t="s">
        <v>890</v>
      </c>
      <c r="S16" s="20"/>
      <c r="T16" s="112" t="s">
        <v>1799</v>
      </c>
      <c r="U16" s="112" t="s">
        <v>1800</v>
      </c>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t="s">
        <v>1880</v>
      </c>
      <c r="AU16" s="112" t="s">
        <v>1880</v>
      </c>
      <c r="AV16" s="112"/>
      <c r="AW16" s="112"/>
      <c r="AX16" s="112"/>
    </row>
    <row r="17" spans="2:50" s="148" customFormat="1" ht="15" customHeight="1" thickBot="1" x14ac:dyDescent="0.3">
      <c r="B17" s="224" t="str">
        <f t="shared" si="0"/>
        <v>Filiales</v>
      </c>
      <c r="C17" s="403"/>
      <c r="D17" s="403"/>
      <c r="E17" s="403"/>
      <c r="F17" s="403"/>
      <c r="G17" s="403"/>
      <c r="H17" s="403"/>
      <c r="I17" s="403"/>
      <c r="J17" s="403"/>
      <c r="K17" s="401">
        <f>SUM(C17:J17)</f>
        <v>0</v>
      </c>
      <c r="L17" s="69" t="str">
        <f t="shared" si="1"/>
        <v/>
      </c>
      <c r="M17" s="225" t="str">
        <f t="shared" si="2"/>
        <v/>
      </c>
      <c r="N17" s="404"/>
      <c r="O17" s="226" t="str">
        <f t="shared" si="4"/>
        <v/>
      </c>
      <c r="P17" s="145"/>
      <c r="Q17" s="1" t="s">
        <v>29</v>
      </c>
      <c r="S17" s="20"/>
      <c r="T17" s="112" t="s">
        <v>1801</v>
      </c>
      <c r="U17" s="112" t="s">
        <v>1802</v>
      </c>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t="s">
        <v>1880</v>
      </c>
      <c r="AU17" s="112" t="s">
        <v>1880</v>
      </c>
      <c r="AV17" s="112"/>
      <c r="AW17" s="112"/>
      <c r="AX17" s="112"/>
    </row>
    <row r="18" spans="2:50" s="149" customFormat="1" ht="15" customHeight="1" thickTop="1" thickBot="1" x14ac:dyDescent="0.3">
      <c r="B18" s="228" t="str">
        <f t="shared" si="0"/>
        <v>Total consolidé</v>
      </c>
      <c r="C18" s="405">
        <f>SUM(C16,C17)</f>
        <v>0</v>
      </c>
      <c r="D18" s="405">
        <f t="shared" ref="D18:K18" si="6">SUM(D16,D17)</f>
        <v>0</v>
      </c>
      <c r="E18" s="405">
        <f t="shared" si="6"/>
        <v>0</v>
      </c>
      <c r="F18" s="405">
        <f t="shared" si="6"/>
        <v>0</v>
      </c>
      <c r="G18" s="405">
        <f t="shared" si="6"/>
        <v>0</v>
      </c>
      <c r="H18" s="405">
        <f t="shared" si="6"/>
        <v>0</v>
      </c>
      <c r="I18" s="405">
        <f t="shared" si="6"/>
        <v>0</v>
      </c>
      <c r="J18" s="405">
        <f t="shared" si="6"/>
        <v>0</v>
      </c>
      <c r="K18" s="406">
        <f t="shared" si="6"/>
        <v>0</v>
      </c>
      <c r="L18" s="70" t="str">
        <f t="shared" si="1"/>
        <v/>
      </c>
      <c r="M18" s="229" t="str">
        <f t="shared" si="2"/>
        <v/>
      </c>
      <c r="N18" s="407">
        <f>N16+N17</f>
        <v>0</v>
      </c>
      <c r="O18" s="230" t="str">
        <f t="shared" si="4"/>
        <v/>
      </c>
      <c r="Q18" s="1" t="s">
        <v>986</v>
      </c>
      <c r="S18" s="21"/>
      <c r="T18" s="112" t="s">
        <v>1787</v>
      </c>
      <c r="U18" s="112" t="s">
        <v>1788</v>
      </c>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t="s">
        <v>1880</v>
      </c>
      <c r="AU18" s="112" t="s">
        <v>1880</v>
      </c>
      <c r="AV18" s="112"/>
      <c r="AW18" s="112"/>
      <c r="AX18" s="112"/>
    </row>
    <row r="19" spans="2:50" s="137" customFormat="1" ht="15" customHeight="1" x14ac:dyDescent="0.25">
      <c r="S19" s="17"/>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row>
    <row r="20" spans="2:50" s="137" customFormat="1" x14ac:dyDescent="0.25">
      <c r="B20" s="150" t="str">
        <f>IF(Lang=0,T20,U20)</f>
        <v>(1) En vertu, par exemple, des paragraphes B66 (d) et (e) de la norme IFRS 17 (notez que ces frais ne doivent pas être inclus dans les colonnes 21 et 23).</v>
      </c>
      <c r="S20" s="17"/>
      <c r="T20" s="112" t="s">
        <v>1981</v>
      </c>
      <c r="U20" s="112" t="s">
        <v>1982</v>
      </c>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row>
    <row r="21" spans="2:50" s="137" customFormat="1" x14ac:dyDescent="0.25">
      <c r="B21" s="150" t="str">
        <f>IF(Lang=0,T21,U21)</f>
        <v>(2) Selon l'estimation des flux de trésorerie futurs dans le cas des frais directement attribuables et selon le budget pour les autres frais (incluant les nouvelles affaires de la période).</v>
      </c>
      <c r="S21" s="17"/>
      <c r="T21" s="112" t="s">
        <v>1983</v>
      </c>
      <c r="U21" s="112" t="s">
        <v>1984</v>
      </c>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row>
    <row r="22" spans="2:50" s="137" customFormat="1" x14ac:dyDescent="0.25">
      <c r="B22" s="147"/>
      <c r="S22" s="17"/>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row>
    <row r="23" spans="2:50" s="137" customFormat="1" x14ac:dyDescent="0.25">
      <c r="B23" s="147"/>
      <c r="S23" s="17"/>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row>
    <row r="24" spans="2:50" s="137" customFormat="1" x14ac:dyDescent="0.25">
      <c r="B24" s="147"/>
      <c r="S24" s="17"/>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row>
    <row r="25" spans="2:50" s="137" customFormat="1" x14ac:dyDescent="0.25">
      <c r="B25" s="147"/>
      <c r="S25" s="17"/>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row>
  </sheetData>
  <sheetProtection sheet="1" objects="1" scenarios="1"/>
  <mergeCells count="8">
    <mergeCell ref="B6:B7"/>
    <mergeCell ref="B2:O2"/>
    <mergeCell ref="C5:F5"/>
    <mergeCell ref="B3:O3"/>
    <mergeCell ref="B4:B5"/>
    <mergeCell ref="L4:O5"/>
    <mergeCell ref="C4:K4"/>
    <mergeCell ref="G5:I5"/>
  </mergeCells>
  <printOptions horizontalCentered="1"/>
  <pageMargins left="0.15748031496063" right="0.15748031496063" top="0.74803149606299202" bottom="0.39370078740157499" header="0.31496062992126" footer="0.15748031496063"/>
  <pageSetup paperSize="5" scale="87" orientation="landscape" r:id="rId1"/>
  <headerFooter>
    <oddFooter>&amp;LAutorité des marchés financiers
Direction principale de la surveillance des assureurs et du contrôle du droit d'exercice&amp;CTableau 4.2.1.3 a&amp;RFrais par ligne d'affaires</oddFooter>
  </headerFooter>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EF15-CFF7-4CD5-B591-73ABDCA89C8E}">
  <sheetPr codeName="Feuil17"/>
  <dimension ref="B1:AV24"/>
  <sheetViews>
    <sheetView workbookViewId="0"/>
  </sheetViews>
  <sheetFormatPr baseColWidth="10" defaultColWidth="11.42578125" defaultRowHeight="15" outlineLevelCol="1" x14ac:dyDescent="0.25"/>
  <cols>
    <col min="1" max="1" width="3.28515625" style="111" customWidth="1"/>
    <col min="2" max="2" width="27" style="111" customWidth="1"/>
    <col min="3" max="6" width="11.42578125" style="111"/>
    <col min="7" max="7" width="11.42578125" style="111" customWidth="1"/>
    <col min="8" max="11" width="11.42578125" style="111"/>
    <col min="12" max="14" width="16" style="111" customWidth="1"/>
    <col min="15" max="15" width="2.140625" style="111" customWidth="1"/>
    <col min="16" max="16" width="3.7109375" style="111" customWidth="1"/>
    <col min="17" max="17" width="11.42578125" style="111"/>
    <col min="18" max="47" width="11.42578125" style="112" hidden="1" customWidth="1" outlineLevel="1"/>
    <col min="48" max="48" width="11.42578125" style="111" collapsed="1"/>
    <col min="49" max="16384" width="11.42578125" style="111"/>
  </cols>
  <sheetData>
    <row r="1" spans="2:47" ht="15.75" thickBot="1" x14ac:dyDescent="0.3"/>
    <row r="2" spans="2:47" ht="30" customHeight="1" x14ac:dyDescent="0.25">
      <c r="B2" s="594" t="str">
        <f t="shared" ref="B2:B18" si="0">IF(Lang=0,S2,T2)</f>
        <v>Historique des frais réels par ligne d'affaires
(consolidé)</v>
      </c>
      <c r="C2" s="608">
        <f>IF(Lang=0,U2,V2)</f>
        <v>0</v>
      </c>
      <c r="D2" s="608">
        <f>IF(Lang=0,W2,X2)</f>
        <v>0</v>
      </c>
      <c r="E2" s="608">
        <f>IF(Lang=0,Y2,Z2)</f>
        <v>0</v>
      </c>
      <c r="F2" s="608">
        <f>IF(Lang=0,AA2,AB2)</f>
        <v>0</v>
      </c>
      <c r="G2" s="608">
        <f>IF(Lang=0,AC2,AD2)</f>
        <v>0</v>
      </c>
      <c r="H2" s="608">
        <f>IF(Lang=0,AE2,AF2)</f>
        <v>0</v>
      </c>
      <c r="I2" s="608">
        <f>IF(Lang=0,AG2,AH2)</f>
        <v>0</v>
      </c>
      <c r="J2" s="608">
        <f>IF(Lang=0,AI2,AJ2)</f>
        <v>0</v>
      </c>
      <c r="K2" s="608">
        <f>IF(Lang=0,AK2,AL2)</f>
        <v>0</v>
      </c>
      <c r="L2" s="608">
        <f>IF(Lang=0,AM2,AN2)</f>
        <v>0</v>
      </c>
      <c r="M2" s="608">
        <f>IF(Lang=0,AO2,AP2)</f>
        <v>0</v>
      </c>
      <c r="N2" s="609">
        <f>IF(Lang=0,AQ2,AR2)</f>
        <v>0</v>
      </c>
      <c r="S2" s="112" t="s">
        <v>1985</v>
      </c>
      <c r="T2" s="112" t="s">
        <v>1986</v>
      </c>
    </row>
    <row r="3" spans="2:47" x14ac:dyDescent="0.25">
      <c r="B3" s="597" t="str">
        <f t="shared" si="0"/>
        <v>(en millier de dollars)</v>
      </c>
      <c r="C3" s="598">
        <f>IF(Lang=0,U3,V3)</f>
        <v>0</v>
      </c>
      <c r="D3" s="613">
        <f>IF(Lang=0,W3,X3)</f>
        <v>0</v>
      </c>
      <c r="E3" s="613">
        <f>IF(Lang=0,Y3,Z3)</f>
        <v>0</v>
      </c>
      <c r="F3" s="613">
        <f>IF(Lang=0,AA3,AB3)</f>
        <v>0</v>
      </c>
      <c r="G3" s="613">
        <f>IF(Lang=0,AC3,AD3)</f>
        <v>0</v>
      </c>
      <c r="H3" s="613">
        <f>IF(Lang=0,AE3,AF3)</f>
        <v>0</v>
      </c>
      <c r="I3" s="613">
        <f>IF(Lang=0,AG3,AH3)</f>
        <v>0</v>
      </c>
      <c r="J3" s="613">
        <f>IF(Lang=0,AI3,AJ3)</f>
        <v>0</v>
      </c>
      <c r="K3" s="613">
        <f>IF(Lang=0,AK3,AL3)</f>
        <v>0</v>
      </c>
      <c r="L3" s="598">
        <f>IF(Lang=0,AM3,AN3)</f>
        <v>0</v>
      </c>
      <c r="M3" s="613">
        <f>IF(Lang=0,AO3,AP3)</f>
        <v>0</v>
      </c>
      <c r="N3" s="614">
        <f>IF(Lang=0,AQ3,AR3)</f>
        <v>0</v>
      </c>
      <c r="S3" s="112" t="s">
        <v>756</v>
      </c>
      <c r="T3" s="112" t="s">
        <v>757</v>
      </c>
    </row>
    <row r="4" spans="2:47" ht="15" customHeight="1" x14ac:dyDescent="0.25">
      <c r="B4" s="537" t="str">
        <f t="shared" si="0"/>
        <v>Ligne d'affaires
des états VIE</v>
      </c>
      <c r="C4" s="540" t="str">
        <f>IF(Lang=0,U4,V4)</f>
        <v>Frais réels</v>
      </c>
      <c r="D4" s="611">
        <f>IF(Lang=0,W4,X4)</f>
        <v>0</v>
      </c>
      <c r="E4" s="611">
        <f>IF(Lang=0,Y4,Z4)</f>
        <v>0</v>
      </c>
      <c r="F4" s="534">
        <f>IF(Lang=0,AA4,AB4)</f>
        <v>0</v>
      </c>
      <c r="G4" s="611">
        <f>IF(Lang=0,AC4,AD4)</f>
        <v>0</v>
      </c>
      <c r="H4" s="611">
        <f>IF(Lang=0,AE4,AF4)</f>
        <v>0</v>
      </c>
      <c r="I4" s="534">
        <f>IF(Lang=0,AG4,AH4)</f>
        <v>0</v>
      </c>
      <c r="J4" s="611">
        <f>IF(Lang=0,AI4,AJ4)</f>
        <v>0</v>
      </c>
      <c r="K4" s="612">
        <f>IF(Lang=0,AK4,AL4)</f>
        <v>0</v>
      </c>
      <c r="L4" s="549" t="str">
        <f>IF(Lang=0,AM4,AN4)</f>
        <v>Ratios</v>
      </c>
      <c r="M4" s="534">
        <f>IF(Lang=0,AO4,AP4)</f>
        <v>0</v>
      </c>
      <c r="N4" s="536">
        <f>IF(Lang=0,AQ4,AR4)</f>
        <v>0</v>
      </c>
      <c r="P4" s="147"/>
      <c r="S4" s="112" t="s">
        <v>1791</v>
      </c>
      <c r="T4" s="112" t="s">
        <v>1792</v>
      </c>
      <c r="U4" s="112" t="s">
        <v>1942</v>
      </c>
      <c r="V4" s="112" t="s">
        <v>1943</v>
      </c>
      <c r="AM4" s="112" t="s">
        <v>1950</v>
      </c>
      <c r="AN4" s="112" t="s">
        <v>1950</v>
      </c>
    </row>
    <row r="5" spans="2:47" ht="15" customHeight="1" x14ac:dyDescent="0.25">
      <c r="B5" s="542">
        <f t="shared" si="0"/>
        <v>0</v>
      </c>
      <c r="C5" s="534" t="str">
        <f>IF(Lang=0,U5,V5)</f>
        <v>T</v>
      </c>
      <c r="D5" s="533">
        <f>IF(Lang=0,W5,X5)</f>
        <v>0</v>
      </c>
      <c r="E5" s="548">
        <f>IF(Lang=0,Y5,Z5)</f>
        <v>0</v>
      </c>
      <c r="F5" s="549" t="str">
        <f>IF(Lang=0,AA5,AB5)</f>
        <v>T-1</v>
      </c>
      <c r="G5" s="533">
        <f>IF(Lang=0,AC5,AD5)</f>
        <v>0</v>
      </c>
      <c r="H5" s="548">
        <f>IF(Lang=0,AE5,AF5)</f>
        <v>0</v>
      </c>
      <c r="I5" s="554" t="str">
        <f>IF(Lang=0,AG5,AH5)</f>
        <v>T-2 (1)</v>
      </c>
      <c r="J5" s="552">
        <f>IF(Lang=0,AI5,AJ5)</f>
        <v>0</v>
      </c>
      <c r="K5" s="610">
        <f>IF(Lang=0,AK5,AL5)</f>
        <v>0</v>
      </c>
      <c r="L5" s="100" t="str">
        <f>IF(Lang=0,AM5,AN5)</f>
        <v>T</v>
      </c>
      <c r="M5" s="84" t="str">
        <f>IF(Lang=0,AO5,AP5)</f>
        <v>T-1</v>
      </c>
      <c r="N5" s="198" t="str">
        <f>IF(Lang=0,AQ5,AR5)</f>
        <v>T-2</v>
      </c>
      <c r="P5" s="147"/>
      <c r="U5" s="112" t="s">
        <v>1884</v>
      </c>
      <c r="V5" s="112" t="s">
        <v>1884</v>
      </c>
      <c r="AA5" s="112" t="s">
        <v>1883</v>
      </c>
      <c r="AB5" s="112" t="s">
        <v>1883</v>
      </c>
      <c r="AG5" s="112" t="s">
        <v>1987</v>
      </c>
      <c r="AH5" s="112" t="s">
        <v>1987</v>
      </c>
      <c r="AM5" s="112" t="s">
        <v>1884</v>
      </c>
      <c r="AN5" s="112" t="s">
        <v>1884</v>
      </c>
      <c r="AO5" s="112" t="s">
        <v>1883</v>
      </c>
      <c r="AP5" s="112" t="s">
        <v>1883</v>
      </c>
      <c r="AQ5" s="112" t="s">
        <v>1882</v>
      </c>
      <c r="AR5" s="112" t="s">
        <v>1882</v>
      </c>
    </row>
    <row r="6" spans="2:47" ht="69" customHeight="1" x14ac:dyDescent="0.25">
      <c r="B6" s="607" t="str">
        <f t="shared" si="0"/>
        <v>Non consolidé</v>
      </c>
      <c r="C6" s="99" t="str">
        <f>IF(Lang=0,U6,V6)</f>
        <v>Frais directement attribuables</v>
      </c>
      <c r="D6" s="181" t="str">
        <f>IF(Lang=0,W6,X6)</f>
        <v>Frais 
non-attribuables</v>
      </c>
      <c r="E6" s="181" t="str">
        <f>IF(Lang=0,Y6,Z6)</f>
        <v>Autres Frais</v>
      </c>
      <c r="F6" s="99" t="str">
        <f>IF(Lang=0,AA6,AB6)</f>
        <v>Frais directement attribuables</v>
      </c>
      <c r="G6" s="181" t="str">
        <f>IF(Lang=0,AC6,AD6)</f>
        <v>Frais
non-attribuables</v>
      </c>
      <c r="H6" s="181" t="str">
        <f>IF(Lang=0,AE6,AF6)</f>
        <v>Autres Frais</v>
      </c>
      <c r="I6" s="99" t="str">
        <f>IF(Lang=0,AG6,AH6)</f>
        <v>Frais directement attribuables</v>
      </c>
      <c r="J6" s="181" t="str">
        <f>IF(Lang=0,AI6,AJ6)</f>
        <v>Frais 
non-attribuables</v>
      </c>
      <c r="K6" s="231" t="str">
        <f>IF(Lang=0,AK6,AL6)</f>
        <v>Autres Frais</v>
      </c>
      <c r="L6" s="14" t="str">
        <f>IF(Lang=0,AM6,AN6)</f>
        <v>Ratio des frais directement attribuables sur le total  des frais totaux
=11 / (11+13+15)</v>
      </c>
      <c r="M6" s="48" t="str">
        <f>IF(Lang=0,AO6,AP6)</f>
        <v>Ratio des frais directement attribuables sur le total des frais
=21 / (21+23+25)</v>
      </c>
      <c r="N6" s="49" t="str">
        <f>IF(Lang=0,AQ6,AR6)</f>
        <v>Ratio des frais directement attribuables sur le total des frais
= 31 / (31+33+35)</v>
      </c>
      <c r="P6" s="147"/>
      <c r="S6" s="112" t="s">
        <v>1793</v>
      </c>
      <c r="T6" s="112" t="s">
        <v>1794</v>
      </c>
      <c r="U6" s="112" t="s">
        <v>1944</v>
      </c>
      <c r="V6" s="112" t="s">
        <v>1945</v>
      </c>
      <c r="W6" s="112" t="s">
        <v>1988</v>
      </c>
      <c r="X6" s="112" t="s">
        <v>1947</v>
      </c>
      <c r="Y6" s="112" t="s">
        <v>1989</v>
      </c>
      <c r="Z6" s="112" t="s">
        <v>1949</v>
      </c>
      <c r="AA6" s="112" t="s">
        <v>1944</v>
      </c>
      <c r="AB6" s="112" t="s">
        <v>1945</v>
      </c>
      <c r="AC6" s="112" t="s">
        <v>1990</v>
      </c>
      <c r="AD6" s="112" t="s">
        <v>1947</v>
      </c>
      <c r="AE6" s="112" t="s">
        <v>1989</v>
      </c>
      <c r="AF6" s="112" t="s">
        <v>1949</v>
      </c>
      <c r="AG6" s="112" t="s">
        <v>1944</v>
      </c>
      <c r="AH6" s="112" t="s">
        <v>1945</v>
      </c>
      <c r="AI6" s="112" t="s">
        <v>1988</v>
      </c>
      <c r="AJ6" s="112" t="s">
        <v>1947</v>
      </c>
      <c r="AK6" s="112" t="s">
        <v>1989</v>
      </c>
      <c r="AL6" s="112" t="s">
        <v>1949</v>
      </c>
      <c r="AM6" s="112" t="s">
        <v>1991</v>
      </c>
      <c r="AN6" s="112" t="s">
        <v>1992</v>
      </c>
      <c r="AO6" s="112" t="s">
        <v>1993</v>
      </c>
      <c r="AP6" s="112" t="s">
        <v>1994</v>
      </c>
      <c r="AQ6" s="112" t="s">
        <v>1995</v>
      </c>
      <c r="AR6" s="112" t="s">
        <v>1996</v>
      </c>
    </row>
    <row r="7" spans="2:47" s="148" customFormat="1" ht="9" customHeight="1" x14ac:dyDescent="0.25">
      <c r="B7" s="542">
        <f t="shared" si="0"/>
        <v>0</v>
      </c>
      <c r="C7" s="193" t="s">
        <v>782</v>
      </c>
      <c r="D7" s="188" t="s">
        <v>783</v>
      </c>
      <c r="E7" s="188" t="s">
        <v>784</v>
      </c>
      <c r="F7" s="188" t="s">
        <v>785</v>
      </c>
      <c r="G7" s="188" t="s">
        <v>787</v>
      </c>
      <c r="H7" s="188" t="s">
        <v>788</v>
      </c>
      <c r="I7" s="188" t="s">
        <v>789</v>
      </c>
      <c r="J7" s="188" t="s">
        <v>1839</v>
      </c>
      <c r="K7" s="219" t="s">
        <v>1840</v>
      </c>
      <c r="L7" s="7" t="s">
        <v>791</v>
      </c>
      <c r="M7" s="41" t="s">
        <v>792</v>
      </c>
      <c r="N7" s="42" t="s">
        <v>793</v>
      </c>
      <c r="P7" s="2" t="str">
        <f>IF(Lang=0,AT7,AU7)</f>
        <v>Réf</v>
      </c>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t="s">
        <v>2</v>
      </c>
      <c r="AU7" s="112" t="s">
        <v>3</v>
      </c>
    </row>
    <row r="8" spans="2:47" s="148" customFormat="1" ht="15" customHeight="1" x14ac:dyDescent="0.25">
      <c r="B8" s="192" t="str">
        <f t="shared" si="0"/>
        <v>Assurance individuelle</v>
      </c>
      <c r="C8" s="397"/>
      <c r="D8" s="397"/>
      <c r="E8" s="397"/>
      <c r="F8" s="397"/>
      <c r="G8" s="397"/>
      <c r="H8" s="397"/>
      <c r="I8" s="397"/>
      <c r="J8" s="397"/>
      <c r="K8" s="408"/>
      <c r="L8" s="71" t="str">
        <f>IF(C8=0,"",C8/(C8+D8+E8))</f>
        <v/>
      </c>
      <c r="M8" s="72" t="str">
        <f>IF(F8=0,"",F8/(F8+G8+H8))</f>
        <v/>
      </c>
      <c r="N8" s="73" t="str">
        <f>IF(I8=0,"",I8/(I8+J8+K8))</f>
        <v/>
      </c>
      <c r="P8" s="1" t="s">
        <v>24</v>
      </c>
      <c r="R8" s="112"/>
      <c r="S8" s="112" t="s">
        <v>46</v>
      </c>
      <c r="T8" s="112" t="s">
        <v>47</v>
      </c>
      <c r="U8" s="112"/>
      <c r="V8" s="112"/>
      <c r="W8" s="112"/>
      <c r="X8" s="112"/>
      <c r="Y8" s="112"/>
      <c r="Z8" s="112"/>
      <c r="AA8" s="112"/>
      <c r="AB8" s="112"/>
      <c r="AC8" s="112"/>
      <c r="AD8" s="112"/>
      <c r="AE8" s="112"/>
      <c r="AF8" s="112"/>
      <c r="AG8" s="112"/>
      <c r="AH8" s="112"/>
      <c r="AI8" s="112"/>
      <c r="AJ8" s="112"/>
      <c r="AK8" s="112"/>
      <c r="AL8" s="112"/>
      <c r="AM8" s="112" t="s">
        <v>1880</v>
      </c>
      <c r="AN8" s="112" t="s">
        <v>1880</v>
      </c>
      <c r="AO8" s="112" t="s">
        <v>1880</v>
      </c>
      <c r="AP8" s="112" t="s">
        <v>1880</v>
      </c>
      <c r="AQ8" s="112" t="s">
        <v>1880</v>
      </c>
      <c r="AR8" s="112" t="s">
        <v>1880</v>
      </c>
      <c r="AS8" s="112"/>
      <c r="AT8" s="112"/>
      <c r="AU8" s="112"/>
    </row>
    <row r="9" spans="2:47" s="148" customFormat="1" ht="15" customHeight="1" x14ac:dyDescent="0.25">
      <c r="B9" s="194" t="str">
        <f t="shared" si="0"/>
        <v>Assurance collective</v>
      </c>
      <c r="C9" s="397"/>
      <c r="D9" s="397"/>
      <c r="E9" s="397"/>
      <c r="F9" s="397"/>
      <c r="G9" s="397"/>
      <c r="H9" s="397"/>
      <c r="I9" s="397"/>
      <c r="J9" s="397"/>
      <c r="K9" s="408"/>
      <c r="L9" s="71" t="str">
        <f t="shared" ref="L9:L18" si="1">IF(C9=0,"",C9/(C9+D9+E9))</f>
        <v/>
      </c>
      <c r="M9" s="74" t="str">
        <f t="shared" ref="M9:M18" si="2">IF(F9=0,"",F9/(F9+G9+H9))</f>
        <v/>
      </c>
      <c r="N9" s="73" t="str">
        <f t="shared" ref="N9:N18" si="3">IF(I9=0,"",I9/(I9+J9+K9))</f>
        <v/>
      </c>
      <c r="P9" s="1" t="s">
        <v>811</v>
      </c>
      <c r="R9" s="112"/>
      <c r="S9" s="112" t="s">
        <v>74</v>
      </c>
      <c r="T9" s="112" t="s">
        <v>75</v>
      </c>
      <c r="U9" s="112"/>
      <c r="V9" s="112"/>
      <c r="W9" s="112"/>
      <c r="X9" s="112"/>
      <c r="Y9" s="112"/>
      <c r="Z9" s="112"/>
      <c r="AA9" s="112"/>
      <c r="AB9" s="112"/>
      <c r="AC9" s="112"/>
      <c r="AD9" s="112"/>
      <c r="AE9" s="112"/>
      <c r="AF9" s="112"/>
      <c r="AG9" s="112"/>
      <c r="AH9" s="112"/>
      <c r="AI9" s="112"/>
      <c r="AJ9" s="112"/>
      <c r="AK9" s="112"/>
      <c r="AL9" s="112"/>
      <c r="AM9" s="112" t="s">
        <v>1880</v>
      </c>
      <c r="AN9" s="112" t="s">
        <v>1880</v>
      </c>
      <c r="AO9" s="112" t="s">
        <v>1880</v>
      </c>
      <c r="AP9" s="112" t="s">
        <v>1880</v>
      </c>
      <c r="AQ9" s="112" t="s">
        <v>1880</v>
      </c>
      <c r="AR9" s="112" t="s">
        <v>1880</v>
      </c>
      <c r="AS9" s="112"/>
      <c r="AT9" s="112"/>
      <c r="AU9" s="112"/>
    </row>
    <row r="10" spans="2:47" s="148" customFormat="1" ht="15" customHeight="1" x14ac:dyDescent="0.25">
      <c r="B10" s="194" t="str">
        <f t="shared" si="0"/>
        <v>Rente individuelle</v>
      </c>
      <c r="C10" s="397"/>
      <c r="D10" s="397"/>
      <c r="E10" s="397"/>
      <c r="F10" s="397"/>
      <c r="G10" s="397"/>
      <c r="H10" s="397"/>
      <c r="I10" s="397"/>
      <c r="J10" s="397"/>
      <c r="K10" s="408"/>
      <c r="L10" s="71" t="str">
        <f t="shared" si="1"/>
        <v/>
      </c>
      <c r="M10" s="74" t="str">
        <f t="shared" si="2"/>
        <v/>
      </c>
      <c r="N10" s="73" t="str">
        <f t="shared" si="3"/>
        <v/>
      </c>
      <c r="P10" s="1" t="s">
        <v>821</v>
      </c>
      <c r="R10" s="112"/>
      <c r="S10" s="112" t="s">
        <v>93</v>
      </c>
      <c r="T10" s="112" t="s">
        <v>103</v>
      </c>
      <c r="U10" s="112"/>
      <c r="V10" s="112"/>
      <c r="W10" s="112"/>
      <c r="X10" s="112"/>
      <c r="Y10" s="112"/>
      <c r="Z10" s="112"/>
      <c r="AA10" s="112"/>
      <c r="AB10" s="112"/>
      <c r="AC10" s="112"/>
      <c r="AD10" s="112"/>
      <c r="AE10" s="112"/>
      <c r="AF10" s="112"/>
      <c r="AG10" s="112"/>
      <c r="AH10" s="112"/>
      <c r="AI10" s="112"/>
      <c r="AJ10" s="112"/>
      <c r="AK10" s="112"/>
      <c r="AL10" s="112"/>
      <c r="AM10" s="112" t="s">
        <v>1880</v>
      </c>
      <c r="AN10" s="112" t="s">
        <v>1880</v>
      </c>
      <c r="AO10" s="112" t="s">
        <v>1880</v>
      </c>
      <c r="AP10" s="112" t="s">
        <v>1880</v>
      </c>
      <c r="AQ10" s="112" t="s">
        <v>1880</v>
      </c>
      <c r="AR10" s="112" t="s">
        <v>1880</v>
      </c>
      <c r="AS10" s="112"/>
      <c r="AT10" s="112"/>
      <c r="AU10" s="112"/>
    </row>
    <row r="11" spans="2:47" s="148" customFormat="1" ht="15" customHeight="1" x14ac:dyDescent="0.25">
      <c r="B11" s="194" t="str">
        <f t="shared" si="0"/>
        <v>Rente collective</v>
      </c>
      <c r="C11" s="397"/>
      <c r="D11" s="397"/>
      <c r="E11" s="397"/>
      <c r="F11" s="397"/>
      <c r="G11" s="397"/>
      <c r="H11" s="397"/>
      <c r="I11" s="397"/>
      <c r="J11" s="397"/>
      <c r="K11" s="408"/>
      <c r="L11" s="71" t="str">
        <f t="shared" si="1"/>
        <v/>
      </c>
      <c r="M11" s="74" t="str">
        <f t="shared" si="2"/>
        <v/>
      </c>
      <c r="N11" s="73" t="str">
        <f t="shared" si="3"/>
        <v/>
      </c>
      <c r="P11" s="1" t="s">
        <v>831</v>
      </c>
      <c r="R11" s="112"/>
      <c r="S11" s="112" t="s">
        <v>127</v>
      </c>
      <c r="T11" s="112" t="s">
        <v>128</v>
      </c>
      <c r="U11" s="112"/>
      <c r="V11" s="112"/>
      <c r="W11" s="112"/>
      <c r="X11" s="112"/>
      <c r="Y11" s="112"/>
      <c r="Z11" s="112"/>
      <c r="AA11" s="112"/>
      <c r="AB11" s="112"/>
      <c r="AC11" s="112"/>
      <c r="AD11" s="112"/>
      <c r="AE11" s="112"/>
      <c r="AF11" s="112"/>
      <c r="AG11" s="112"/>
      <c r="AH11" s="112"/>
      <c r="AI11" s="112"/>
      <c r="AJ11" s="112"/>
      <c r="AK11" s="112"/>
      <c r="AL11" s="112"/>
      <c r="AM11" s="112" t="s">
        <v>1880</v>
      </c>
      <c r="AN11" s="112" t="s">
        <v>1880</v>
      </c>
      <c r="AO11" s="112" t="s">
        <v>1880</v>
      </c>
      <c r="AP11" s="112" t="s">
        <v>1880</v>
      </c>
      <c r="AQ11" s="112" t="s">
        <v>1880</v>
      </c>
      <c r="AR11" s="112" t="s">
        <v>1880</v>
      </c>
      <c r="AS11" s="112"/>
      <c r="AT11" s="112"/>
      <c r="AU11" s="112"/>
    </row>
    <row r="12" spans="2:47" s="148" customFormat="1" ht="15" customHeight="1" x14ac:dyDescent="0.25">
      <c r="B12" s="194" t="str">
        <f t="shared" si="0"/>
        <v>Avec participation</v>
      </c>
      <c r="C12" s="397"/>
      <c r="D12" s="397"/>
      <c r="E12" s="397"/>
      <c r="F12" s="397"/>
      <c r="G12" s="397"/>
      <c r="H12" s="397"/>
      <c r="I12" s="397"/>
      <c r="J12" s="397"/>
      <c r="K12" s="408"/>
      <c r="L12" s="71" t="str">
        <f t="shared" si="1"/>
        <v/>
      </c>
      <c r="M12" s="74" t="str">
        <f t="shared" si="2"/>
        <v/>
      </c>
      <c r="N12" s="73" t="str">
        <f t="shared" si="3"/>
        <v/>
      </c>
      <c r="P12" s="1" t="s">
        <v>841</v>
      </c>
      <c r="R12" s="112"/>
      <c r="S12" s="112" t="s">
        <v>1797</v>
      </c>
      <c r="T12" s="112" t="s">
        <v>1798</v>
      </c>
      <c r="U12" s="112"/>
      <c r="V12" s="112"/>
      <c r="W12" s="112"/>
      <c r="X12" s="112"/>
      <c r="Y12" s="112"/>
      <c r="Z12" s="112"/>
      <c r="AA12" s="112"/>
      <c r="AB12" s="112"/>
      <c r="AC12" s="112"/>
      <c r="AD12" s="112"/>
      <c r="AE12" s="112"/>
      <c r="AF12" s="112"/>
      <c r="AG12" s="112"/>
      <c r="AH12" s="112"/>
      <c r="AI12" s="112"/>
      <c r="AJ12" s="112"/>
      <c r="AK12" s="112"/>
      <c r="AL12" s="112"/>
      <c r="AM12" s="112" t="s">
        <v>1880</v>
      </c>
      <c r="AN12" s="112" t="s">
        <v>1880</v>
      </c>
      <c r="AO12" s="112" t="s">
        <v>1880</v>
      </c>
      <c r="AP12" s="112" t="s">
        <v>1880</v>
      </c>
      <c r="AQ12" s="112" t="s">
        <v>1880</v>
      </c>
      <c r="AR12" s="112" t="s">
        <v>1880</v>
      </c>
      <c r="AS12" s="112"/>
      <c r="AT12" s="112"/>
      <c r="AU12" s="112"/>
    </row>
    <row r="13" spans="2:47" s="148" customFormat="1" ht="15" customHeight="1" x14ac:dyDescent="0.25">
      <c r="B13" s="194" t="str">
        <f t="shared" si="0"/>
        <v>Assurances multirisques</v>
      </c>
      <c r="C13" s="397"/>
      <c r="D13" s="397"/>
      <c r="E13" s="397"/>
      <c r="F13" s="397"/>
      <c r="G13" s="397"/>
      <c r="H13" s="397"/>
      <c r="I13" s="397"/>
      <c r="J13" s="397"/>
      <c r="K13" s="408"/>
      <c r="L13" s="71" t="str">
        <f t="shared" si="1"/>
        <v/>
      </c>
      <c r="M13" s="74" t="str">
        <f t="shared" si="2"/>
        <v/>
      </c>
      <c r="N13" s="73" t="str">
        <f t="shared" si="3"/>
        <v/>
      </c>
      <c r="P13" s="1" t="s">
        <v>851</v>
      </c>
      <c r="R13" s="112"/>
      <c r="S13" s="112" t="s">
        <v>147</v>
      </c>
      <c r="T13" s="112" t="s">
        <v>148</v>
      </c>
      <c r="U13" s="112"/>
      <c r="V13" s="112"/>
      <c r="W13" s="112"/>
      <c r="X13" s="112"/>
      <c r="Y13" s="112"/>
      <c r="Z13" s="112"/>
      <c r="AA13" s="112"/>
      <c r="AB13" s="112"/>
      <c r="AC13" s="112"/>
      <c r="AD13" s="112"/>
      <c r="AE13" s="112"/>
      <c r="AF13" s="112"/>
      <c r="AG13" s="112"/>
      <c r="AH13" s="112"/>
      <c r="AI13" s="112"/>
      <c r="AJ13" s="112"/>
      <c r="AK13" s="112"/>
      <c r="AL13" s="112"/>
      <c r="AM13" s="112" t="s">
        <v>1880</v>
      </c>
      <c r="AN13" s="112" t="s">
        <v>1880</v>
      </c>
      <c r="AO13" s="112" t="s">
        <v>1880</v>
      </c>
      <c r="AP13" s="112" t="s">
        <v>1880</v>
      </c>
      <c r="AQ13" s="112" t="s">
        <v>1880</v>
      </c>
      <c r="AR13" s="112" t="s">
        <v>1880</v>
      </c>
      <c r="AS13" s="112"/>
      <c r="AT13" s="112"/>
      <c r="AU13" s="112"/>
    </row>
    <row r="14" spans="2:47" s="148" customFormat="1" ht="15" customHeight="1" x14ac:dyDescent="0.25">
      <c r="B14" s="194" t="str">
        <f t="shared" si="0"/>
        <v>Acceptation de dépôt</v>
      </c>
      <c r="C14" s="397"/>
      <c r="D14" s="397"/>
      <c r="E14" s="397"/>
      <c r="F14" s="397"/>
      <c r="G14" s="397"/>
      <c r="H14" s="397"/>
      <c r="I14" s="397"/>
      <c r="J14" s="397"/>
      <c r="K14" s="408"/>
      <c r="L14" s="71" t="str">
        <f t="shared" si="1"/>
        <v/>
      </c>
      <c r="M14" s="74" t="str">
        <f t="shared" si="2"/>
        <v/>
      </c>
      <c r="N14" s="73" t="str">
        <f t="shared" si="3"/>
        <v/>
      </c>
      <c r="P14" s="1" t="s">
        <v>861</v>
      </c>
      <c r="R14" s="112"/>
      <c r="S14" s="112" t="s">
        <v>134</v>
      </c>
      <c r="T14" s="112" t="s">
        <v>135</v>
      </c>
      <c r="U14" s="112"/>
      <c r="V14" s="112"/>
      <c r="W14" s="112"/>
      <c r="X14" s="112"/>
      <c r="Y14" s="112"/>
      <c r="Z14" s="112"/>
      <c r="AA14" s="112"/>
      <c r="AB14" s="112"/>
      <c r="AC14" s="112"/>
      <c r="AD14" s="112"/>
      <c r="AE14" s="112"/>
      <c r="AF14" s="112"/>
      <c r="AG14" s="112"/>
      <c r="AH14" s="112"/>
      <c r="AI14" s="112"/>
      <c r="AJ14" s="112"/>
      <c r="AK14" s="112"/>
      <c r="AL14" s="112"/>
      <c r="AM14" s="112" t="s">
        <v>1880</v>
      </c>
      <c r="AN14" s="112" t="s">
        <v>1880</v>
      </c>
      <c r="AO14" s="112" t="s">
        <v>1880</v>
      </c>
      <c r="AP14" s="112" t="s">
        <v>1880</v>
      </c>
      <c r="AQ14" s="112" t="s">
        <v>1880</v>
      </c>
      <c r="AR14" s="112" t="s">
        <v>1880</v>
      </c>
      <c r="AS14" s="112"/>
      <c r="AT14" s="112"/>
      <c r="AU14" s="112"/>
    </row>
    <row r="15" spans="2:47" s="148" customFormat="1" ht="15" customHeight="1" x14ac:dyDescent="0.25">
      <c r="B15" s="194" t="str">
        <f t="shared" si="0"/>
        <v>Autres</v>
      </c>
      <c r="C15" s="397"/>
      <c r="D15" s="397"/>
      <c r="E15" s="397"/>
      <c r="F15" s="397"/>
      <c r="G15" s="397"/>
      <c r="H15" s="397"/>
      <c r="I15" s="397"/>
      <c r="J15" s="397"/>
      <c r="K15" s="408"/>
      <c r="L15" s="71" t="str">
        <f t="shared" si="1"/>
        <v/>
      </c>
      <c r="M15" s="74" t="str">
        <f t="shared" si="2"/>
        <v/>
      </c>
      <c r="N15" s="73" t="str">
        <f t="shared" si="3"/>
        <v/>
      </c>
      <c r="P15" s="1" t="s">
        <v>871</v>
      </c>
      <c r="R15" s="112"/>
      <c r="S15" s="112" t="s">
        <v>142</v>
      </c>
      <c r="T15" s="112" t="s">
        <v>122</v>
      </c>
      <c r="U15" s="112"/>
      <c r="V15" s="112"/>
      <c r="W15" s="112"/>
      <c r="X15" s="112"/>
      <c r="Y15" s="112"/>
      <c r="Z15" s="112"/>
      <c r="AA15" s="112"/>
      <c r="AB15" s="112"/>
      <c r="AC15" s="112"/>
      <c r="AD15" s="112"/>
      <c r="AE15" s="112"/>
      <c r="AF15" s="112"/>
      <c r="AG15" s="112"/>
      <c r="AH15" s="112"/>
      <c r="AI15" s="112"/>
      <c r="AJ15" s="112"/>
      <c r="AK15" s="112"/>
      <c r="AL15" s="112"/>
      <c r="AM15" s="112" t="s">
        <v>1880</v>
      </c>
      <c r="AN15" s="112" t="s">
        <v>1880</v>
      </c>
      <c r="AO15" s="112" t="s">
        <v>1880</v>
      </c>
      <c r="AP15" s="112" t="s">
        <v>1880</v>
      </c>
      <c r="AQ15" s="112" t="s">
        <v>1880</v>
      </c>
      <c r="AR15" s="112" t="s">
        <v>1880</v>
      </c>
      <c r="AS15" s="112"/>
      <c r="AT15" s="112"/>
      <c r="AU15" s="112"/>
    </row>
    <row r="16" spans="2:47" s="148" customFormat="1" ht="15" customHeight="1" x14ac:dyDescent="0.25">
      <c r="B16" s="103" t="str">
        <f t="shared" si="0"/>
        <v>Total non consolidé</v>
      </c>
      <c r="C16" s="400">
        <f>SUM(C8:C15)</f>
        <v>0</v>
      </c>
      <c r="D16" s="400">
        <f t="shared" ref="D16:K16" si="4">SUM(D8:D15)</f>
        <v>0</v>
      </c>
      <c r="E16" s="400">
        <f t="shared" si="4"/>
        <v>0</v>
      </c>
      <c r="F16" s="400">
        <f t="shared" si="4"/>
        <v>0</v>
      </c>
      <c r="G16" s="400">
        <f t="shared" si="4"/>
        <v>0</v>
      </c>
      <c r="H16" s="400">
        <f t="shared" si="4"/>
        <v>0</v>
      </c>
      <c r="I16" s="400">
        <f t="shared" si="4"/>
        <v>0</v>
      </c>
      <c r="J16" s="400">
        <f t="shared" si="4"/>
        <v>0</v>
      </c>
      <c r="K16" s="401">
        <f t="shared" si="4"/>
        <v>0</v>
      </c>
      <c r="L16" s="75" t="str">
        <f t="shared" si="1"/>
        <v/>
      </c>
      <c r="M16" s="76" t="str">
        <f t="shared" si="2"/>
        <v/>
      </c>
      <c r="N16" s="77" t="str">
        <f t="shared" si="3"/>
        <v/>
      </c>
      <c r="P16" s="1" t="s">
        <v>890</v>
      </c>
      <c r="R16" s="112"/>
      <c r="S16" s="112" t="s">
        <v>1799</v>
      </c>
      <c r="T16" s="112" t="s">
        <v>1800</v>
      </c>
      <c r="U16" s="112"/>
      <c r="V16" s="112"/>
      <c r="W16" s="112"/>
      <c r="X16" s="112"/>
      <c r="Y16" s="112"/>
      <c r="Z16" s="112"/>
      <c r="AA16" s="112"/>
      <c r="AB16" s="112"/>
      <c r="AC16" s="112"/>
      <c r="AD16" s="112"/>
      <c r="AE16" s="112"/>
      <c r="AF16" s="112"/>
      <c r="AG16" s="112"/>
      <c r="AH16" s="112"/>
      <c r="AI16" s="112"/>
      <c r="AJ16" s="112"/>
      <c r="AK16" s="112"/>
      <c r="AL16" s="112"/>
      <c r="AM16" s="112" t="s">
        <v>1880</v>
      </c>
      <c r="AN16" s="112" t="s">
        <v>1880</v>
      </c>
      <c r="AO16" s="112" t="s">
        <v>1880</v>
      </c>
      <c r="AP16" s="112" t="s">
        <v>1880</v>
      </c>
      <c r="AQ16" s="112" t="s">
        <v>1880</v>
      </c>
      <c r="AR16" s="112" t="s">
        <v>1880</v>
      </c>
      <c r="AS16" s="112"/>
      <c r="AT16" s="112"/>
      <c r="AU16" s="112"/>
    </row>
    <row r="17" spans="2:47" s="149" customFormat="1" ht="15" customHeight="1" thickBot="1" x14ac:dyDescent="0.3">
      <c r="B17" s="232" t="str">
        <f t="shared" si="0"/>
        <v>Filiales</v>
      </c>
      <c r="C17" s="409"/>
      <c r="D17" s="409"/>
      <c r="E17" s="409"/>
      <c r="F17" s="409"/>
      <c r="G17" s="409"/>
      <c r="H17" s="409"/>
      <c r="I17" s="409"/>
      <c r="J17" s="409"/>
      <c r="K17" s="410"/>
      <c r="L17" s="78" t="str">
        <f t="shared" si="1"/>
        <v/>
      </c>
      <c r="M17" s="79" t="str">
        <f t="shared" si="2"/>
        <v/>
      </c>
      <c r="N17" s="80" t="str">
        <f t="shared" si="3"/>
        <v/>
      </c>
      <c r="P17" s="1" t="s">
        <v>29</v>
      </c>
      <c r="R17" s="112"/>
      <c r="S17" s="112" t="s">
        <v>1801</v>
      </c>
      <c r="T17" s="112" t="s">
        <v>1802</v>
      </c>
      <c r="U17" s="112"/>
      <c r="V17" s="112"/>
      <c r="W17" s="112"/>
      <c r="X17" s="112"/>
      <c r="Y17" s="112"/>
      <c r="Z17" s="112"/>
      <c r="AA17" s="112"/>
      <c r="AB17" s="112"/>
      <c r="AC17" s="112"/>
      <c r="AD17" s="112"/>
      <c r="AE17" s="112"/>
      <c r="AF17" s="112"/>
      <c r="AG17" s="112"/>
      <c r="AH17" s="112"/>
      <c r="AI17" s="112"/>
      <c r="AJ17" s="112"/>
      <c r="AK17" s="112"/>
      <c r="AL17" s="112"/>
      <c r="AM17" s="112" t="s">
        <v>1880</v>
      </c>
      <c r="AN17" s="112" t="s">
        <v>1880</v>
      </c>
      <c r="AO17" s="112" t="s">
        <v>1880</v>
      </c>
      <c r="AP17" s="112" t="s">
        <v>1880</v>
      </c>
      <c r="AQ17" s="112" t="s">
        <v>1880</v>
      </c>
      <c r="AR17" s="112" t="s">
        <v>1880</v>
      </c>
      <c r="AS17" s="112"/>
      <c r="AT17" s="112"/>
      <c r="AU17" s="112"/>
    </row>
    <row r="18" spans="2:47" s="149" customFormat="1" ht="15" customHeight="1" thickTop="1" thickBot="1" x14ac:dyDescent="0.3">
      <c r="B18" s="43" t="str">
        <f t="shared" si="0"/>
        <v>Total consolidé</v>
      </c>
      <c r="C18" s="405">
        <f>SUM(C16:C17)</f>
        <v>0</v>
      </c>
      <c r="D18" s="405">
        <f t="shared" ref="D18:K18" si="5">SUM(D16:D17)</f>
        <v>0</v>
      </c>
      <c r="E18" s="405">
        <f t="shared" si="5"/>
        <v>0</v>
      </c>
      <c r="F18" s="405">
        <f t="shared" si="5"/>
        <v>0</v>
      </c>
      <c r="G18" s="405">
        <f t="shared" si="5"/>
        <v>0</v>
      </c>
      <c r="H18" s="405">
        <f t="shared" si="5"/>
        <v>0</v>
      </c>
      <c r="I18" s="405">
        <f t="shared" si="5"/>
        <v>0</v>
      </c>
      <c r="J18" s="405">
        <f t="shared" si="5"/>
        <v>0</v>
      </c>
      <c r="K18" s="411">
        <f t="shared" si="5"/>
        <v>0</v>
      </c>
      <c r="L18" s="81" t="str">
        <f t="shared" si="1"/>
        <v/>
      </c>
      <c r="M18" s="82" t="str">
        <f t="shared" si="2"/>
        <v/>
      </c>
      <c r="N18" s="83" t="str">
        <f t="shared" si="3"/>
        <v/>
      </c>
      <c r="P18" s="1" t="s">
        <v>986</v>
      </c>
      <c r="R18" s="112"/>
      <c r="S18" s="112" t="s">
        <v>1787</v>
      </c>
      <c r="T18" s="112" t="s">
        <v>1788</v>
      </c>
      <c r="U18" s="112"/>
      <c r="V18" s="112"/>
      <c r="W18" s="112"/>
      <c r="X18" s="112"/>
      <c r="Y18" s="112"/>
      <c r="Z18" s="112"/>
      <c r="AA18" s="112"/>
      <c r="AB18" s="112"/>
      <c r="AC18" s="112"/>
      <c r="AD18" s="112"/>
      <c r="AE18" s="112"/>
      <c r="AF18" s="112"/>
      <c r="AG18" s="112"/>
      <c r="AH18" s="112"/>
      <c r="AI18" s="112"/>
      <c r="AJ18" s="112"/>
      <c r="AK18" s="112"/>
      <c r="AL18" s="112"/>
      <c r="AM18" s="112" t="s">
        <v>1880</v>
      </c>
      <c r="AN18" s="112" t="s">
        <v>1880</v>
      </c>
      <c r="AO18" s="112" t="s">
        <v>1880</v>
      </c>
      <c r="AP18" s="112" t="s">
        <v>1880</v>
      </c>
      <c r="AQ18" s="112" t="s">
        <v>1880</v>
      </c>
      <c r="AR18" s="112" t="s">
        <v>1880</v>
      </c>
      <c r="AS18" s="112"/>
      <c r="AT18" s="112"/>
      <c r="AU18" s="112"/>
    </row>
    <row r="19" spans="2:47" s="137" customFormat="1" x14ac:dyDescent="0.25">
      <c r="B19" s="147"/>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row>
    <row r="20" spans="2:47" s="137" customFormat="1" x14ac:dyDescent="0.25">
      <c r="B20" s="150" t="str">
        <f>IF(Lang=0,S20,'4.2.3'!K60)</f>
        <v>(1) Facultatif</v>
      </c>
      <c r="R20" s="112"/>
      <c r="S20" s="112" t="s">
        <v>1997</v>
      </c>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row>
    <row r="21" spans="2:47" s="137" customFormat="1" x14ac:dyDescent="0.25">
      <c r="B21" s="147"/>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row>
    <row r="22" spans="2:47" s="137" customFormat="1" x14ac:dyDescent="0.25">
      <c r="B22" s="147"/>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row>
    <row r="23" spans="2:47" s="137" customFormat="1" x14ac:dyDescent="0.25">
      <c r="B23" s="147"/>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row>
    <row r="24" spans="2:47" s="137" customFormat="1" x14ac:dyDescent="0.25">
      <c r="B24" s="147"/>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row>
  </sheetData>
  <sheetProtection sheet="1" objects="1" scenarios="1"/>
  <mergeCells count="9">
    <mergeCell ref="B6:B7"/>
    <mergeCell ref="B2:N2"/>
    <mergeCell ref="C5:E5"/>
    <mergeCell ref="F5:H5"/>
    <mergeCell ref="I5:K5"/>
    <mergeCell ref="C4:K4"/>
    <mergeCell ref="L4:N4"/>
    <mergeCell ref="B3:N3"/>
    <mergeCell ref="B4:B5"/>
  </mergeCells>
  <pageMargins left="0.70866141732283505" right="0.70866141732283505" top="0.74803149606299202" bottom="0.74803149606299202" header="0.31496062992126" footer="0.31496062992126"/>
  <pageSetup paperSize="5" scale="88" orientation="landscape" r:id="rId1"/>
  <headerFooter>
    <oddFooter>&amp;LAutorité des marchés financiers
Direction principale de la surveillance des assureurs et du contrôle du droit d'exercice&amp;CTableau 4.2.1.3 b&amp;RHistorique des frais réels par ligne d'affaires</oddFooter>
  </headerFooter>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91CFF-0A2C-4E61-8D81-8C8D7DA04C54}">
  <sheetPr codeName="Feuil18"/>
  <dimension ref="B1:CI113"/>
  <sheetViews>
    <sheetView zoomScale="85" zoomScaleNormal="85" workbookViewId="0"/>
  </sheetViews>
  <sheetFormatPr baseColWidth="10" defaultColWidth="11.42578125" defaultRowHeight="15" outlineLevelCol="1" x14ac:dyDescent="0.25"/>
  <cols>
    <col min="1" max="1" width="3.28515625" style="151" customWidth="1"/>
    <col min="2" max="2" width="13.7109375" style="151" customWidth="1"/>
    <col min="3" max="3" width="25.140625" style="151" customWidth="1"/>
    <col min="4" max="7" width="10.85546875" style="151" customWidth="1"/>
    <col min="8" max="21" width="10.85546875" style="151" customWidth="1" outlineLevel="1"/>
    <col min="22" max="23" width="10.85546875" style="151" customWidth="1"/>
    <col min="24" max="24" width="2.140625" style="151" customWidth="1"/>
    <col min="25" max="25" width="3.7109375" style="151" customWidth="1"/>
    <col min="26" max="26" width="2.85546875" style="151" customWidth="1"/>
    <col min="27" max="37" width="11.42578125" style="151"/>
    <col min="38" max="38" width="3.28515625" style="151" customWidth="1"/>
    <col min="39" max="40" width="11.42578125" style="112" hidden="1" customWidth="1" outlineLevel="1"/>
    <col min="41" max="41" width="15" style="112" hidden="1" customWidth="1" outlineLevel="1"/>
    <col min="42" max="86" width="11.42578125" style="112" hidden="1" customWidth="1" outlineLevel="1"/>
    <col min="87" max="87" width="11.42578125" style="151" collapsed="1"/>
    <col min="88" max="16384" width="11.42578125" style="151"/>
  </cols>
  <sheetData>
    <row r="1" spans="2:86" ht="15.75" customHeight="1" thickBot="1" x14ac:dyDescent="0.3">
      <c r="X1" s="152"/>
    </row>
    <row r="2" spans="2:86" ht="24.6" customHeight="1" x14ac:dyDescent="0.25">
      <c r="B2" s="566" t="str">
        <f t="shared" ref="B2:B33" si="0">IF(Lang=0,AN2,AO2)</f>
        <v>Courbes d'actualisation au comptant - Affaires canadiennes
(non consolidé)</v>
      </c>
      <c r="C2" s="615">
        <f t="shared" ref="C2:C33" si="1">IF(Lang=0,AP2,AQ2)</f>
        <v>0</v>
      </c>
      <c r="D2" s="615">
        <f>IF(Lang=0,AR2,AS2)</f>
        <v>0</v>
      </c>
      <c r="E2" s="615">
        <f>IF(Lang=0,AT2,AU2)</f>
        <v>0</v>
      </c>
      <c r="F2" s="615">
        <f>IF(Lang=0,AV2,AW2)</f>
        <v>0</v>
      </c>
      <c r="G2" s="615">
        <f>IF(Lang=0,AX2,AY2)</f>
        <v>0</v>
      </c>
      <c r="H2" s="615">
        <f>IF(Lang=0,AZ2,BA2)</f>
        <v>0</v>
      </c>
      <c r="I2" s="615">
        <f>IF(Lang=0,BB2,BC2)</f>
        <v>0</v>
      </c>
      <c r="J2" s="615">
        <f>IF(Lang=0,BD2,BE2)</f>
        <v>0</v>
      </c>
      <c r="K2" s="615">
        <f>IF(Lang=0,BF2,BG2)</f>
        <v>0</v>
      </c>
      <c r="L2" s="615">
        <f>IF(Lang=0,BH2,BI2)</f>
        <v>0</v>
      </c>
      <c r="M2" s="615">
        <f>IF(Lang=0,BJ2,BK2)</f>
        <v>0</v>
      </c>
      <c r="N2" s="615">
        <f>IF(Lang=0,BL2,BM2)</f>
        <v>0</v>
      </c>
      <c r="O2" s="615">
        <f>IF(Lang=0,BN2,BO2)</f>
        <v>0</v>
      </c>
      <c r="P2" s="615">
        <f>IF(Lang=0,BP2,BQ2)</f>
        <v>0</v>
      </c>
      <c r="Q2" s="615">
        <f>IF(Lang=0,BR2,BS2)</f>
        <v>0</v>
      </c>
      <c r="R2" s="615">
        <f>IF(Lang=0,BT2,BU2)</f>
        <v>0</v>
      </c>
      <c r="S2" s="615">
        <f>IF(Lang=0,BV2,BW2)</f>
        <v>0</v>
      </c>
      <c r="T2" s="615">
        <f>IF(Lang=0,BX2,BY2)</f>
        <v>0</v>
      </c>
      <c r="U2" s="615">
        <f>IF(Lang=0,BZ2,CA2)</f>
        <v>0</v>
      </c>
      <c r="V2" s="615">
        <f>IF(Lang=0,CB2,CC2)</f>
        <v>0</v>
      </c>
      <c r="W2" s="616">
        <f>IF(Lang=0,CD2,CE2)</f>
        <v>0</v>
      </c>
      <c r="X2" s="152"/>
      <c r="Y2" s="152"/>
      <c r="AN2" s="112" t="s">
        <v>1998</v>
      </c>
      <c r="AO2" s="112" t="s">
        <v>1999</v>
      </c>
    </row>
    <row r="3" spans="2:86" ht="12.75" customHeight="1" x14ac:dyDescent="0.25">
      <c r="B3" s="617" t="str">
        <f t="shared" si="0"/>
        <v>(en pourcentage)</v>
      </c>
      <c r="C3" s="617">
        <f t="shared" si="1"/>
        <v>0</v>
      </c>
      <c r="D3" s="617">
        <f>IF(Lang=0,AR3,AS3)</f>
        <v>0</v>
      </c>
      <c r="E3" s="618">
        <f>IF(Lang=0,AT3,AU3)</f>
        <v>0</v>
      </c>
      <c r="F3" s="618">
        <f>IF(Lang=0,AV3,AW3)</f>
        <v>0</v>
      </c>
      <c r="G3" s="618">
        <f>IF(Lang=0,AX3,AY3)</f>
        <v>0</v>
      </c>
      <c r="H3" s="618">
        <f>IF(Lang=0,AZ3,BA3)</f>
        <v>0</v>
      </c>
      <c r="I3" s="618">
        <f>IF(Lang=0,BB3,BC3)</f>
        <v>0</v>
      </c>
      <c r="J3" s="618">
        <f>IF(Lang=0,BD3,BE3)</f>
        <v>0</v>
      </c>
      <c r="K3" s="618">
        <f>IF(Lang=0,BF3,BG3)</f>
        <v>0</v>
      </c>
      <c r="L3" s="618">
        <f>IF(Lang=0,BH3,BI3)</f>
        <v>0</v>
      </c>
      <c r="M3" s="618">
        <f>IF(Lang=0,BJ3,BK3)</f>
        <v>0</v>
      </c>
      <c r="N3" s="618">
        <f>IF(Lang=0,BL3,BM3)</f>
        <v>0</v>
      </c>
      <c r="O3" s="618">
        <f>IF(Lang=0,BN3,BO3)</f>
        <v>0</v>
      </c>
      <c r="P3" s="618">
        <f>IF(Lang=0,BP3,BQ3)</f>
        <v>0</v>
      </c>
      <c r="Q3" s="618">
        <f>IF(Lang=0,BR3,BS3)</f>
        <v>0</v>
      </c>
      <c r="R3" s="618">
        <f>IF(Lang=0,BT3,BU3)</f>
        <v>0</v>
      </c>
      <c r="S3" s="618">
        <f>IF(Lang=0,BV3,BW3)</f>
        <v>0</v>
      </c>
      <c r="T3" s="618">
        <f>IF(Lang=0,BX3,BY3)</f>
        <v>0</v>
      </c>
      <c r="U3" s="618">
        <f>IF(Lang=0,BZ3,CA3)</f>
        <v>0</v>
      </c>
      <c r="V3" s="618">
        <f>IF(Lang=0,CB3,CC3)</f>
        <v>0</v>
      </c>
      <c r="W3" s="619">
        <f>IF(Lang=0,CD3,CE3)</f>
        <v>0</v>
      </c>
      <c r="X3" s="152"/>
      <c r="Y3" s="152"/>
      <c r="AN3" s="112" t="s">
        <v>2000</v>
      </c>
      <c r="AO3" s="112" t="s">
        <v>2001</v>
      </c>
    </row>
    <row r="4" spans="2:86" ht="15" customHeight="1" x14ac:dyDescent="0.25">
      <c r="B4" s="622" t="str">
        <f t="shared" si="0"/>
        <v>Période
(observable /
non observable)</v>
      </c>
      <c r="C4" s="624" t="str">
        <f t="shared" si="1"/>
        <v>Durée</v>
      </c>
      <c r="D4" s="631" t="str">
        <f>IF(Lang=0,AR4,AS4)</f>
        <v>Caractéristique de liquidité</v>
      </c>
      <c r="E4" s="632">
        <f>IF(Lang=0,AT4,AU4)</f>
        <v>0</v>
      </c>
      <c r="F4" s="626">
        <f>IF(Lang=0,AV4,AW4)</f>
        <v>0</v>
      </c>
      <c r="G4" s="632">
        <f>IF(Lang=0,AX4,AY4)</f>
        <v>0</v>
      </c>
      <c r="H4" s="632">
        <f>IF(Lang=0,AZ4,BA4)</f>
        <v>0</v>
      </c>
      <c r="I4" s="632">
        <f>IF(Lang=0,BB4,BC4)</f>
        <v>0</v>
      </c>
      <c r="J4" s="632">
        <f>IF(Lang=0,BD4,BE4)</f>
        <v>0</v>
      </c>
      <c r="K4" s="632">
        <f>IF(Lang=0,BF4,BG4)</f>
        <v>0</v>
      </c>
      <c r="L4" s="632">
        <f>IF(Lang=0,BH4,BI4)</f>
        <v>0</v>
      </c>
      <c r="M4" s="632">
        <f>IF(Lang=0,BJ4,BK4)</f>
        <v>0</v>
      </c>
      <c r="N4" s="632">
        <f>IF(Lang=0,BL4,BM4)</f>
        <v>0</v>
      </c>
      <c r="O4" s="632">
        <f>IF(Lang=0,BN4,BO4)</f>
        <v>0</v>
      </c>
      <c r="P4" s="632">
        <f>IF(Lang=0,BP4,BQ4)</f>
        <v>0</v>
      </c>
      <c r="Q4" s="632">
        <f>IF(Lang=0,BR4,BS4)</f>
        <v>0</v>
      </c>
      <c r="R4" s="632">
        <f>IF(Lang=0,BT4,BU4)</f>
        <v>0</v>
      </c>
      <c r="S4" s="632">
        <f>IF(Lang=0,BV4,BW4)</f>
        <v>0</v>
      </c>
      <c r="T4" s="632">
        <f>IF(Lang=0,BX4,BY4)</f>
        <v>0</v>
      </c>
      <c r="U4" s="632">
        <f>IF(Lang=0,BZ4,CA4)</f>
        <v>0</v>
      </c>
      <c r="V4" s="626">
        <f>IF(Lang=0,CB4,CC4)</f>
        <v>0</v>
      </c>
      <c r="W4" s="633">
        <f>IF(Lang=0,CD4,CE4)</f>
        <v>0</v>
      </c>
      <c r="X4" s="152"/>
      <c r="Y4" s="152"/>
      <c r="AN4" s="112" t="s">
        <v>2002</v>
      </c>
      <c r="AO4" s="112" t="s">
        <v>2003</v>
      </c>
      <c r="AP4" s="112" t="s">
        <v>2004</v>
      </c>
      <c r="AQ4" s="112" t="s">
        <v>2005</v>
      </c>
      <c r="AR4" s="112" t="s">
        <v>2006</v>
      </c>
      <c r="AS4" s="112" t="s">
        <v>2007</v>
      </c>
    </row>
    <row r="5" spans="2:86" ht="32.25" customHeight="1" x14ac:dyDescent="0.25">
      <c r="B5" s="623">
        <f t="shared" si="0"/>
        <v>0</v>
      </c>
      <c r="C5" s="625">
        <f t="shared" si="1"/>
        <v>0</v>
      </c>
      <c r="D5" s="630" t="str">
        <f>IF(Lang=0,AR5,AS5)</f>
        <v>Illiquide</v>
      </c>
      <c r="E5" s="628">
        <f>IF(Lang=0,AT5,AU5)</f>
        <v>0</v>
      </c>
      <c r="F5" s="627" t="str">
        <f>IF(Lang=0,AV5,AW5)</f>
        <v>Autres courbes, du moins liquide au plus liquide</v>
      </c>
      <c r="G5" s="626">
        <f>IF(Lang=0,AX5,AY5)</f>
        <v>0</v>
      </c>
      <c r="H5" s="626">
        <f>IF(Lang=0,AZ5,BA5)</f>
        <v>0</v>
      </c>
      <c r="I5" s="626">
        <f>IF(Lang=0,BB5,BC5)</f>
        <v>0</v>
      </c>
      <c r="J5" s="626">
        <f>IF(Lang=0,BD5,BE5)</f>
        <v>0</v>
      </c>
      <c r="K5" s="626">
        <f>IF(Lang=0,BF5,BG5)</f>
        <v>0</v>
      </c>
      <c r="L5" s="626">
        <f>IF(Lang=0,BH5,BI5)</f>
        <v>0</v>
      </c>
      <c r="M5" s="626">
        <f>IF(Lang=0,BJ5,BK5)</f>
        <v>0</v>
      </c>
      <c r="N5" s="626">
        <f>IF(Lang=0,BL5,BM5)</f>
        <v>0</v>
      </c>
      <c r="O5" s="626">
        <f>IF(Lang=0,BN5,BO5)</f>
        <v>0</v>
      </c>
      <c r="P5" s="626">
        <f>IF(Lang=0,BP5,BQ5)</f>
        <v>0</v>
      </c>
      <c r="Q5" s="626">
        <f>IF(Lang=0,BR5,BS5)</f>
        <v>0</v>
      </c>
      <c r="R5" s="626">
        <f>IF(Lang=0,BT5,BU5)</f>
        <v>0</v>
      </c>
      <c r="S5" s="626">
        <f>IF(Lang=0,BV5,BW5)</f>
        <v>0</v>
      </c>
      <c r="T5" s="626">
        <f>IF(Lang=0,BX5,BY5)</f>
        <v>0</v>
      </c>
      <c r="U5" s="628">
        <f>IF(Lang=0,BZ5,CA5)</f>
        <v>0</v>
      </c>
      <c r="V5" s="627" t="str">
        <f>IF(Lang=0,CB5,CC5)</f>
        <v>Liquide</v>
      </c>
      <c r="W5" s="629">
        <f>IF(Lang=0,CD5,CE5)</f>
        <v>0</v>
      </c>
      <c r="X5" s="152"/>
      <c r="Y5" s="152"/>
      <c r="AR5" s="112" t="s">
        <v>2008</v>
      </c>
      <c r="AS5" s="112" t="s">
        <v>2009</v>
      </c>
      <c r="AV5" s="112" t="s">
        <v>2010</v>
      </c>
      <c r="AW5" s="112" t="s">
        <v>2011</v>
      </c>
      <c r="CB5" s="112" t="s">
        <v>2012</v>
      </c>
      <c r="CC5" s="112" t="s">
        <v>2013</v>
      </c>
    </row>
    <row r="6" spans="2:86" ht="32.25" customHeight="1" x14ac:dyDescent="0.25">
      <c r="B6" s="623">
        <f t="shared" si="0"/>
        <v>0</v>
      </c>
      <c r="C6" s="625">
        <f t="shared" si="1"/>
        <v>0</v>
      </c>
      <c r="D6" s="24" t="str">
        <f>IF(Lang=0,AR6,AS6)</f>
        <v>Courbe de l'assureur</v>
      </c>
      <c r="E6" s="233" t="str">
        <f>IF(Lang=0,AT6,AU6)</f>
        <v>Courbe de référence</v>
      </c>
      <c r="F6" s="90" t="str">
        <f>IF(Lang=0,AV6,AW6)</f>
        <v>Courbe de l'assureur</v>
      </c>
      <c r="G6" s="233" t="str">
        <f>IF(Lang=0,AX6,AY6)</f>
        <v>Courbe de référence</v>
      </c>
      <c r="H6" s="234" t="str">
        <f>IF(Lang=0,AZ6,BA6)</f>
        <v>Courbe de l'assureur</v>
      </c>
      <c r="I6" s="233" t="str">
        <f>IF(Lang=0,BB6,BC6)</f>
        <v>Courbe de référence</v>
      </c>
      <c r="J6" s="234" t="str">
        <f>IF(Lang=0,BD6,BE6)</f>
        <v>Courbe de l'assureur</v>
      </c>
      <c r="K6" s="233" t="str">
        <f>IF(Lang=0,BF6,BG6)</f>
        <v>Courbe de référence</v>
      </c>
      <c r="L6" s="234" t="str">
        <f>IF(Lang=0,BH6,BI6)</f>
        <v>Courbe de l'assureur</v>
      </c>
      <c r="M6" s="233" t="str">
        <f>IF(Lang=0,BJ6,BK6)</f>
        <v>Courbe de référence</v>
      </c>
      <c r="N6" s="234" t="str">
        <f>IF(Lang=0,BL6,BM6)</f>
        <v>Courbe de l'assureur</v>
      </c>
      <c r="O6" s="233" t="str">
        <f>IF(Lang=0,BN6,BO6)</f>
        <v>Courbe de référence</v>
      </c>
      <c r="P6" s="234" t="str">
        <f>IF(Lang=0,BP6,BQ6)</f>
        <v>Courbe de l'assureur</v>
      </c>
      <c r="Q6" s="233" t="str">
        <f>IF(Lang=0,BR6,BS6)</f>
        <v>Courbe de référence</v>
      </c>
      <c r="R6" s="234" t="str">
        <f>IF(Lang=0,BT6,BU6)</f>
        <v>Courbe de l'assureur</v>
      </c>
      <c r="S6" s="233" t="str">
        <f>IF(Lang=0,BV6,BW6)</f>
        <v>Courbe de référence</v>
      </c>
      <c r="T6" s="234" t="str">
        <f>IF(Lang=0,BX6,BY6)</f>
        <v>Courbe de l'assureur</v>
      </c>
      <c r="U6" s="233" t="str">
        <f>IF(Lang=0,BZ6,CA6)</f>
        <v>Courbe de référence</v>
      </c>
      <c r="V6" s="24" t="str">
        <f>IF(Lang=0,CB6,CC6)</f>
        <v>Courbe de l'assureur</v>
      </c>
      <c r="W6" s="235" t="str">
        <f>IF(Lang=0,CD6,CE6)</f>
        <v>Courbe de référence</v>
      </c>
      <c r="X6" s="152"/>
      <c r="Y6" s="152"/>
      <c r="AR6" s="112" t="s">
        <v>2014</v>
      </c>
      <c r="AS6" s="112" t="s">
        <v>2015</v>
      </c>
      <c r="AT6" s="112" t="s">
        <v>2016</v>
      </c>
      <c r="AU6" s="112" t="s">
        <v>2017</v>
      </c>
      <c r="AV6" s="112" t="s">
        <v>2014</v>
      </c>
      <c r="AW6" s="112" t="s">
        <v>2015</v>
      </c>
      <c r="AX6" s="112" t="s">
        <v>2016</v>
      </c>
      <c r="AY6" s="112" t="s">
        <v>2017</v>
      </c>
      <c r="AZ6" s="112" t="s">
        <v>2014</v>
      </c>
      <c r="BA6" s="112" t="s">
        <v>2015</v>
      </c>
      <c r="BB6" s="112" t="s">
        <v>2016</v>
      </c>
      <c r="BC6" s="112" t="s">
        <v>2017</v>
      </c>
      <c r="BD6" s="112" t="s">
        <v>2014</v>
      </c>
      <c r="BE6" s="112" t="s">
        <v>2015</v>
      </c>
      <c r="BF6" s="112" t="s">
        <v>2016</v>
      </c>
      <c r="BG6" s="112" t="s">
        <v>2017</v>
      </c>
      <c r="BH6" s="112" t="s">
        <v>2014</v>
      </c>
      <c r="BI6" s="112" t="s">
        <v>2015</v>
      </c>
      <c r="BJ6" s="112" t="s">
        <v>2016</v>
      </c>
      <c r="BK6" s="112" t="s">
        <v>2017</v>
      </c>
      <c r="BL6" s="112" t="s">
        <v>2014</v>
      </c>
      <c r="BM6" s="112" t="s">
        <v>2015</v>
      </c>
      <c r="BN6" s="112" t="s">
        <v>2016</v>
      </c>
      <c r="BO6" s="112" t="s">
        <v>2017</v>
      </c>
      <c r="BP6" s="112" t="s">
        <v>2014</v>
      </c>
      <c r="BQ6" s="112" t="s">
        <v>2015</v>
      </c>
      <c r="BR6" s="112" t="s">
        <v>2016</v>
      </c>
      <c r="BS6" s="112" t="s">
        <v>2017</v>
      </c>
      <c r="BT6" s="112" t="s">
        <v>2014</v>
      </c>
      <c r="BU6" s="112" t="s">
        <v>2015</v>
      </c>
      <c r="BV6" s="112" t="s">
        <v>2016</v>
      </c>
      <c r="BW6" s="112" t="s">
        <v>2017</v>
      </c>
      <c r="BX6" s="112" t="s">
        <v>2014</v>
      </c>
      <c r="BY6" s="112" t="s">
        <v>2015</v>
      </c>
      <c r="BZ6" s="112" t="s">
        <v>2016</v>
      </c>
      <c r="CA6" s="112" t="s">
        <v>2017</v>
      </c>
      <c r="CB6" s="112" t="s">
        <v>2014</v>
      </c>
      <c r="CC6" s="112" t="s">
        <v>2015</v>
      </c>
      <c r="CD6" s="112" t="s">
        <v>2016</v>
      </c>
      <c r="CE6" s="112" t="s">
        <v>2017</v>
      </c>
    </row>
    <row r="7" spans="2:86" s="153" customFormat="1" ht="9" customHeight="1" x14ac:dyDescent="0.25">
      <c r="B7" s="623">
        <f t="shared" si="0"/>
        <v>0</v>
      </c>
      <c r="C7" s="625">
        <f t="shared" si="1"/>
        <v>0</v>
      </c>
      <c r="D7" s="236" t="s">
        <v>782</v>
      </c>
      <c r="E7" s="25" t="s">
        <v>783</v>
      </c>
      <c r="F7" s="237" t="s">
        <v>784</v>
      </c>
      <c r="G7" s="25" t="s">
        <v>1796</v>
      </c>
      <c r="H7" s="236" t="s">
        <v>1838</v>
      </c>
      <c r="I7" s="25" t="s">
        <v>785</v>
      </c>
      <c r="J7" s="236" t="s">
        <v>787</v>
      </c>
      <c r="K7" s="25" t="s">
        <v>788</v>
      </c>
      <c r="L7" s="236" t="s">
        <v>1865</v>
      </c>
      <c r="M7" s="25" t="s">
        <v>1866</v>
      </c>
      <c r="N7" s="236" t="s">
        <v>789</v>
      </c>
      <c r="O7" s="25" t="s">
        <v>1839</v>
      </c>
      <c r="P7" s="236" t="s">
        <v>1840</v>
      </c>
      <c r="Q7" s="25" t="s">
        <v>1841</v>
      </c>
      <c r="R7" s="236" t="s">
        <v>1842</v>
      </c>
      <c r="S7" s="25" t="s">
        <v>791</v>
      </c>
      <c r="T7" s="236" t="s">
        <v>792</v>
      </c>
      <c r="U7" s="25" t="s">
        <v>793</v>
      </c>
      <c r="V7" s="238" t="s">
        <v>2018</v>
      </c>
      <c r="W7" s="37" t="s">
        <v>2019</v>
      </c>
      <c r="X7" s="152"/>
      <c r="Y7" s="152"/>
      <c r="Z7" s="151"/>
      <c r="AA7" s="151"/>
      <c r="AB7" s="151"/>
      <c r="AC7" s="151"/>
      <c r="AD7" s="151"/>
      <c r="AE7" s="151"/>
      <c r="AF7" s="151"/>
      <c r="AG7" s="151"/>
      <c r="AH7" s="151"/>
      <c r="AI7" s="151"/>
      <c r="AJ7" s="151"/>
      <c r="AK7" s="151"/>
      <c r="AL7" s="151"/>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row>
    <row r="8" spans="2:86" ht="33.75" customHeight="1" x14ac:dyDescent="0.25">
      <c r="B8" s="623">
        <f t="shared" si="0"/>
        <v>0</v>
      </c>
      <c r="C8" s="626">
        <f t="shared" si="1"/>
        <v>0</v>
      </c>
      <c r="D8" s="412" t="str">
        <f>IF(Lang=0,AR8,AS8)</f>
        <v>Nom de la courbe</v>
      </c>
      <c r="E8" s="240" t="str">
        <f>IF(Lang=0,AT8,AU8)</f>
        <v>Illiquide</v>
      </c>
      <c r="F8" s="413" t="str">
        <f>IF(Lang=0,AV8,AW8)</f>
        <v>Nom de la courbe</v>
      </c>
      <c r="G8" s="241" t="str">
        <f>F8&amp;IF(Lang=0,AX8,AY8)</f>
        <v>Nom de la courbe - Référence</v>
      </c>
      <c r="H8" s="413" t="str">
        <f>IF(Lang=0,AZ8,BA8)</f>
        <v>Nom de la courbe</v>
      </c>
      <c r="I8" s="241" t="str">
        <f>H8&amp;IF(Lang=0,BB8,BC8)</f>
        <v>Nom de la courbe - Référence</v>
      </c>
      <c r="J8" s="413" t="str">
        <f>IF(Lang=0,BD8,BE8)</f>
        <v>Nom de la courbe</v>
      </c>
      <c r="K8" s="241" t="str">
        <f>J8&amp;IF(Lang=0,BF8,BG8)</f>
        <v>Nom de la courbe - Référence</v>
      </c>
      <c r="L8" s="413" t="str">
        <f>IF(Lang=0,BH8,BI8)</f>
        <v>Nom de la courbe</v>
      </c>
      <c r="M8" s="241" t="str">
        <f>L8&amp;IF(Lang=0,BJ8,BK8)</f>
        <v>Nom de la courbe - Référence</v>
      </c>
      <c r="N8" s="413" t="str">
        <f>IF(Lang=0,BL8,BM8)</f>
        <v>Nom de la courbe</v>
      </c>
      <c r="O8" s="241" t="str">
        <f>N8&amp;IF(Lang=0,BN8,BO8)</f>
        <v>Nom de la courbe - Référence</v>
      </c>
      <c r="P8" s="413" t="str">
        <f>IF(Lang=0,BP8,BQ8)</f>
        <v>Nom de la courbe</v>
      </c>
      <c r="Q8" s="241" t="str">
        <f>P8&amp;IF(Lang=0,BR8,BS8)</f>
        <v>Nom de la courbe - Référence</v>
      </c>
      <c r="R8" s="413" t="str">
        <f>IF(Lang=0,BT8,BU8)</f>
        <v>Nom de la courbe</v>
      </c>
      <c r="S8" s="241" t="str">
        <f>R8&amp;IF(Lang=0,BV8,BW8)</f>
        <v>Nom de la courbe - Référence</v>
      </c>
      <c r="T8" s="413" t="str">
        <f>IF(Lang=0,BX8,BY8)</f>
        <v>Nom de la courbe</v>
      </c>
      <c r="U8" s="241" t="str">
        <f>T8&amp;IF(Lang=0,BZ8,CA8)</f>
        <v>Nom de la courbe - Référence</v>
      </c>
      <c r="V8" s="413" t="str">
        <f>IF(Lang=0,CB8,CC8)</f>
        <v>Nom de la courbe</v>
      </c>
      <c r="W8" s="242" t="str">
        <f>IF(Lang=0,CD8,CE8)</f>
        <v>Liquide</v>
      </c>
      <c r="X8" s="152"/>
      <c r="Y8" s="2" t="str">
        <f>IF(Lang=0,CG8,CH8)</f>
        <v>Réf</v>
      </c>
      <c r="AR8" s="112" t="s">
        <v>2020</v>
      </c>
      <c r="AS8" s="112" t="s">
        <v>2021</v>
      </c>
      <c r="AT8" s="112" t="s">
        <v>2008</v>
      </c>
      <c r="AU8" s="112" t="s">
        <v>2009</v>
      </c>
      <c r="AV8" s="112" t="s">
        <v>2020</v>
      </c>
      <c r="AW8" s="112" t="s">
        <v>2021</v>
      </c>
      <c r="AX8" s="112" t="s">
        <v>2022</v>
      </c>
      <c r="AY8" s="112" t="s">
        <v>2023</v>
      </c>
      <c r="AZ8" s="112" t="s">
        <v>2020</v>
      </c>
      <c r="BA8" s="112" t="s">
        <v>2021</v>
      </c>
      <c r="BB8" s="112" t="s">
        <v>2022</v>
      </c>
      <c r="BC8" s="112" t="s">
        <v>2023</v>
      </c>
      <c r="BD8" s="112" t="s">
        <v>2020</v>
      </c>
      <c r="BE8" s="112" t="s">
        <v>2021</v>
      </c>
      <c r="BF8" s="112" t="s">
        <v>2022</v>
      </c>
      <c r="BG8" s="112" t="s">
        <v>2023</v>
      </c>
      <c r="BH8" s="112" t="s">
        <v>2020</v>
      </c>
      <c r="BI8" s="112" t="s">
        <v>2021</v>
      </c>
      <c r="BJ8" s="112" t="s">
        <v>2022</v>
      </c>
      <c r="BK8" s="112" t="s">
        <v>2023</v>
      </c>
      <c r="BL8" s="112" t="s">
        <v>2020</v>
      </c>
      <c r="BM8" s="112" t="s">
        <v>2021</v>
      </c>
      <c r="BN8" s="112" t="s">
        <v>2022</v>
      </c>
      <c r="BO8" s="112" t="s">
        <v>2023</v>
      </c>
      <c r="BP8" s="112" t="s">
        <v>2020</v>
      </c>
      <c r="BQ8" s="112" t="s">
        <v>2021</v>
      </c>
      <c r="BR8" s="112" t="s">
        <v>2022</v>
      </c>
      <c r="BS8" s="112" t="s">
        <v>2023</v>
      </c>
      <c r="BT8" s="112" t="s">
        <v>2020</v>
      </c>
      <c r="BU8" s="112" t="s">
        <v>2021</v>
      </c>
      <c r="BV8" s="112" t="s">
        <v>2022</v>
      </c>
      <c r="BW8" s="112" t="s">
        <v>2023</v>
      </c>
      <c r="BX8" s="112" t="s">
        <v>2020</v>
      </c>
      <c r="BY8" s="112" t="s">
        <v>2021</v>
      </c>
      <c r="BZ8" s="112" t="s">
        <v>2022</v>
      </c>
      <c r="CA8" s="112" t="s">
        <v>2023</v>
      </c>
      <c r="CB8" s="112" t="s">
        <v>2020</v>
      </c>
      <c r="CC8" s="112" t="s">
        <v>2021</v>
      </c>
      <c r="CD8" s="112" t="s">
        <v>2012</v>
      </c>
      <c r="CE8" s="112" t="s">
        <v>2013</v>
      </c>
      <c r="CG8" s="112" t="s">
        <v>2</v>
      </c>
      <c r="CH8" s="112" t="s">
        <v>3</v>
      </c>
    </row>
    <row r="9" spans="2:86" s="153" customFormat="1" ht="12" customHeight="1" x14ac:dyDescent="0.25">
      <c r="B9" s="414" t="str">
        <f t="shared" si="0"/>
        <v>Observable</v>
      </c>
      <c r="C9" s="239" t="str">
        <f t="shared" si="1"/>
        <v>Année 1</v>
      </c>
      <c r="D9" s="415"/>
      <c r="E9" s="415"/>
      <c r="F9" s="416"/>
      <c r="G9" s="415"/>
      <c r="H9" s="417"/>
      <c r="I9" s="415"/>
      <c r="J9" s="417"/>
      <c r="K9" s="415"/>
      <c r="L9" s="417"/>
      <c r="M9" s="415"/>
      <c r="N9" s="417"/>
      <c r="O9" s="415"/>
      <c r="P9" s="417"/>
      <c r="Q9" s="415"/>
      <c r="R9" s="417"/>
      <c r="S9" s="415"/>
      <c r="T9" s="417"/>
      <c r="U9" s="415"/>
      <c r="V9" s="417"/>
      <c r="W9" s="418"/>
      <c r="X9" s="152"/>
      <c r="Y9" s="1" t="s">
        <v>794</v>
      </c>
      <c r="Z9" s="151"/>
      <c r="AA9" s="151"/>
      <c r="AB9" s="151"/>
      <c r="AC9" s="151"/>
      <c r="AD9" s="151"/>
      <c r="AE9" s="151"/>
      <c r="AF9" s="151"/>
      <c r="AG9" s="151"/>
      <c r="AH9" s="151"/>
      <c r="AI9" s="151"/>
      <c r="AJ9" s="151"/>
      <c r="AK9" s="151"/>
      <c r="AL9" s="151"/>
      <c r="AM9" s="112"/>
      <c r="AN9" s="112" t="s">
        <v>67</v>
      </c>
      <c r="AO9" s="112" t="s">
        <v>67</v>
      </c>
      <c r="AP9" s="112" t="s">
        <v>2024</v>
      </c>
      <c r="AQ9" s="112" t="s">
        <v>2025</v>
      </c>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row>
    <row r="10" spans="2:86" ht="12" customHeight="1" x14ac:dyDescent="0.25">
      <c r="B10" s="414" t="str">
        <f t="shared" si="0"/>
        <v>Observable</v>
      </c>
      <c r="C10" s="243" t="str">
        <f t="shared" si="1"/>
        <v>Année 2</v>
      </c>
      <c r="D10" s="415"/>
      <c r="E10" s="415"/>
      <c r="F10" s="416"/>
      <c r="G10" s="415"/>
      <c r="H10" s="417"/>
      <c r="I10" s="415"/>
      <c r="J10" s="417"/>
      <c r="K10" s="415"/>
      <c r="L10" s="417"/>
      <c r="M10" s="415"/>
      <c r="N10" s="417"/>
      <c r="O10" s="415"/>
      <c r="P10" s="417"/>
      <c r="Q10" s="415"/>
      <c r="R10" s="417"/>
      <c r="S10" s="415"/>
      <c r="T10" s="417"/>
      <c r="U10" s="415"/>
      <c r="V10" s="417"/>
      <c r="W10" s="418"/>
      <c r="X10" s="152"/>
      <c r="Y10" s="1" t="s">
        <v>795</v>
      </c>
      <c r="AN10" s="112" t="s">
        <v>67</v>
      </c>
      <c r="AO10" s="112" t="s">
        <v>67</v>
      </c>
      <c r="AP10" s="112" t="s">
        <v>2026</v>
      </c>
      <c r="AQ10" s="112" t="s">
        <v>2027</v>
      </c>
    </row>
    <row r="11" spans="2:86" ht="12" customHeight="1" x14ac:dyDescent="0.25">
      <c r="B11" s="414" t="str">
        <f t="shared" si="0"/>
        <v>Observable</v>
      </c>
      <c r="C11" s="243" t="str">
        <f t="shared" si="1"/>
        <v>Année 3</v>
      </c>
      <c r="D11" s="415"/>
      <c r="E11" s="415"/>
      <c r="F11" s="416"/>
      <c r="G11" s="415"/>
      <c r="H11" s="417"/>
      <c r="I11" s="415"/>
      <c r="J11" s="417"/>
      <c r="K11" s="415"/>
      <c r="L11" s="417"/>
      <c r="M11" s="415"/>
      <c r="N11" s="417"/>
      <c r="O11" s="415"/>
      <c r="P11" s="417"/>
      <c r="Q11" s="415"/>
      <c r="R11" s="417"/>
      <c r="S11" s="415"/>
      <c r="T11" s="417"/>
      <c r="U11" s="415"/>
      <c r="V11" s="417"/>
      <c r="W11" s="418"/>
      <c r="X11" s="152"/>
      <c r="Y11" s="1" t="s">
        <v>796</v>
      </c>
      <c r="AN11" s="112" t="s">
        <v>67</v>
      </c>
      <c r="AO11" s="112" t="s">
        <v>67</v>
      </c>
      <c r="AP11" s="112" t="s">
        <v>2028</v>
      </c>
      <c r="AQ11" s="112" t="s">
        <v>2029</v>
      </c>
    </row>
    <row r="12" spans="2:86" ht="12" customHeight="1" x14ac:dyDescent="0.25">
      <c r="B12" s="414" t="str">
        <f t="shared" si="0"/>
        <v>Observable</v>
      </c>
      <c r="C12" s="243" t="str">
        <f t="shared" si="1"/>
        <v>Année 4</v>
      </c>
      <c r="D12" s="415"/>
      <c r="E12" s="415"/>
      <c r="F12" s="416"/>
      <c r="G12" s="415"/>
      <c r="H12" s="417"/>
      <c r="I12" s="415"/>
      <c r="J12" s="417"/>
      <c r="K12" s="415"/>
      <c r="L12" s="417"/>
      <c r="M12" s="415"/>
      <c r="N12" s="417"/>
      <c r="O12" s="415"/>
      <c r="P12" s="417"/>
      <c r="Q12" s="415"/>
      <c r="R12" s="417"/>
      <c r="S12" s="415"/>
      <c r="T12" s="417"/>
      <c r="U12" s="415"/>
      <c r="V12" s="417"/>
      <c r="W12" s="418"/>
      <c r="X12" s="152"/>
      <c r="Y12" s="1" t="s">
        <v>797</v>
      </c>
      <c r="AN12" s="112" t="s">
        <v>67</v>
      </c>
      <c r="AO12" s="112" t="s">
        <v>67</v>
      </c>
      <c r="AP12" s="112" t="s">
        <v>2030</v>
      </c>
      <c r="AQ12" s="112" t="s">
        <v>2031</v>
      </c>
    </row>
    <row r="13" spans="2:86" ht="12" customHeight="1" x14ac:dyDescent="0.25">
      <c r="B13" s="414" t="str">
        <f t="shared" si="0"/>
        <v>Observable</v>
      </c>
      <c r="C13" s="243" t="str">
        <f t="shared" si="1"/>
        <v>Année 5</v>
      </c>
      <c r="D13" s="415"/>
      <c r="E13" s="415"/>
      <c r="F13" s="416"/>
      <c r="G13" s="415"/>
      <c r="H13" s="417"/>
      <c r="I13" s="415"/>
      <c r="J13" s="417"/>
      <c r="K13" s="415"/>
      <c r="L13" s="417"/>
      <c r="M13" s="415"/>
      <c r="N13" s="417"/>
      <c r="O13" s="415"/>
      <c r="P13" s="417"/>
      <c r="Q13" s="415"/>
      <c r="R13" s="417"/>
      <c r="S13" s="415"/>
      <c r="T13" s="417"/>
      <c r="U13" s="415"/>
      <c r="V13" s="417"/>
      <c r="W13" s="418"/>
      <c r="X13" s="152"/>
      <c r="Y13" s="1" t="s">
        <v>6</v>
      </c>
      <c r="AN13" s="112" t="s">
        <v>67</v>
      </c>
      <c r="AO13" s="112" t="s">
        <v>67</v>
      </c>
      <c r="AP13" s="112" t="s">
        <v>2032</v>
      </c>
      <c r="AQ13" s="112" t="s">
        <v>2033</v>
      </c>
    </row>
    <row r="14" spans="2:86" ht="12" customHeight="1" x14ac:dyDescent="0.25">
      <c r="B14" s="414" t="str">
        <f t="shared" si="0"/>
        <v>Observable</v>
      </c>
      <c r="C14" s="243" t="str">
        <f t="shared" si="1"/>
        <v>Année 6</v>
      </c>
      <c r="D14" s="415"/>
      <c r="E14" s="415"/>
      <c r="F14" s="416"/>
      <c r="G14" s="415"/>
      <c r="H14" s="417"/>
      <c r="I14" s="415"/>
      <c r="J14" s="417"/>
      <c r="K14" s="415"/>
      <c r="L14" s="417"/>
      <c r="M14" s="415"/>
      <c r="N14" s="417"/>
      <c r="O14" s="415"/>
      <c r="P14" s="417"/>
      <c r="Q14" s="415"/>
      <c r="R14" s="417"/>
      <c r="S14" s="415"/>
      <c r="T14" s="417"/>
      <c r="U14" s="415"/>
      <c r="V14" s="417"/>
      <c r="W14" s="418"/>
      <c r="X14" s="152"/>
      <c r="Y14" s="1" t="s">
        <v>798</v>
      </c>
      <c r="AN14" s="112" t="s">
        <v>67</v>
      </c>
      <c r="AO14" s="112" t="s">
        <v>67</v>
      </c>
      <c r="AP14" s="112" t="s">
        <v>2034</v>
      </c>
      <c r="AQ14" s="112" t="s">
        <v>2035</v>
      </c>
    </row>
    <row r="15" spans="2:86" ht="12" customHeight="1" x14ac:dyDescent="0.25">
      <c r="B15" s="414" t="str">
        <f t="shared" si="0"/>
        <v>Observable</v>
      </c>
      <c r="C15" s="243" t="str">
        <f t="shared" si="1"/>
        <v>Année 7</v>
      </c>
      <c r="D15" s="415"/>
      <c r="E15" s="415"/>
      <c r="F15" s="416"/>
      <c r="G15" s="415"/>
      <c r="H15" s="417"/>
      <c r="I15" s="415"/>
      <c r="J15" s="417"/>
      <c r="K15" s="415"/>
      <c r="L15" s="417"/>
      <c r="M15" s="415"/>
      <c r="N15" s="417"/>
      <c r="O15" s="415"/>
      <c r="P15" s="417"/>
      <c r="Q15" s="415"/>
      <c r="R15" s="417"/>
      <c r="S15" s="415"/>
      <c r="T15" s="417"/>
      <c r="U15" s="415"/>
      <c r="V15" s="417"/>
      <c r="W15" s="418"/>
      <c r="X15" s="152"/>
      <c r="Y15" s="1" t="s">
        <v>799</v>
      </c>
      <c r="AN15" s="112" t="s">
        <v>67</v>
      </c>
      <c r="AO15" s="112" t="s">
        <v>67</v>
      </c>
      <c r="AP15" s="112" t="s">
        <v>2036</v>
      </c>
      <c r="AQ15" s="112" t="s">
        <v>2037</v>
      </c>
    </row>
    <row r="16" spans="2:86" ht="12" customHeight="1" x14ac:dyDescent="0.25">
      <c r="B16" s="414" t="str">
        <f t="shared" si="0"/>
        <v>Observable</v>
      </c>
      <c r="C16" s="243" t="str">
        <f t="shared" si="1"/>
        <v>Année 8</v>
      </c>
      <c r="D16" s="415"/>
      <c r="E16" s="415"/>
      <c r="F16" s="416"/>
      <c r="G16" s="415"/>
      <c r="H16" s="417"/>
      <c r="I16" s="415"/>
      <c r="J16" s="417"/>
      <c r="K16" s="415"/>
      <c r="L16" s="417"/>
      <c r="M16" s="415"/>
      <c r="N16" s="417"/>
      <c r="O16" s="415"/>
      <c r="P16" s="417"/>
      <c r="Q16" s="415"/>
      <c r="R16" s="417"/>
      <c r="S16" s="415"/>
      <c r="T16" s="417"/>
      <c r="U16" s="415"/>
      <c r="V16" s="417"/>
      <c r="W16" s="418"/>
      <c r="X16" s="152"/>
      <c r="Y16" s="1" t="s">
        <v>800</v>
      </c>
      <c r="AN16" s="112" t="s">
        <v>67</v>
      </c>
      <c r="AO16" s="112" t="s">
        <v>67</v>
      </c>
      <c r="AP16" s="112" t="s">
        <v>2038</v>
      </c>
      <c r="AQ16" s="112" t="s">
        <v>2039</v>
      </c>
    </row>
    <row r="17" spans="2:43" ht="12" customHeight="1" x14ac:dyDescent="0.25">
      <c r="B17" s="414" t="str">
        <f t="shared" si="0"/>
        <v>Observable</v>
      </c>
      <c r="C17" s="243" t="str">
        <f t="shared" si="1"/>
        <v>Année 9</v>
      </c>
      <c r="D17" s="415"/>
      <c r="E17" s="415"/>
      <c r="F17" s="416"/>
      <c r="G17" s="415"/>
      <c r="H17" s="417"/>
      <c r="I17" s="415"/>
      <c r="J17" s="417"/>
      <c r="K17" s="415"/>
      <c r="L17" s="417"/>
      <c r="M17" s="415"/>
      <c r="N17" s="417"/>
      <c r="O17" s="415"/>
      <c r="P17" s="417"/>
      <c r="Q17" s="415"/>
      <c r="R17" s="417"/>
      <c r="S17" s="415"/>
      <c r="T17" s="417"/>
      <c r="U17" s="415"/>
      <c r="V17" s="417"/>
      <c r="W17" s="418"/>
      <c r="X17" s="152"/>
      <c r="Y17" s="1" t="s">
        <v>801</v>
      </c>
      <c r="AN17" s="112" t="s">
        <v>67</v>
      </c>
      <c r="AO17" s="112" t="s">
        <v>67</v>
      </c>
      <c r="AP17" s="112" t="s">
        <v>2040</v>
      </c>
      <c r="AQ17" s="112" t="s">
        <v>2041</v>
      </c>
    </row>
    <row r="18" spans="2:43" ht="12" customHeight="1" x14ac:dyDescent="0.25">
      <c r="B18" s="414" t="str">
        <f t="shared" si="0"/>
        <v>Observable</v>
      </c>
      <c r="C18" s="243" t="str">
        <f t="shared" si="1"/>
        <v>Année 10</v>
      </c>
      <c r="D18" s="415"/>
      <c r="E18" s="415"/>
      <c r="F18" s="416"/>
      <c r="G18" s="415"/>
      <c r="H18" s="417"/>
      <c r="I18" s="415"/>
      <c r="J18" s="417"/>
      <c r="K18" s="415"/>
      <c r="L18" s="417"/>
      <c r="M18" s="415"/>
      <c r="N18" s="417"/>
      <c r="O18" s="415"/>
      <c r="P18" s="417"/>
      <c r="Q18" s="415"/>
      <c r="R18" s="417"/>
      <c r="S18" s="415"/>
      <c r="T18" s="417"/>
      <c r="U18" s="415"/>
      <c r="V18" s="417"/>
      <c r="W18" s="418"/>
      <c r="X18" s="152"/>
      <c r="Y18" s="1" t="s">
        <v>24</v>
      </c>
      <c r="Z18" s="152"/>
      <c r="AN18" s="112" t="s">
        <v>67</v>
      </c>
      <c r="AO18" s="112" t="s">
        <v>67</v>
      </c>
      <c r="AP18" s="112" t="s">
        <v>2042</v>
      </c>
      <c r="AQ18" s="112" t="s">
        <v>2043</v>
      </c>
    </row>
    <row r="19" spans="2:43" ht="12" customHeight="1" x14ac:dyDescent="0.25">
      <c r="B19" s="414" t="str">
        <f t="shared" si="0"/>
        <v>Observable</v>
      </c>
      <c r="C19" s="243" t="str">
        <f t="shared" si="1"/>
        <v>Année 11</v>
      </c>
      <c r="D19" s="415"/>
      <c r="E19" s="415"/>
      <c r="F19" s="416"/>
      <c r="G19" s="415"/>
      <c r="H19" s="417"/>
      <c r="I19" s="415"/>
      <c r="J19" s="417"/>
      <c r="K19" s="415"/>
      <c r="L19" s="417"/>
      <c r="M19" s="415"/>
      <c r="N19" s="417"/>
      <c r="O19" s="415"/>
      <c r="P19" s="417"/>
      <c r="Q19" s="415"/>
      <c r="R19" s="417"/>
      <c r="S19" s="415"/>
      <c r="T19" s="417"/>
      <c r="U19" s="415"/>
      <c r="V19" s="417"/>
      <c r="W19" s="418"/>
      <c r="X19" s="152"/>
      <c r="Y19" s="1" t="s">
        <v>802</v>
      </c>
      <c r="Z19" s="152"/>
      <c r="AN19" s="112" t="s">
        <v>67</v>
      </c>
      <c r="AO19" s="112" t="s">
        <v>67</v>
      </c>
      <c r="AP19" s="112" t="s">
        <v>2044</v>
      </c>
      <c r="AQ19" s="112" t="s">
        <v>2045</v>
      </c>
    </row>
    <row r="20" spans="2:43" ht="12" customHeight="1" x14ac:dyDescent="0.25">
      <c r="B20" s="414" t="str">
        <f t="shared" si="0"/>
        <v>Observable</v>
      </c>
      <c r="C20" s="243" t="str">
        <f t="shared" si="1"/>
        <v>Année 12</v>
      </c>
      <c r="D20" s="415"/>
      <c r="E20" s="415"/>
      <c r="F20" s="416"/>
      <c r="G20" s="415"/>
      <c r="H20" s="417"/>
      <c r="I20" s="415"/>
      <c r="J20" s="417"/>
      <c r="K20" s="415"/>
      <c r="L20" s="417"/>
      <c r="M20" s="415"/>
      <c r="N20" s="417"/>
      <c r="O20" s="415"/>
      <c r="P20" s="417"/>
      <c r="Q20" s="415"/>
      <c r="R20" s="417"/>
      <c r="S20" s="415"/>
      <c r="T20" s="417"/>
      <c r="U20" s="415"/>
      <c r="V20" s="417"/>
      <c r="W20" s="418"/>
      <c r="X20" s="152"/>
      <c r="Y20" s="1" t="s">
        <v>803</v>
      </c>
      <c r="Z20" s="152"/>
      <c r="AN20" s="112" t="s">
        <v>67</v>
      </c>
      <c r="AO20" s="112" t="s">
        <v>67</v>
      </c>
      <c r="AP20" s="112" t="s">
        <v>2046</v>
      </c>
      <c r="AQ20" s="112" t="s">
        <v>2047</v>
      </c>
    </row>
    <row r="21" spans="2:43" ht="12" customHeight="1" x14ac:dyDescent="0.25">
      <c r="B21" s="414" t="str">
        <f t="shared" si="0"/>
        <v>Observable</v>
      </c>
      <c r="C21" s="243" t="str">
        <f t="shared" si="1"/>
        <v>Année 13</v>
      </c>
      <c r="D21" s="415"/>
      <c r="E21" s="415"/>
      <c r="F21" s="416"/>
      <c r="G21" s="415"/>
      <c r="H21" s="417"/>
      <c r="I21" s="415"/>
      <c r="J21" s="417"/>
      <c r="K21" s="415"/>
      <c r="L21" s="417"/>
      <c r="M21" s="415"/>
      <c r="N21" s="417"/>
      <c r="O21" s="415"/>
      <c r="P21" s="417"/>
      <c r="Q21" s="415"/>
      <c r="R21" s="417"/>
      <c r="S21" s="415"/>
      <c r="T21" s="417"/>
      <c r="U21" s="415"/>
      <c r="V21" s="417"/>
      <c r="W21" s="418"/>
      <c r="X21" s="152"/>
      <c r="Y21" s="1" t="s">
        <v>804</v>
      </c>
      <c r="Z21" s="152"/>
      <c r="AN21" s="112" t="s">
        <v>67</v>
      </c>
      <c r="AO21" s="112" t="s">
        <v>67</v>
      </c>
      <c r="AP21" s="112" t="s">
        <v>2048</v>
      </c>
      <c r="AQ21" s="112" t="s">
        <v>2049</v>
      </c>
    </row>
    <row r="22" spans="2:43" ht="12" customHeight="1" x14ac:dyDescent="0.25">
      <c r="B22" s="414" t="str">
        <f t="shared" si="0"/>
        <v>Observable</v>
      </c>
      <c r="C22" s="243" t="str">
        <f t="shared" si="1"/>
        <v>Année 14</v>
      </c>
      <c r="D22" s="415"/>
      <c r="E22" s="415"/>
      <c r="F22" s="416"/>
      <c r="G22" s="415"/>
      <c r="H22" s="417"/>
      <c r="I22" s="415"/>
      <c r="J22" s="417"/>
      <c r="K22" s="415"/>
      <c r="L22" s="417"/>
      <c r="M22" s="415"/>
      <c r="N22" s="417"/>
      <c r="O22" s="415"/>
      <c r="P22" s="417"/>
      <c r="Q22" s="415"/>
      <c r="R22" s="417"/>
      <c r="S22" s="415"/>
      <c r="T22" s="417"/>
      <c r="U22" s="415"/>
      <c r="V22" s="417"/>
      <c r="W22" s="418"/>
      <c r="X22" s="152"/>
      <c r="Y22" s="1" t="s">
        <v>805</v>
      </c>
      <c r="Z22" s="152"/>
      <c r="AN22" s="112" t="s">
        <v>67</v>
      </c>
      <c r="AO22" s="112" t="s">
        <v>67</v>
      </c>
      <c r="AP22" s="112" t="s">
        <v>2050</v>
      </c>
      <c r="AQ22" s="112" t="s">
        <v>2051</v>
      </c>
    </row>
    <row r="23" spans="2:43" ht="12" customHeight="1" x14ac:dyDescent="0.25">
      <c r="B23" s="414" t="str">
        <f t="shared" si="0"/>
        <v>Observable</v>
      </c>
      <c r="C23" s="243" t="str">
        <f t="shared" si="1"/>
        <v>Année 15</v>
      </c>
      <c r="D23" s="415"/>
      <c r="E23" s="415"/>
      <c r="F23" s="416"/>
      <c r="G23" s="415"/>
      <c r="H23" s="417"/>
      <c r="I23" s="415"/>
      <c r="J23" s="417"/>
      <c r="K23" s="415"/>
      <c r="L23" s="417"/>
      <c r="M23" s="415"/>
      <c r="N23" s="417"/>
      <c r="O23" s="415"/>
      <c r="P23" s="417"/>
      <c r="Q23" s="415"/>
      <c r="R23" s="417"/>
      <c r="S23" s="415"/>
      <c r="T23" s="417"/>
      <c r="U23" s="415"/>
      <c r="V23" s="417"/>
      <c r="W23" s="418"/>
      <c r="X23" s="152"/>
      <c r="Y23" s="1" t="s">
        <v>806</v>
      </c>
      <c r="AN23" s="112" t="s">
        <v>67</v>
      </c>
      <c r="AO23" s="112" t="s">
        <v>67</v>
      </c>
      <c r="AP23" s="112" t="s">
        <v>2052</v>
      </c>
      <c r="AQ23" s="112" t="s">
        <v>2053</v>
      </c>
    </row>
    <row r="24" spans="2:43" ht="12" customHeight="1" x14ac:dyDescent="0.25">
      <c r="B24" s="414" t="str">
        <f t="shared" si="0"/>
        <v>Observable</v>
      </c>
      <c r="C24" s="243" t="str">
        <f t="shared" si="1"/>
        <v>Année 16</v>
      </c>
      <c r="D24" s="415"/>
      <c r="E24" s="415"/>
      <c r="F24" s="416"/>
      <c r="G24" s="415"/>
      <c r="H24" s="417"/>
      <c r="I24" s="415"/>
      <c r="J24" s="417"/>
      <c r="K24" s="415"/>
      <c r="L24" s="417"/>
      <c r="M24" s="415"/>
      <c r="N24" s="417"/>
      <c r="O24" s="415"/>
      <c r="P24" s="417"/>
      <c r="Q24" s="415"/>
      <c r="R24" s="417"/>
      <c r="S24" s="415"/>
      <c r="T24" s="417"/>
      <c r="U24" s="415"/>
      <c r="V24" s="417"/>
      <c r="W24" s="418"/>
      <c r="X24" s="152"/>
      <c r="Y24" s="1" t="s">
        <v>807</v>
      </c>
      <c r="AN24" s="112" t="s">
        <v>67</v>
      </c>
      <c r="AO24" s="112" t="s">
        <v>67</v>
      </c>
      <c r="AP24" s="112" t="s">
        <v>2054</v>
      </c>
      <c r="AQ24" s="112" t="s">
        <v>2055</v>
      </c>
    </row>
    <row r="25" spans="2:43" ht="12" customHeight="1" x14ac:dyDescent="0.25">
      <c r="B25" s="414" t="str">
        <f t="shared" si="0"/>
        <v>Observable</v>
      </c>
      <c r="C25" s="243" t="str">
        <f t="shared" si="1"/>
        <v>Année 17</v>
      </c>
      <c r="D25" s="415"/>
      <c r="E25" s="415"/>
      <c r="F25" s="416"/>
      <c r="G25" s="415"/>
      <c r="H25" s="417"/>
      <c r="I25" s="415"/>
      <c r="J25" s="417"/>
      <c r="K25" s="415"/>
      <c r="L25" s="417"/>
      <c r="M25" s="415"/>
      <c r="N25" s="417"/>
      <c r="O25" s="415"/>
      <c r="P25" s="417"/>
      <c r="Q25" s="415"/>
      <c r="R25" s="417"/>
      <c r="S25" s="415"/>
      <c r="T25" s="417"/>
      <c r="U25" s="415"/>
      <c r="V25" s="417"/>
      <c r="W25" s="418"/>
      <c r="X25" s="152"/>
      <c r="Y25" s="1" t="s">
        <v>808</v>
      </c>
      <c r="AN25" s="112" t="s">
        <v>67</v>
      </c>
      <c r="AO25" s="112" t="s">
        <v>67</v>
      </c>
      <c r="AP25" s="112" t="s">
        <v>2056</v>
      </c>
      <c r="AQ25" s="112" t="s">
        <v>2057</v>
      </c>
    </row>
    <row r="26" spans="2:43" ht="12" customHeight="1" x14ac:dyDescent="0.25">
      <c r="B26" s="414" t="str">
        <f t="shared" si="0"/>
        <v>Observable</v>
      </c>
      <c r="C26" s="243" t="str">
        <f t="shared" si="1"/>
        <v>Année 18</v>
      </c>
      <c r="D26" s="415"/>
      <c r="E26" s="415"/>
      <c r="F26" s="416"/>
      <c r="G26" s="415"/>
      <c r="H26" s="417"/>
      <c r="I26" s="415"/>
      <c r="J26" s="417"/>
      <c r="K26" s="415"/>
      <c r="L26" s="417"/>
      <c r="M26" s="415"/>
      <c r="N26" s="417"/>
      <c r="O26" s="415"/>
      <c r="P26" s="417"/>
      <c r="Q26" s="415"/>
      <c r="R26" s="417"/>
      <c r="S26" s="415"/>
      <c r="T26" s="417"/>
      <c r="U26" s="415"/>
      <c r="V26" s="417"/>
      <c r="W26" s="418"/>
      <c r="X26" s="152"/>
      <c r="Y26" s="1" t="s">
        <v>809</v>
      </c>
      <c r="AN26" s="112" t="s">
        <v>67</v>
      </c>
      <c r="AO26" s="112" t="s">
        <v>67</v>
      </c>
      <c r="AP26" s="112" t="s">
        <v>2058</v>
      </c>
      <c r="AQ26" s="112" t="s">
        <v>2059</v>
      </c>
    </row>
    <row r="27" spans="2:43" ht="12" customHeight="1" x14ac:dyDescent="0.25">
      <c r="B27" s="414" t="str">
        <f t="shared" si="0"/>
        <v>Observable</v>
      </c>
      <c r="C27" s="243" t="str">
        <f t="shared" si="1"/>
        <v>Année 19</v>
      </c>
      <c r="D27" s="415"/>
      <c r="E27" s="415"/>
      <c r="F27" s="416"/>
      <c r="G27" s="415"/>
      <c r="H27" s="417"/>
      <c r="I27" s="415"/>
      <c r="J27" s="417"/>
      <c r="K27" s="415"/>
      <c r="L27" s="417"/>
      <c r="M27" s="415"/>
      <c r="N27" s="417"/>
      <c r="O27" s="415"/>
      <c r="P27" s="417"/>
      <c r="Q27" s="415"/>
      <c r="R27" s="417"/>
      <c r="S27" s="415"/>
      <c r="T27" s="417"/>
      <c r="U27" s="415"/>
      <c r="V27" s="417"/>
      <c r="W27" s="418"/>
      <c r="X27" s="152"/>
      <c r="Y27" s="1" t="s">
        <v>810</v>
      </c>
      <c r="AN27" s="112" t="s">
        <v>67</v>
      </c>
      <c r="AO27" s="112" t="s">
        <v>67</v>
      </c>
      <c r="AP27" s="112" t="s">
        <v>2060</v>
      </c>
      <c r="AQ27" s="112" t="s">
        <v>2061</v>
      </c>
    </row>
    <row r="28" spans="2:43" ht="12" customHeight="1" x14ac:dyDescent="0.25">
      <c r="B28" s="414" t="str">
        <f t="shared" si="0"/>
        <v>Observable</v>
      </c>
      <c r="C28" s="243" t="str">
        <f t="shared" si="1"/>
        <v>Année 20</v>
      </c>
      <c r="D28" s="415"/>
      <c r="E28" s="415"/>
      <c r="F28" s="416"/>
      <c r="G28" s="415"/>
      <c r="H28" s="417"/>
      <c r="I28" s="415"/>
      <c r="J28" s="417"/>
      <c r="K28" s="415"/>
      <c r="L28" s="417"/>
      <c r="M28" s="415"/>
      <c r="N28" s="417"/>
      <c r="O28" s="415"/>
      <c r="P28" s="417"/>
      <c r="Q28" s="415"/>
      <c r="R28" s="417"/>
      <c r="S28" s="415"/>
      <c r="T28" s="417"/>
      <c r="U28" s="415"/>
      <c r="V28" s="417"/>
      <c r="W28" s="418"/>
      <c r="X28" s="152"/>
      <c r="Y28" s="1" t="s">
        <v>811</v>
      </c>
      <c r="AN28" s="112" t="s">
        <v>67</v>
      </c>
      <c r="AO28" s="112" t="s">
        <v>67</v>
      </c>
      <c r="AP28" s="112" t="s">
        <v>2062</v>
      </c>
      <c r="AQ28" s="112" t="s">
        <v>2063</v>
      </c>
    </row>
    <row r="29" spans="2:43" ht="12" customHeight="1" x14ac:dyDescent="0.25">
      <c r="B29" s="414" t="str">
        <f t="shared" si="0"/>
        <v>Observable</v>
      </c>
      <c r="C29" s="243" t="str">
        <f t="shared" si="1"/>
        <v>Année 21</v>
      </c>
      <c r="D29" s="415"/>
      <c r="E29" s="415"/>
      <c r="F29" s="416"/>
      <c r="G29" s="415"/>
      <c r="H29" s="417"/>
      <c r="I29" s="415"/>
      <c r="J29" s="417"/>
      <c r="K29" s="415"/>
      <c r="L29" s="417"/>
      <c r="M29" s="415"/>
      <c r="N29" s="417"/>
      <c r="O29" s="415"/>
      <c r="P29" s="417"/>
      <c r="Q29" s="415"/>
      <c r="R29" s="417"/>
      <c r="S29" s="415"/>
      <c r="T29" s="417"/>
      <c r="U29" s="415"/>
      <c r="V29" s="417"/>
      <c r="W29" s="418"/>
      <c r="X29" s="152"/>
      <c r="Y29" s="1" t="s">
        <v>812</v>
      </c>
      <c r="AN29" s="112" t="s">
        <v>67</v>
      </c>
      <c r="AO29" s="112" t="s">
        <v>67</v>
      </c>
      <c r="AP29" s="112" t="s">
        <v>2064</v>
      </c>
      <c r="AQ29" s="112" t="s">
        <v>2065</v>
      </c>
    </row>
    <row r="30" spans="2:43" ht="12" customHeight="1" x14ac:dyDescent="0.25">
      <c r="B30" s="414" t="str">
        <f t="shared" si="0"/>
        <v>Observable</v>
      </c>
      <c r="C30" s="243" t="str">
        <f t="shared" si="1"/>
        <v>Année 22</v>
      </c>
      <c r="D30" s="415"/>
      <c r="E30" s="415"/>
      <c r="F30" s="416"/>
      <c r="G30" s="415"/>
      <c r="H30" s="417"/>
      <c r="I30" s="415"/>
      <c r="J30" s="417"/>
      <c r="K30" s="415"/>
      <c r="L30" s="417"/>
      <c r="M30" s="415"/>
      <c r="N30" s="417"/>
      <c r="O30" s="415"/>
      <c r="P30" s="417"/>
      <c r="Q30" s="415"/>
      <c r="R30" s="417"/>
      <c r="S30" s="415"/>
      <c r="T30" s="417"/>
      <c r="U30" s="415"/>
      <c r="V30" s="417"/>
      <c r="W30" s="418"/>
      <c r="X30" s="152"/>
      <c r="Y30" s="1" t="s">
        <v>813</v>
      </c>
      <c r="AN30" s="112" t="s">
        <v>67</v>
      </c>
      <c r="AO30" s="112" t="s">
        <v>67</v>
      </c>
      <c r="AP30" s="112" t="s">
        <v>2066</v>
      </c>
      <c r="AQ30" s="112" t="s">
        <v>2067</v>
      </c>
    </row>
    <row r="31" spans="2:43" ht="12" customHeight="1" x14ac:dyDescent="0.25">
      <c r="B31" s="414" t="str">
        <f t="shared" si="0"/>
        <v>Observable</v>
      </c>
      <c r="C31" s="243" t="str">
        <f t="shared" si="1"/>
        <v>Année 23</v>
      </c>
      <c r="D31" s="415"/>
      <c r="E31" s="415"/>
      <c r="F31" s="416"/>
      <c r="G31" s="415"/>
      <c r="H31" s="417"/>
      <c r="I31" s="415"/>
      <c r="J31" s="417"/>
      <c r="K31" s="415"/>
      <c r="L31" s="417"/>
      <c r="M31" s="415"/>
      <c r="N31" s="417"/>
      <c r="O31" s="415"/>
      <c r="P31" s="417"/>
      <c r="Q31" s="415"/>
      <c r="R31" s="417"/>
      <c r="S31" s="415"/>
      <c r="T31" s="417"/>
      <c r="U31" s="415"/>
      <c r="V31" s="417"/>
      <c r="W31" s="418"/>
      <c r="X31" s="152"/>
      <c r="Y31" s="1" t="s">
        <v>814</v>
      </c>
      <c r="AN31" s="112" t="s">
        <v>67</v>
      </c>
      <c r="AO31" s="112" t="s">
        <v>67</v>
      </c>
      <c r="AP31" s="112" t="s">
        <v>2068</v>
      </c>
      <c r="AQ31" s="112" t="s">
        <v>2069</v>
      </c>
    </row>
    <row r="32" spans="2:43" ht="12" customHeight="1" x14ac:dyDescent="0.25">
      <c r="B32" s="414" t="str">
        <f t="shared" si="0"/>
        <v>Observable</v>
      </c>
      <c r="C32" s="243" t="str">
        <f t="shared" si="1"/>
        <v>Année 24</v>
      </c>
      <c r="D32" s="415"/>
      <c r="E32" s="415"/>
      <c r="F32" s="416"/>
      <c r="G32" s="415"/>
      <c r="H32" s="417"/>
      <c r="I32" s="415"/>
      <c r="J32" s="417"/>
      <c r="K32" s="415"/>
      <c r="L32" s="417"/>
      <c r="M32" s="415"/>
      <c r="N32" s="417"/>
      <c r="O32" s="415"/>
      <c r="P32" s="417"/>
      <c r="Q32" s="415"/>
      <c r="R32" s="417"/>
      <c r="S32" s="415"/>
      <c r="T32" s="417"/>
      <c r="U32" s="415"/>
      <c r="V32" s="417"/>
      <c r="W32" s="418"/>
      <c r="X32" s="152"/>
      <c r="Y32" s="1" t="s">
        <v>815</v>
      </c>
      <c r="AN32" s="112" t="s">
        <v>67</v>
      </c>
      <c r="AO32" s="112" t="s">
        <v>67</v>
      </c>
      <c r="AP32" s="112" t="s">
        <v>2070</v>
      </c>
      <c r="AQ32" s="112" t="s">
        <v>2071</v>
      </c>
    </row>
    <row r="33" spans="2:43" ht="12" customHeight="1" x14ac:dyDescent="0.25">
      <c r="B33" s="414" t="str">
        <f t="shared" si="0"/>
        <v>Observable</v>
      </c>
      <c r="C33" s="243" t="str">
        <f t="shared" si="1"/>
        <v>Année 25</v>
      </c>
      <c r="D33" s="415"/>
      <c r="E33" s="415"/>
      <c r="F33" s="416"/>
      <c r="G33" s="415"/>
      <c r="H33" s="417"/>
      <c r="I33" s="415"/>
      <c r="J33" s="417"/>
      <c r="K33" s="415"/>
      <c r="L33" s="417"/>
      <c r="M33" s="415"/>
      <c r="N33" s="417"/>
      <c r="O33" s="415"/>
      <c r="P33" s="417"/>
      <c r="Q33" s="415"/>
      <c r="R33" s="417"/>
      <c r="S33" s="415"/>
      <c r="T33" s="417"/>
      <c r="U33" s="415"/>
      <c r="V33" s="417"/>
      <c r="W33" s="418"/>
      <c r="X33" s="152"/>
      <c r="Y33" s="1" t="s">
        <v>816</v>
      </c>
      <c r="AN33" s="112" t="s">
        <v>67</v>
      </c>
      <c r="AO33" s="112" t="s">
        <v>67</v>
      </c>
      <c r="AP33" s="112" t="s">
        <v>2072</v>
      </c>
      <c r="AQ33" s="112" t="s">
        <v>2073</v>
      </c>
    </row>
    <row r="34" spans="2:43" ht="12" customHeight="1" x14ac:dyDescent="0.25">
      <c r="B34" s="414" t="str">
        <f t="shared" ref="B34:B65" si="2">IF(Lang=0,AN34,AO34)</f>
        <v>Observable</v>
      </c>
      <c r="C34" s="243" t="str">
        <f t="shared" ref="C34:C65" si="3">IF(Lang=0,AP34,AQ34)</f>
        <v>Année 26</v>
      </c>
      <c r="D34" s="415"/>
      <c r="E34" s="415"/>
      <c r="F34" s="416"/>
      <c r="G34" s="415"/>
      <c r="H34" s="417"/>
      <c r="I34" s="415"/>
      <c r="J34" s="417"/>
      <c r="K34" s="415"/>
      <c r="L34" s="417"/>
      <c r="M34" s="415"/>
      <c r="N34" s="417"/>
      <c r="O34" s="415"/>
      <c r="P34" s="417"/>
      <c r="Q34" s="415"/>
      <c r="R34" s="417"/>
      <c r="S34" s="415"/>
      <c r="T34" s="417"/>
      <c r="U34" s="415"/>
      <c r="V34" s="417"/>
      <c r="W34" s="418"/>
      <c r="X34" s="152"/>
      <c r="Y34" s="1" t="s">
        <v>817</v>
      </c>
      <c r="AN34" s="112" t="s">
        <v>67</v>
      </c>
      <c r="AO34" s="112" t="s">
        <v>67</v>
      </c>
      <c r="AP34" s="112" t="s">
        <v>2074</v>
      </c>
      <c r="AQ34" s="112" t="s">
        <v>2075</v>
      </c>
    </row>
    <row r="35" spans="2:43" ht="12" customHeight="1" x14ac:dyDescent="0.25">
      <c r="B35" s="414" t="str">
        <f t="shared" si="2"/>
        <v>Observable</v>
      </c>
      <c r="C35" s="243" t="str">
        <f t="shared" si="3"/>
        <v>Année 27</v>
      </c>
      <c r="D35" s="415"/>
      <c r="E35" s="415"/>
      <c r="F35" s="416"/>
      <c r="G35" s="415"/>
      <c r="H35" s="417"/>
      <c r="I35" s="415"/>
      <c r="J35" s="417"/>
      <c r="K35" s="415"/>
      <c r="L35" s="417"/>
      <c r="M35" s="415"/>
      <c r="N35" s="417"/>
      <c r="O35" s="415"/>
      <c r="P35" s="417"/>
      <c r="Q35" s="415"/>
      <c r="R35" s="417"/>
      <c r="S35" s="415"/>
      <c r="T35" s="417"/>
      <c r="U35" s="415"/>
      <c r="V35" s="417"/>
      <c r="W35" s="418"/>
      <c r="X35" s="152"/>
      <c r="Y35" s="1" t="s">
        <v>818</v>
      </c>
      <c r="AN35" s="112" t="s">
        <v>67</v>
      </c>
      <c r="AO35" s="112" t="s">
        <v>67</v>
      </c>
      <c r="AP35" s="112" t="s">
        <v>2076</v>
      </c>
      <c r="AQ35" s="112" t="s">
        <v>2077</v>
      </c>
    </row>
    <row r="36" spans="2:43" ht="12" customHeight="1" x14ac:dyDescent="0.25">
      <c r="B36" s="414" t="str">
        <f t="shared" si="2"/>
        <v>Observable</v>
      </c>
      <c r="C36" s="243" t="str">
        <f t="shared" si="3"/>
        <v>Année 28</v>
      </c>
      <c r="D36" s="415"/>
      <c r="E36" s="415"/>
      <c r="F36" s="416"/>
      <c r="G36" s="415"/>
      <c r="H36" s="417"/>
      <c r="I36" s="415"/>
      <c r="J36" s="417"/>
      <c r="K36" s="415"/>
      <c r="L36" s="417"/>
      <c r="M36" s="415"/>
      <c r="N36" s="417"/>
      <c r="O36" s="415"/>
      <c r="P36" s="417"/>
      <c r="Q36" s="415"/>
      <c r="R36" s="417"/>
      <c r="S36" s="415"/>
      <c r="T36" s="417"/>
      <c r="U36" s="415"/>
      <c r="V36" s="417"/>
      <c r="W36" s="418"/>
      <c r="X36" s="152"/>
      <c r="Y36" s="1" t="s">
        <v>819</v>
      </c>
      <c r="AN36" s="112" t="s">
        <v>67</v>
      </c>
      <c r="AO36" s="112" t="s">
        <v>67</v>
      </c>
      <c r="AP36" s="112" t="s">
        <v>2078</v>
      </c>
      <c r="AQ36" s="112" t="s">
        <v>2079</v>
      </c>
    </row>
    <row r="37" spans="2:43" ht="12" customHeight="1" x14ac:dyDescent="0.25">
      <c r="B37" s="414" t="str">
        <f t="shared" si="2"/>
        <v>Observable</v>
      </c>
      <c r="C37" s="243" t="str">
        <f t="shared" si="3"/>
        <v>Année 29</v>
      </c>
      <c r="D37" s="415"/>
      <c r="E37" s="415"/>
      <c r="F37" s="416"/>
      <c r="G37" s="415"/>
      <c r="H37" s="417"/>
      <c r="I37" s="415"/>
      <c r="J37" s="417"/>
      <c r="K37" s="415"/>
      <c r="L37" s="417"/>
      <c r="M37" s="415"/>
      <c r="N37" s="417"/>
      <c r="O37" s="415"/>
      <c r="P37" s="417"/>
      <c r="Q37" s="415"/>
      <c r="R37" s="417"/>
      <c r="S37" s="415"/>
      <c r="T37" s="417"/>
      <c r="U37" s="415"/>
      <c r="V37" s="417"/>
      <c r="W37" s="418"/>
      <c r="X37" s="152"/>
      <c r="Y37" s="1" t="s">
        <v>820</v>
      </c>
      <c r="AN37" s="112" t="s">
        <v>67</v>
      </c>
      <c r="AO37" s="112" t="s">
        <v>67</v>
      </c>
      <c r="AP37" s="112" t="s">
        <v>2080</v>
      </c>
      <c r="AQ37" s="112" t="s">
        <v>2081</v>
      </c>
    </row>
    <row r="38" spans="2:43" ht="12" customHeight="1" x14ac:dyDescent="0.25">
      <c r="B38" s="414" t="str">
        <f t="shared" si="2"/>
        <v>Observable</v>
      </c>
      <c r="C38" s="243" t="str">
        <f t="shared" si="3"/>
        <v>Année 30</v>
      </c>
      <c r="D38" s="415"/>
      <c r="E38" s="415"/>
      <c r="F38" s="416"/>
      <c r="G38" s="415"/>
      <c r="H38" s="417"/>
      <c r="I38" s="415"/>
      <c r="J38" s="417"/>
      <c r="K38" s="415"/>
      <c r="L38" s="417"/>
      <c r="M38" s="415"/>
      <c r="N38" s="417"/>
      <c r="O38" s="415"/>
      <c r="P38" s="417"/>
      <c r="Q38" s="415"/>
      <c r="R38" s="417"/>
      <c r="S38" s="415"/>
      <c r="T38" s="417"/>
      <c r="U38" s="415"/>
      <c r="V38" s="417"/>
      <c r="W38" s="418"/>
      <c r="X38" s="152"/>
      <c r="Y38" s="1" t="s">
        <v>821</v>
      </c>
      <c r="AN38" s="112" t="s">
        <v>67</v>
      </c>
      <c r="AO38" s="112" t="s">
        <v>67</v>
      </c>
      <c r="AP38" s="112" t="s">
        <v>2082</v>
      </c>
      <c r="AQ38" s="112" t="s">
        <v>2083</v>
      </c>
    </row>
    <row r="39" spans="2:43" ht="12" customHeight="1" x14ac:dyDescent="0.25">
      <c r="B39" s="414" t="str">
        <f t="shared" si="2"/>
        <v>Non Observable</v>
      </c>
      <c r="C39" s="243" t="str">
        <f t="shared" si="3"/>
        <v>Année 31</v>
      </c>
      <c r="D39" s="415"/>
      <c r="E39" s="415"/>
      <c r="F39" s="416"/>
      <c r="G39" s="415"/>
      <c r="H39" s="417"/>
      <c r="I39" s="415"/>
      <c r="J39" s="417"/>
      <c r="K39" s="415"/>
      <c r="L39" s="417"/>
      <c r="M39" s="415"/>
      <c r="N39" s="417"/>
      <c r="O39" s="415"/>
      <c r="P39" s="417"/>
      <c r="Q39" s="415"/>
      <c r="R39" s="417"/>
      <c r="S39" s="415"/>
      <c r="T39" s="417"/>
      <c r="U39" s="415"/>
      <c r="V39" s="417"/>
      <c r="W39" s="418"/>
      <c r="X39" s="152"/>
      <c r="Y39" s="1" t="s">
        <v>822</v>
      </c>
      <c r="AN39" s="112" t="s">
        <v>2084</v>
      </c>
      <c r="AO39" s="112" t="s">
        <v>2085</v>
      </c>
      <c r="AP39" s="112" t="s">
        <v>2086</v>
      </c>
      <c r="AQ39" s="112" t="s">
        <v>2087</v>
      </c>
    </row>
    <row r="40" spans="2:43" ht="12" customHeight="1" x14ac:dyDescent="0.25">
      <c r="B40" s="414" t="str">
        <f t="shared" si="2"/>
        <v>Non Observable</v>
      </c>
      <c r="C40" s="243" t="str">
        <f t="shared" si="3"/>
        <v>Année 32</v>
      </c>
      <c r="D40" s="415"/>
      <c r="E40" s="415"/>
      <c r="F40" s="416"/>
      <c r="G40" s="415"/>
      <c r="H40" s="417"/>
      <c r="I40" s="415"/>
      <c r="J40" s="417"/>
      <c r="K40" s="415"/>
      <c r="L40" s="417"/>
      <c r="M40" s="415"/>
      <c r="N40" s="417"/>
      <c r="O40" s="415"/>
      <c r="P40" s="417"/>
      <c r="Q40" s="415"/>
      <c r="R40" s="417"/>
      <c r="S40" s="415"/>
      <c r="T40" s="417"/>
      <c r="U40" s="415"/>
      <c r="V40" s="417"/>
      <c r="W40" s="418"/>
      <c r="X40" s="152"/>
      <c r="Y40" s="1" t="s">
        <v>823</v>
      </c>
      <c r="AN40" s="112" t="s">
        <v>2084</v>
      </c>
      <c r="AO40" s="112" t="s">
        <v>2085</v>
      </c>
      <c r="AP40" s="112" t="s">
        <v>2088</v>
      </c>
      <c r="AQ40" s="112" t="s">
        <v>2089</v>
      </c>
    </row>
    <row r="41" spans="2:43" ht="12" customHeight="1" x14ac:dyDescent="0.25">
      <c r="B41" s="414" t="str">
        <f t="shared" si="2"/>
        <v>Non Observable</v>
      </c>
      <c r="C41" s="243" t="str">
        <f t="shared" si="3"/>
        <v>Année 33</v>
      </c>
      <c r="D41" s="415"/>
      <c r="E41" s="415"/>
      <c r="F41" s="416"/>
      <c r="G41" s="415"/>
      <c r="H41" s="417"/>
      <c r="I41" s="415"/>
      <c r="J41" s="417"/>
      <c r="K41" s="415"/>
      <c r="L41" s="417"/>
      <c r="M41" s="415"/>
      <c r="N41" s="417"/>
      <c r="O41" s="415"/>
      <c r="P41" s="417"/>
      <c r="Q41" s="415"/>
      <c r="R41" s="417"/>
      <c r="S41" s="415"/>
      <c r="T41" s="417"/>
      <c r="U41" s="415"/>
      <c r="V41" s="417"/>
      <c r="W41" s="418"/>
      <c r="X41" s="152"/>
      <c r="Y41" s="1" t="s">
        <v>824</v>
      </c>
      <c r="AN41" s="112" t="s">
        <v>2084</v>
      </c>
      <c r="AO41" s="112" t="s">
        <v>2085</v>
      </c>
      <c r="AP41" s="112" t="s">
        <v>2090</v>
      </c>
      <c r="AQ41" s="112" t="s">
        <v>2091</v>
      </c>
    </row>
    <row r="42" spans="2:43" ht="12" customHeight="1" x14ac:dyDescent="0.25">
      <c r="B42" s="414" t="str">
        <f t="shared" si="2"/>
        <v>Non Observable</v>
      </c>
      <c r="C42" s="243" t="str">
        <f t="shared" si="3"/>
        <v>Année 34</v>
      </c>
      <c r="D42" s="415"/>
      <c r="E42" s="415"/>
      <c r="F42" s="416"/>
      <c r="G42" s="415"/>
      <c r="H42" s="417"/>
      <c r="I42" s="415"/>
      <c r="J42" s="417"/>
      <c r="K42" s="415"/>
      <c r="L42" s="417"/>
      <c r="M42" s="415"/>
      <c r="N42" s="417"/>
      <c r="O42" s="415"/>
      <c r="P42" s="417"/>
      <c r="Q42" s="415"/>
      <c r="R42" s="417"/>
      <c r="S42" s="415"/>
      <c r="T42" s="417"/>
      <c r="U42" s="415"/>
      <c r="V42" s="417"/>
      <c r="W42" s="418"/>
      <c r="X42" s="152"/>
      <c r="Y42" s="1" t="s">
        <v>825</v>
      </c>
      <c r="AN42" s="112" t="s">
        <v>2084</v>
      </c>
      <c r="AO42" s="112" t="s">
        <v>2085</v>
      </c>
      <c r="AP42" s="112" t="s">
        <v>2092</v>
      </c>
      <c r="AQ42" s="112" t="s">
        <v>2093</v>
      </c>
    </row>
    <row r="43" spans="2:43" ht="12" customHeight="1" x14ac:dyDescent="0.25">
      <c r="B43" s="414" t="str">
        <f t="shared" si="2"/>
        <v>Non Observable</v>
      </c>
      <c r="C43" s="243" t="str">
        <f t="shared" si="3"/>
        <v>Année 35</v>
      </c>
      <c r="D43" s="415"/>
      <c r="E43" s="415"/>
      <c r="F43" s="416"/>
      <c r="G43" s="415"/>
      <c r="H43" s="417"/>
      <c r="I43" s="415"/>
      <c r="J43" s="417"/>
      <c r="K43" s="415"/>
      <c r="L43" s="417"/>
      <c r="M43" s="415"/>
      <c r="N43" s="417"/>
      <c r="O43" s="415"/>
      <c r="P43" s="417"/>
      <c r="Q43" s="415"/>
      <c r="R43" s="417"/>
      <c r="S43" s="415"/>
      <c r="T43" s="417"/>
      <c r="U43" s="415"/>
      <c r="V43" s="417"/>
      <c r="W43" s="418"/>
      <c r="X43" s="152"/>
      <c r="Y43" s="1" t="s">
        <v>826</v>
      </c>
      <c r="AN43" s="112" t="s">
        <v>2084</v>
      </c>
      <c r="AO43" s="112" t="s">
        <v>2085</v>
      </c>
      <c r="AP43" s="112" t="s">
        <v>2094</v>
      </c>
      <c r="AQ43" s="112" t="s">
        <v>2095</v>
      </c>
    </row>
    <row r="44" spans="2:43" ht="12" customHeight="1" x14ac:dyDescent="0.25">
      <c r="B44" s="414" t="str">
        <f t="shared" si="2"/>
        <v>Non Observable</v>
      </c>
      <c r="C44" s="243" t="str">
        <f t="shared" si="3"/>
        <v>Année 36</v>
      </c>
      <c r="D44" s="415"/>
      <c r="E44" s="415"/>
      <c r="F44" s="416"/>
      <c r="G44" s="415"/>
      <c r="H44" s="417"/>
      <c r="I44" s="415"/>
      <c r="J44" s="417"/>
      <c r="K44" s="415"/>
      <c r="L44" s="417"/>
      <c r="M44" s="415"/>
      <c r="N44" s="417"/>
      <c r="O44" s="415"/>
      <c r="P44" s="417"/>
      <c r="Q44" s="415"/>
      <c r="R44" s="417"/>
      <c r="S44" s="415"/>
      <c r="T44" s="417"/>
      <c r="U44" s="415"/>
      <c r="V44" s="417"/>
      <c r="W44" s="418"/>
      <c r="X44" s="152"/>
      <c r="Y44" s="1" t="s">
        <v>827</v>
      </c>
      <c r="AN44" s="112" t="s">
        <v>2084</v>
      </c>
      <c r="AO44" s="112" t="s">
        <v>2085</v>
      </c>
      <c r="AP44" s="112" t="s">
        <v>2096</v>
      </c>
      <c r="AQ44" s="112" t="s">
        <v>2097</v>
      </c>
    </row>
    <row r="45" spans="2:43" ht="12" customHeight="1" x14ac:dyDescent="0.25">
      <c r="B45" s="414" t="str">
        <f t="shared" si="2"/>
        <v>Non Observable</v>
      </c>
      <c r="C45" s="243" t="str">
        <f t="shared" si="3"/>
        <v>Année 37</v>
      </c>
      <c r="D45" s="415"/>
      <c r="E45" s="415"/>
      <c r="F45" s="416"/>
      <c r="G45" s="415"/>
      <c r="H45" s="417"/>
      <c r="I45" s="415"/>
      <c r="J45" s="417"/>
      <c r="K45" s="415"/>
      <c r="L45" s="417"/>
      <c r="M45" s="415"/>
      <c r="N45" s="417"/>
      <c r="O45" s="415"/>
      <c r="P45" s="417"/>
      <c r="Q45" s="415"/>
      <c r="R45" s="417"/>
      <c r="S45" s="415"/>
      <c r="T45" s="417"/>
      <c r="U45" s="415"/>
      <c r="V45" s="417"/>
      <c r="W45" s="418"/>
      <c r="X45" s="152"/>
      <c r="Y45" s="1" t="s">
        <v>828</v>
      </c>
      <c r="AN45" s="112" t="s">
        <v>2084</v>
      </c>
      <c r="AO45" s="112" t="s">
        <v>2085</v>
      </c>
      <c r="AP45" s="112" t="s">
        <v>2098</v>
      </c>
      <c r="AQ45" s="112" t="s">
        <v>2099</v>
      </c>
    </row>
    <row r="46" spans="2:43" ht="12" customHeight="1" x14ac:dyDescent="0.25">
      <c r="B46" s="414" t="str">
        <f t="shared" si="2"/>
        <v>Non Observable</v>
      </c>
      <c r="C46" s="243" t="str">
        <f t="shared" si="3"/>
        <v>Année 38</v>
      </c>
      <c r="D46" s="415"/>
      <c r="E46" s="415"/>
      <c r="F46" s="416"/>
      <c r="G46" s="415"/>
      <c r="H46" s="417"/>
      <c r="I46" s="415"/>
      <c r="J46" s="417"/>
      <c r="K46" s="415"/>
      <c r="L46" s="417"/>
      <c r="M46" s="415"/>
      <c r="N46" s="417"/>
      <c r="O46" s="415"/>
      <c r="P46" s="417"/>
      <c r="Q46" s="415"/>
      <c r="R46" s="417"/>
      <c r="S46" s="415"/>
      <c r="T46" s="417"/>
      <c r="U46" s="415"/>
      <c r="V46" s="417"/>
      <c r="W46" s="418"/>
      <c r="X46" s="152"/>
      <c r="Y46" s="1" t="s">
        <v>829</v>
      </c>
      <c r="AN46" s="112" t="s">
        <v>2084</v>
      </c>
      <c r="AO46" s="112" t="s">
        <v>2085</v>
      </c>
      <c r="AP46" s="112" t="s">
        <v>2100</v>
      </c>
      <c r="AQ46" s="112" t="s">
        <v>2101</v>
      </c>
    </row>
    <row r="47" spans="2:43" ht="12" customHeight="1" x14ac:dyDescent="0.25">
      <c r="B47" s="414" t="str">
        <f t="shared" si="2"/>
        <v>Non Observable</v>
      </c>
      <c r="C47" s="243" t="str">
        <f t="shared" si="3"/>
        <v>Année 39</v>
      </c>
      <c r="D47" s="415"/>
      <c r="E47" s="415"/>
      <c r="F47" s="416"/>
      <c r="G47" s="415"/>
      <c r="H47" s="417"/>
      <c r="I47" s="415"/>
      <c r="J47" s="417"/>
      <c r="K47" s="415"/>
      <c r="L47" s="417"/>
      <c r="M47" s="415"/>
      <c r="N47" s="417"/>
      <c r="O47" s="415"/>
      <c r="P47" s="417"/>
      <c r="Q47" s="415"/>
      <c r="R47" s="417"/>
      <c r="S47" s="415"/>
      <c r="T47" s="417"/>
      <c r="U47" s="415"/>
      <c r="V47" s="417"/>
      <c r="W47" s="418"/>
      <c r="X47" s="152"/>
      <c r="Y47" s="1" t="s">
        <v>830</v>
      </c>
      <c r="AN47" s="112" t="s">
        <v>2084</v>
      </c>
      <c r="AO47" s="112" t="s">
        <v>2085</v>
      </c>
      <c r="AP47" s="112" t="s">
        <v>2102</v>
      </c>
      <c r="AQ47" s="112" t="s">
        <v>2103</v>
      </c>
    </row>
    <row r="48" spans="2:43" ht="12" customHeight="1" x14ac:dyDescent="0.25">
      <c r="B48" s="414" t="str">
        <f t="shared" si="2"/>
        <v>Non Observable</v>
      </c>
      <c r="C48" s="243" t="str">
        <f t="shared" si="3"/>
        <v>Année 40</v>
      </c>
      <c r="D48" s="415"/>
      <c r="E48" s="415"/>
      <c r="F48" s="416"/>
      <c r="G48" s="415"/>
      <c r="H48" s="417"/>
      <c r="I48" s="415"/>
      <c r="J48" s="417"/>
      <c r="K48" s="415"/>
      <c r="L48" s="417"/>
      <c r="M48" s="415"/>
      <c r="N48" s="417"/>
      <c r="O48" s="415"/>
      <c r="P48" s="417"/>
      <c r="Q48" s="415"/>
      <c r="R48" s="417"/>
      <c r="S48" s="415"/>
      <c r="T48" s="417"/>
      <c r="U48" s="415"/>
      <c r="V48" s="417"/>
      <c r="W48" s="418"/>
      <c r="X48" s="152"/>
      <c r="Y48" s="1" t="s">
        <v>831</v>
      </c>
      <c r="AN48" s="112" t="s">
        <v>2084</v>
      </c>
      <c r="AO48" s="112" t="s">
        <v>2085</v>
      </c>
      <c r="AP48" s="112" t="s">
        <v>2104</v>
      </c>
      <c r="AQ48" s="112" t="s">
        <v>2105</v>
      </c>
    </row>
    <row r="49" spans="2:43" ht="12" customHeight="1" x14ac:dyDescent="0.25">
      <c r="B49" s="414" t="str">
        <f t="shared" si="2"/>
        <v>Non Observable</v>
      </c>
      <c r="C49" s="243" t="str">
        <f t="shared" si="3"/>
        <v>Année 41</v>
      </c>
      <c r="D49" s="415"/>
      <c r="E49" s="415"/>
      <c r="F49" s="416"/>
      <c r="G49" s="415"/>
      <c r="H49" s="417"/>
      <c r="I49" s="415"/>
      <c r="J49" s="417"/>
      <c r="K49" s="415"/>
      <c r="L49" s="417"/>
      <c r="M49" s="415"/>
      <c r="N49" s="417"/>
      <c r="O49" s="415"/>
      <c r="P49" s="417"/>
      <c r="Q49" s="415"/>
      <c r="R49" s="417"/>
      <c r="S49" s="415"/>
      <c r="T49" s="417"/>
      <c r="U49" s="415"/>
      <c r="V49" s="417"/>
      <c r="W49" s="418"/>
      <c r="X49" s="152"/>
      <c r="Y49" s="1" t="s">
        <v>832</v>
      </c>
      <c r="AN49" s="112" t="s">
        <v>2084</v>
      </c>
      <c r="AO49" s="112" t="s">
        <v>2085</v>
      </c>
      <c r="AP49" s="112" t="s">
        <v>2106</v>
      </c>
      <c r="AQ49" s="112" t="s">
        <v>2107</v>
      </c>
    </row>
    <row r="50" spans="2:43" ht="12" customHeight="1" x14ac:dyDescent="0.25">
      <c r="B50" s="414" t="str">
        <f t="shared" si="2"/>
        <v>Non Observable</v>
      </c>
      <c r="C50" s="243" t="str">
        <f t="shared" si="3"/>
        <v>Année 42</v>
      </c>
      <c r="D50" s="415"/>
      <c r="E50" s="415"/>
      <c r="F50" s="416"/>
      <c r="G50" s="415"/>
      <c r="H50" s="417"/>
      <c r="I50" s="415"/>
      <c r="J50" s="417"/>
      <c r="K50" s="415"/>
      <c r="L50" s="417"/>
      <c r="M50" s="415"/>
      <c r="N50" s="417"/>
      <c r="O50" s="415"/>
      <c r="P50" s="417"/>
      <c r="Q50" s="415"/>
      <c r="R50" s="417"/>
      <c r="S50" s="415"/>
      <c r="T50" s="417"/>
      <c r="U50" s="415"/>
      <c r="V50" s="417"/>
      <c r="W50" s="418"/>
      <c r="X50" s="152"/>
      <c r="Y50" s="1" t="s">
        <v>833</v>
      </c>
      <c r="AN50" s="112" t="s">
        <v>2084</v>
      </c>
      <c r="AO50" s="112" t="s">
        <v>2085</v>
      </c>
      <c r="AP50" s="112" t="s">
        <v>2108</v>
      </c>
      <c r="AQ50" s="112" t="s">
        <v>2109</v>
      </c>
    </row>
    <row r="51" spans="2:43" ht="12" customHeight="1" x14ac:dyDescent="0.25">
      <c r="B51" s="414" t="str">
        <f t="shared" si="2"/>
        <v>Non Observable</v>
      </c>
      <c r="C51" s="243" t="str">
        <f t="shared" si="3"/>
        <v>Année 43</v>
      </c>
      <c r="D51" s="415"/>
      <c r="E51" s="415"/>
      <c r="F51" s="416"/>
      <c r="G51" s="415"/>
      <c r="H51" s="417"/>
      <c r="I51" s="415"/>
      <c r="J51" s="417"/>
      <c r="K51" s="415"/>
      <c r="L51" s="417"/>
      <c r="M51" s="415"/>
      <c r="N51" s="417"/>
      <c r="O51" s="415"/>
      <c r="P51" s="417"/>
      <c r="Q51" s="415"/>
      <c r="R51" s="417"/>
      <c r="S51" s="415"/>
      <c r="T51" s="417"/>
      <c r="U51" s="415"/>
      <c r="V51" s="417"/>
      <c r="W51" s="418"/>
      <c r="X51" s="152"/>
      <c r="Y51" s="1" t="s">
        <v>834</v>
      </c>
      <c r="AN51" s="112" t="s">
        <v>2084</v>
      </c>
      <c r="AO51" s="112" t="s">
        <v>2085</v>
      </c>
      <c r="AP51" s="112" t="s">
        <v>2110</v>
      </c>
      <c r="AQ51" s="112" t="s">
        <v>2111</v>
      </c>
    </row>
    <row r="52" spans="2:43" ht="12" customHeight="1" x14ac:dyDescent="0.25">
      <c r="B52" s="414" t="str">
        <f t="shared" si="2"/>
        <v>Non Observable</v>
      </c>
      <c r="C52" s="243" t="str">
        <f t="shared" si="3"/>
        <v>Année 44</v>
      </c>
      <c r="D52" s="415"/>
      <c r="E52" s="415"/>
      <c r="F52" s="416"/>
      <c r="G52" s="415"/>
      <c r="H52" s="417"/>
      <c r="I52" s="415"/>
      <c r="J52" s="417"/>
      <c r="K52" s="415"/>
      <c r="L52" s="417"/>
      <c r="M52" s="415"/>
      <c r="N52" s="417"/>
      <c r="O52" s="415"/>
      <c r="P52" s="417"/>
      <c r="Q52" s="415"/>
      <c r="R52" s="417"/>
      <c r="S52" s="415"/>
      <c r="T52" s="417"/>
      <c r="U52" s="415"/>
      <c r="V52" s="417"/>
      <c r="W52" s="418"/>
      <c r="X52" s="152"/>
      <c r="Y52" s="1" t="s">
        <v>835</v>
      </c>
      <c r="AN52" s="112" t="s">
        <v>2084</v>
      </c>
      <c r="AO52" s="112" t="s">
        <v>2085</v>
      </c>
      <c r="AP52" s="112" t="s">
        <v>2112</v>
      </c>
      <c r="AQ52" s="112" t="s">
        <v>2113</v>
      </c>
    </row>
    <row r="53" spans="2:43" ht="12" customHeight="1" x14ac:dyDescent="0.25">
      <c r="B53" s="414" t="str">
        <f t="shared" si="2"/>
        <v>Non Observable</v>
      </c>
      <c r="C53" s="243" t="str">
        <f t="shared" si="3"/>
        <v>Année 45</v>
      </c>
      <c r="D53" s="415"/>
      <c r="E53" s="415"/>
      <c r="F53" s="416"/>
      <c r="G53" s="415"/>
      <c r="H53" s="417"/>
      <c r="I53" s="415"/>
      <c r="J53" s="417"/>
      <c r="K53" s="415"/>
      <c r="L53" s="417"/>
      <c r="M53" s="415"/>
      <c r="N53" s="417"/>
      <c r="O53" s="415"/>
      <c r="P53" s="417"/>
      <c r="Q53" s="415"/>
      <c r="R53" s="417"/>
      <c r="S53" s="415"/>
      <c r="T53" s="417"/>
      <c r="U53" s="415"/>
      <c r="V53" s="417"/>
      <c r="W53" s="418"/>
      <c r="X53" s="152"/>
      <c r="Y53" s="1" t="s">
        <v>836</v>
      </c>
      <c r="AN53" s="112" t="s">
        <v>2084</v>
      </c>
      <c r="AO53" s="112" t="s">
        <v>2085</v>
      </c>
      <c r="AP53" s="112" t="s">
        <v>2114</v>
      </c>
      <c r="AQ53" s="112" t="s">
        <v>2115</v>
      </c>
    </row>
    <row r="54" spans="2:43" ht="12" customHeight="1" x14ac:dyDescent="0.25">
      <c r="B54" s="414" t="str">
        <f t="shared" si="2"/>
        <v>Non Observable</v>
      </c>
      <c r="C54" s="243" t="str">
        <f t="shared" si="3"/>
        <v>Année 46</v>
      </c>
      <c r="D54" s="415"/>
      <c r="E54" s="415"/>
      <c r="F54" s="416"/>
      <c r="G54" s="415"/>
      <c r="H54" s="417"/>
      <c r="I54" s="415"/>
      <c r="J54" s="417"/>
      <c r="K54" s="415"/>
      <c r="L54" s="417"/>
      <c r="M54" s="415"/>
      <c r="N54" s="417"/>
      <c r="O54" s="415"/>
      <c r="P54" s="417"/>
      <c r="Q54" s="415"/>
      <c r="R54" s="417"/>
      <c r="S54" s="415"/>
      <c r="T54" s="417"/>
      <c r="U54" s="415"/>
      <c r="V54" s="417"/>
      <c r="W54" s="418"/>
      <c r="X54" s="152"/>
      <c r="Y54" s="1" t="s">
        <v>837</v>
      </c>
      <c r="AN54" s="112" t="s">
        <v>2084</v>
      </c>
      <c r="AO54" s="112" t="s">
        <v>2085</v>
      </c>
      <c r="AP54" s="112" t="s">
        <v>2116</v>
      </c>
      <c r="AQ54" s="112" t="s">
        <v>2117</v>
      </c>
    </row>
    <row r="55" spans="2:43" ht="12" customHeight="1" x14ac:dyDescent="0.25">
      <c r="B55" s="414" t="str">
        <f t="shared" si="2"/>
        <v>Non Observable</v>
      </c>
      <c r="C55" s="243" t="str">
        <f t="shared" si="3"/>
        <v>Année 47</v>
      </c>
      <c r="D55" s="415"/>
      <c r="E55" s="415"/>
      <c r="F55" s="416"/>
      <c r="G55" s="415"/>
      <c r="H55" s="417"/>
      <c r="I55" s="415"/>
      <c r="J55" s="417"/>
      <c r="K55" s="415"/>
      <c r="L55" s="417"/>
      <c r="M55" s="415"/>
      <c r="N55" s="417"/>
      <c r="O55" s="415"/>
      <c r="P55" s="417"/>
      <c r="Q55" s="415"/>
      <c r="R55" s="417"/>
      <c r="S55" s="415"/>
      <c r="T55" s="417"/>
      <c r="U55" s="415"/>
      <c r="V55" s="417"/>
      <c r="W55" s="418"/>
      <c r="X55" s="152"/>
      <c r="Y55" s="1" t="s">
        <v>838</v>
      </c>
      <c r="AN55" s="112" t="s">
        <v>2084</v>
      </c>
      <c r="AO55" s="112" t="s">
        <v>2085</v>
      </c>
      <c r="AP55" s="112" t="s">
        <v>2118</v>
      </c>
      <c r="AQ55" s="112" t="s">
        <v>2119</v>
      </c>
    </row>
    <row r="56" spans="2:43" ht="12" customHeight="1" x14ac:dyDescent="0.25">
      <c r="B56" s="414" t="str">
        <f t="shared" si="2"/>
        <v>Non Observable</v>
      </c>
      <c r="C56" s="243" t="str">
        <f t="shared" si="3"/>
        <v>Année 48</v>
      </c>
      <c r="D56" s="415"/>
      <c r="E56" s="415"/>
      <c r="F56" s="416"/>
      <c r="G56" s="415"/>
      <c r="H56" s="417"/>
      <c r="I56" s="415"/>
      <c r="J56" s="417"/>
      <c r="K56" s="415"/>
      <c r="L56" s="417"/>
      <c r="M56" s="415"/>
      <c r="N56" s="417"/>
      <c r="O56" s="415"/>
      <c r="P56" s="417"/>
      <c r="Q56" s="415"/>
      <c r="R56" s="417"/>
      <c r="S56" s="415"/>
      <c r="T56" s="417"/>
      <c r="U56" s="415"/>
      <c r="V56" s="417"/>
      <c r="W56" s="418"/>
      <c r="X56" s="152"/>
      <c r="Y56" s="1" t="s">
        <v>839</v>
      </c>
      <c r="AN56" s="112" t="s">
        <v>2084</v>
      </c>
      <c r="AO56" s="112" t="s">
        <v>2085</v>
      </c>
      <c r="AP56" s="112" t="s">
        <v>2120</v>
      </c>
      <c r="AQ56" s="112" t="s">
        <v>2121</v>
      </c>
    </row>
    <row r="57" spans="2:43" ht="12" customHeight="1" x14ac:dyDescent="0.25">
      <c r="B57" s="414" t="str">
        <f t="shared" si="2"/>
        <v>Non Observable</v>
      </c>
      <c r="C57" s="243" t="str">
        <f t="shared" si="3"/>
        <v>Année 49</v>
      </c>
      <c r="D57" s="415"/>
      <c r="E57" s="415"/>
      <c r="F57" s="416"/>
      <c r="G57" s="415"/>
      <c r="H57" s="417"/>
      <c r="I57" s="415"/>
      <c r="J57" s="417"/>
      <c r="K57" s="415"/>
      <c r="L57" s="417"/>
      <c r="M57" s="415"/>
      <c r="N57" s="417"/>
      <c r="O57" s="415"/>
      <c r="P57" s="417"/>
      <c r="Q57" s="415"/>
      <c r="R57" s="417"/>
      <c r="S57" s="415"/>
      <c r="T57" s="417"/>
      <c r="U57" s="415"/>
      <c r="V57" s="417"/>
      <c r="W57" s="418"/>
      <c r="X57" s="152"/>
      <c r="Y57" s="1" t="s">
        <v>840</v>
      </c>
      <c r="AN57" s="112" t="s">
        <v>2084</v>
      </c>
      <c r="AO57" s="112" t="s">
        <v>2085</v>
      </c>
      <c r="AP57" s="112" t="s">
        <v>2122</v>
      </c>
      <c r="AQ57" s="112" t="s">
        <v>2123</v>
      </c>
    </row>
    <row r="58" spans="2:43" ht="12" customHeight="1" x14ac:dyDescent="0.25">
      <c r="B58" s="414" t="str">
        <f t="shared" si="2"/>
        <v>Non Observable</v>
      </c>
      <c r="C58" s="243" t="str">
        <f t="shared" si="3"/>
        <v>Année 50</v>
      </c>
      <c r="D58" s="415"/>
      <c r="E58" s="415"/>
      <c r="F58" s="416"/>
      <c r="G58" s="415"/>
      <c r="H58" s="417"/>
      <c r="I58" s="415"/>
      <c r="J58" s="417"/>
      <c r="K58" s="415"/>
      <c r="L58" s="417"/>
      <c r="M58" s="415"/>
      <c r="N58" s="417"/>
      <c r="O58" s="415"/>
      <c r="P58" s="417"/>
      <c r="Q58" s="415"/>
      <c r="R58" s="417"/>
      <c r="S58" s="415"/>
      <c r="T58" s="417"/>
      <c r="U58" s="415"/>
      <c r="V58" s="417"/>
      <c r="W58" s="418"/>
      <c r="X58" s="152"/>
      <c r="Y58" s="1" t="s">
        <v>841</v>
      </c>
      <c r="AN58" s="112" t="s">
        <v>2084</v>
      </c>
      <c r="AO58" s="112" t="s">
        <v>2085</v>
      </c>
      <c r="AP58" s="112" t="s">
        <v>2124</v>
      </c>
      <c r="AQ58" s="112" t="s">
        <v>2125</v>
      </c>
    </row>
    <row r="59" spans="2:43" ht="12" customHeight="1" x14ac:dyDescent="0.25">
      <c r="B59" s="414" t="str">
        <f t="shared" si="2"/>
        <v>Non Observable</v>
      </c>
      <c r="C59" s="243" t="str">
        <f t="shared" si="3"/>
        <v>Année 51</v>
      </c>
      <c r="D59" s="415"/>
      <c r="E59" s="415"/>
      <c r="F59" s="416"/>
      <c r="G59" s="415"/>
      <c r="H59" s="417"/>
      <c r="I59" s="415"/>
      <c r="J59" s="417"/>
      <c r="K59" s="415"/>
      <c r="L59" s="417"/>
      <c r="M59" s="415"/>
      <c r="N59" s="417"/>
      <c r="O59" s="415"/>
      <c r="P59" s="417"/>
      <c r="Q59" s="415"/>
      <c r="R59" s="417"/>
      <c r="S59" s="415"/>
      <c r="T59" s="417"/>
      <c r="U59" s="415"/>
      <c r="V59" s="417"/>
      <c r="W59" s="418"/>
      <c r="X59" s="152"/>
      <c r="Y59" s="1" t="s">
        <v>842</v>
      </c>
      <c r="AN59" s="112" t="s">
        <v>2084</v>
      </c>
      <c r="AO59" s="112" t="s">
        <v>2085</v>
      </c>
      <c r="AP59" s="112" t="s">
        <v>2126</v>
      </c>
      <c r="AQ59" s="112" t="s">
        <v>2127</v>
      </c>
    </row>
    <row r="60" spans="2:43" ht="12" customHeight="1" x14ac:dyDescent="0.25">
      <c r="B60" s="414" t="str">
        <f t="shared" si="2"/>
        <v>Non Observable</v>
      </c>
      <c r="C60" s="243" t="str">
        <f t="shared" si="3"/>
        <v>Année 52</v>
      </c>
      <c r="D60" s="415"/>
      <c r="E60" s="415"/>
      <c r="F60" s="416"/>
      <c r="G60" s="415"/>
      <c r="H60" s="417"/>
      <c r="I60" s="415"/>
      <c r="J60" s="417"/>
      <c r="K60" s="415"/>
      <c r="L60" s="417"/>
      <c r="M60" s="415"/>
      <c r="N60" s="417"/>
      <c r="O60" s="415"/>
      <c r="P60" s="417"/>
      <c r="Q60" s="415"/>
      <c r="R60" s="417"/>
      <c r="S60" s="415"/>
      <c r="T60" s="417"/>
      <c r="U60" s="415"/>
      <c r="V60" s="417"/>
      <c r="W60" s="418"/>
      <c r="X60" s="152"/>
      <c r="Y60" s="1" t="s">
        <v>843</v>
      </c>
      <c r="AN60" s="112" t="s">
        <v>2084</v>
      </c>
      <c r="AO60" s="112" t="s">
        <v>2085</v>
      </c>
      <c r="AP60" s="112" t="s">
        <v>2128</v>
      </c>
      <c r="AQ60" s="112" t="s">
        <v>2129</v>
      </c>
    </row>
    <row r="61" spans="2:43" ht="12" customHeight="1" x14ac:dyDescent="0.25">
      <c r="B61" s="414" t="str">
        <f t="shared" si="2"/>
        <v>Non Observable</v>
      </c>
      <c r="C61" s="243" t="str">
        <f t="shared" si="3"/>
        <v>Année 53</v>
      </c>
      <c r="D61" s="415"/>
      <c r="E61" s="415"/>
      <c r="F61" s="416"/>
      <c r="G61" s="415"/>
      <c r="H61" s="417"/>
      <c r="I61" s="415"/>
      <c r="J61" s="417"/>
      <c r="K61" s="415"/>
      <c r="L61" s="417"/>
      <c r="M61" s="415"/>
      <c r="N61" s="417"/>
      <c r="O61" s="415"/>
      <c r="P61" s="417"/>
      <c r="Q61" s="415"/>
      <c r="R61" s="417"/>
      <c r="S61" s="415"/>
      <c r="T61" s="417"/>
      <c r="U61" s="415"/>
      <c r="V61" s="417"/>
      <c r="W61" s="418"/>
      <c r="X61" s="152"/>
      <c r="Y61" s="1" t="s">
        <v>844</v>
      </c>
      <c r="AN61" s="112" t="s">
        <v>2084</v>
      </c>
      <c r="AO61" s="112" t="s">
        <v>2085</v>
      </c>
      <c r="AP61" s="112" t="s">
        <v>2130</v>
      </c>
      <c r="AQ61" s="112" t="s">
        <v>2131</v>
      </c>
    </row>
    <row r="62" spans="2:43" ht="12" customHeight="1" x14ac:dyDescent="0.25">
      <c r="B62" s="414" t="str">
        <f t="shared" si="2"/>
        <v>Non Observable</v>
      </c>
      <c r="C62" s="243" t="str">
        <f t="shared" si="3"/>
        <v>Année 54</v>
      </c>
      <c r="D62" s="415"/>
      <c r="E62" s="415"/>
      <c r="F62" s="416"/>
      <c r="G62" s="415"/>
      <c r="H62" s="417"/>
      <c r="I62" s="415"/>
      <c r="J62" s="417"/>
      <c r="K62" s="415"/>
      <c r="L62" s="417"/>
      <c r="M62" s="415"/>
      <c r="N62" s="417"/>
      <c r="O62" s="415"/>
      <c r="P62" s="417"/>
      <c r="Q62" s="415"/>
      <c r="R62" s="417"/>
      <c r="S62" s="415"/>
      <c r="T62" s="417"/>
      <c r="U62" s="415"/>
      <c r="V62" s="417"/>
      <c r="W62" s="418"/>
      <c r="X62" s="152"/>
      <c r="Y62" s="1" t="s">
        <v>845</v>
      </c>
      <c r="AN62" s="112" t="s">
        <v>2084</v>
      </c>
      <c r="AO62" s="112" t="s">
        <v>2085</v>
      </c>
      <c r="AP62" s="112" t="s">
        <v>2132</v>
      </c>
      <c r="AQ62" s="112" t="s">
        <v>2133</v>
      </c>
    </row>
    <row r="63" spans="2:43" ht="12" customHeight="1" x14ac:dyDescent="0.25">
      <c r="B63" s="414" t="str">
        <f t="shared" si="2"/>
        <v>Non Observable</v>
      </c>
      <c r="C63" s="243" t="str">
        <f t="shared" si="3"/>
        <v>Année 55</v>
      </c>
      <c r="D63" s="415"/>
      <c r="E63" s="415"/>
      <c r="F63" s="416"/>
      <c r="G63" s="415"/>
      <c r="H63" s="417"/>
      <c r="I63" s="415"/>
      <c r="J63" s="417"/>
      <c r="K63" s="415"/>
      <c r="L63" s="417"/>
      <c r="M63" s="415"/>
      <c r="N63" s="417"/>
      <c r="O63" s="415"/>
      <c r="P63" s="417"/>
      <c r="Q63" s="415"/>
      <c r="R63" s="417"/>
      <c r="S63" s="415"/>
      <c r="T63" s="417"/>
      <c r="U63" s="415"/>
      <c r="V63" s="417"/>
      <c r="W63" s="418"/>
      <c r="X63" s="152"/>
      <c r="Y63" s="1" t="s">
        <v>846</v>
      </c>
      <c r="AN63" s="112" t="s">
        <v>2084</v>
      </c>
      <c r="AO63" s="112" t="s">
        <v>2085</v>
      </c>
      <c r="AP63" s="112" t="s">
        <v>2134</v>
      </c>
      <c r="AQ63" s="112" t="s">
        <v>2135</v>
      </c>
    </row>
    <row r="64" spans="2:43" ht="12" customHeight="1" x14ac:dyDescent="0.25">
      <c r="B64" s="414" t="str">
        <f t="shared" si="2"/>
        <v>Non Observable</v>
      </c>
      <c r="C64" s="243" t="str">
        <f t="shared" si="3"/>
        <v>Année 56</v>
      </c>
      <c r="D64" s="415"/>
      <c r="E64" s="415"/>
      <c r="F64" s="416"/>
      <c r="G64" s="415"/>
      <c r="H64" s="417"/>
      <c r="I64" s="415"/>
      <c r="J64" s="417"/>
      <c r="K64" s="415"/>
      <c r="L64" s="417"/>
      <c r="M64" s="415"/>
      <c r="N64" s="417"/>
      <c r="O64" s="415"/>
      <c r="P64" s="417"/>
      <c r="Q64" s="415"/>
      <c r="R64" s="417"/>
      <c r="S64" s="415"/>
      <c r="T64" s="417"/>
      <c r="U64" s="415"/>
      <c r="V64" s="417"/>
      <c r="W64" s="418"/>
      <c r="X64" s="152"/>
      <c r="Y64" s="1" t="s">
        <v>847</v>
      </c>
      <c r="AN64" s="112" t="s">
        <v>2084</v>
      </c>
      <c r="AO64" s="112" t="s">
        <v>2085</v>
      </c>
      <c r="AP64" s="112" t="s">
        <v>2136</v>
      </c>
      <c r="AQ64" s="112" t="s">
        <v>2137</v>
      </c>
    </row>
    <row r="65" spans="2:43" ht="12" customHeight="1" x14ac:dyDescent="0.25">
      <c r="B65" s="414" t="str">
        <f t="shared" si="2"/>
        <v>Non Observable</v>
      </c>
      <c r="C65" s="243" t="str">
        <f t="shared" si="3"/>
        <v>Année 57</v>
      </c>
      <c r="D65" s="415"/>
      <c r="E65" s="415"/>
      <c r="F65" s="416"/>
      <c r="G65" s="415"/>
      <c r="H65" s="417"/>
      <c r="I65" s="415"/>
      <c r="J65" s="417"/>
      <c r="K65" s="415"/>
      <c r="L65" s="417"/>
      <c r="M65" s="415"/>
      <c r="N65" s="417"/>
      <c r="O65" s="415"/>
      <c r="P65" s="417"/>
      <c r="Q65" s="415"/>
      <c r="R65" s="417"/>
      <c r="S65" s="415"/>
      <c r="T65" s="417"/>
      <c r="U65" s="415"/>
      <c r="V65" s="417"/>
      <c r="W65" s="418"/>
      <c r="X65" s="152"/>
      <c r="Y65" s="1" t="s">
        <v>848</v>
      </c>
      <c r="AN65" s="112" t="s">
        <v>2084</v>
      </c>
      <c r="AO65" s="112" t="s">
        <v>2085</v>
      </c>
      <c r="AP65" s="112" t="s">
        <v>2138</v>
      </c>
      <c r="AQ65" s="112" t="s">
        <v>2139</v>
      </c>
    </row>
    <row r="66" spans="2:43" ht="12" customHeight="1" x14ac:dyDescent="0.25">
      <c r="B66" s="414" t="str">
        <f t="shared" ref="B66:B97" si="4">IF(Lang=0,AN66,AO66)</f>
        <v>Non Observable</v>
      </c>
      <c r="C66" s="243" t="str">
        <f t="shared" ref="C66:C97" si="5">IF(Lang=0,AP66,AQ66)</f>
        <v>Année 58</v>
      </c>
      <c r="D66" s="415"/>
      <c r="E66" s="415"/>
      <c r="F66" s="416"/>
      <c r="G66" s="415"/>
      <c r="H66" s="417"/>
      <c r="I66" s="415"/>
      <c r="J66" s="417"/>
      <c r="K66" s="415"/>
      <c r="L66" s="417"/>
      <c r="M66" s="415"/>
      <c r="N66" s="417"/>
      <c r="O66" s="415"/>
      <c r="P66" s="417"/>
      <c r="Q66" s="415"/>
      <c r="R66" s="417"/>
      <c r="S66" s="415"/>
      <c r="T66" s="417"/>
      <c r="U66" s="415"/>
      <c r="V66" s="417"/>
      <c r="W66" s="418"/>
      <c r="X66" s="152"/>
      <c r="Y66" s="1" t="s">
        <v>849</v>
      </c>
      <c r="AN66" s="112" t="s">
        <v>2084</v>
      </c>
      <c r="AO66" s="112" t="s">
        <v>2085</v>
      </c>
      <c r="AP66" s="112" t="s">
        <v>2140</v>
      </c>
      <c r="AQ66" s="112" t="s">
        <v>2141</v>
      </c>
    </row>
    <row r="67" spans="2:43" ht="12" customHeight="1" x14ac:dyDescent="0.25">
      <c r="B67" s="414" t="str">
        <f t="shared" si="4"/>
        <v>Non Observable</v>
      </c>
      <c r="C67" s="243" t="str">
        <f t="shared" si="5"/>
        <v>Année 59</v>
      </c>
      <c r="D67" s="415"/>
      <c r="E67" s="415"/>
      <c r="F67" s="416"/>
      <c r="G67" s="415"/>
      <c r="H67" s="417"/>
      <c r="I67" s="415"/>
      <c r="J67" s="417"/>
      <c r="K67" s="415"/>
      <c r="L67" s="417"/>
      <c r="M67" s="415"/>
      <c r="N67" s="417"/>
      <c r="O67" s="415"/>
      <c r="P67" s="417"/>
      <c r="Q67" s="415"/>
      <c r="R67" s="417"/>
      <c r="S67" s="415"/>
      <c r="T67" s="417"/>
      <c r="U67" s="415"/>
      <c r="V67" s="417"/>
      <c r="W67" s="418"/>
      <c r="X67" s="152"/>
      <c r="Y67" s="1" t="s">
        <v>850</v>
      </c>
      <c r="AN67" s="112" t="s">
        <v>2084</v>
      </c>
      <c r="AO67" s="112" t="s">
        <v>2085</v>
      </c>
      <c r="AP67" s="112" t="s">
        <v>2142</v>
      </c>
      <c r="AQ67" s="112" t="s">
        <v>2143</v>
      </c>
    </row>
    <row r="68" spans="2:43" ht="12" customHeight="1" x14ac:dyDescent="0.25">
      <c r="B68" s="414" t="str">
        <f t="shared" si="4"/>
        <v>Non Observable</v>
      </c>
      <c r="C68" s="243" t="str">
        <f t="shared" si="5"/>
        <v>Année 60</v>
      </c>
      <c r="D68" s="415"/>
      <c r="E68" s="415"/>
      <c r="F68" s="416"/>
      <c r="G68" s="415"/>
      <c r="H68" s="417"/>
      <c r="I68" s="415"/>
      <c r="J68" s="417"/>
      <c r="K68" s="415"/>
      <c r="L68" s="417"/>
      <c r="M68" s="415"/>
      <c r="N68" s="417"/>
      <c r="O68" s="415"/>
      <c r="P68" s="417"/>
      <c r="Q68" s="415"/>
      <c r="R68" s="417"/>
      <c r="S68" s="415"/>
      <c r="T68" s="417"/>
      <c r="U68" s="415"/>
      <c r="V68" s="417"/>
      <c r="W68" s="418"/>
      <c r="X68" s="152"/>
      <c r="Y68" s="1" t="s">
        <v>851</v>
      </c>
      <c r="AN68" s="112" t="s">
        <v>2084</v>
      </c>
      <c r="AO68" s="112" t="s">
        <v>2085</v>
      </c>
      <c r="AP68" s="112" t="s">
        <v>2144</v>
      </c>
      <c r="AQ68" s="112" t="s">
        <v>2145</v>
      </c>
    </row>
    <row r="69" spans="2:43" ht="12" customHeight="1" x14ac:dyDescent="0.25">
      <c r="B69" s="414" t="str">
        <f t="shared" si="4"/>
        <v>Non Observable</v>
      </c>
      <c r="C69" s="243" t="str">
        <f t="shared" si="5"/>
        <v>Année 61</v>
      </c>
      <c r="D69" s="415"/>
      <c r="E69" s="415"/>
      <c r="F69" s="416"/>
      <c r="G69" s="415"/>
      <c r="H69" s="417"/>
      <c r="I69" s="415"/>
      <c r="J69" s="417"/>
      <c r="K69" s="415"/>
      <c r="L69" s="417"/>
      <c r="M69" s="415"/>
      <c r="N69" s="417"/>
      <c r="O69" s="415"/>
      <c r="P69" s="417"/>
      <c r="Q69" s="415"/>
      <c r="R69" s="417"/>
      <c r="S69" s="415"/>
      <c r="T69" s="417"/>
      <c r="U69" s="415"/>
      <c r="V69" s="417"/>
      <c r="W69" s="418"/>
      <c r="X69" s="152"/>
      <c r="Y69" s="1" t="s">
        <v>852</v>
      </c>
      <c r="AN69" s="112" t="s">
        <v>2084</v>
      </c>
      <c r="AO69" s="112" t="s">
        <v>2085</v>
      </c>
      <c r="AP69" s="112" t="s">
        <v>2146</v>
      </c>
      <c r="AQ69" s="112" t="s">
        <v>2147</v>
      </c>
    </row>
    <row r="70" spans="2:43" ht="12" customHeight="1" x14ac:dyDescent="0.25">
      <c r="B70" s="414" t="str">
        <f t="shared" si="4"/>
        <v>Non Observable</v>
      </c>
      <c r="C70" s="243" t="str">
        <f t="shared" si="5"/>
        <v>Année 62</v>
      </c>
      <c r="D70" s="415"/>
      <c r="E70" s="415"/>
      <c r="F70" s="416"/>
      <c r="G70" s="415"/>
      <c r="H70" s="417"/>
      <c r="I70" s="415"/>
      <c r="J70" s="417"/>
      <c r="K70" s="415"/>
      <c r="L70" s="417"/>
      <c r="M70" s="415"/>
      <c r="N70" s="417"/>
      <c r="O70" s="415"/>
      <c r="P70" s="417"/>
      <c r="Q70" s="415"/>
      <c r="R70" s="417"/>
      <c r="S70" s="415"/>
      <c r="T70" s="417"/>
      <c r="U70" s="415"/>
      <c r="V70" s="417"/>
      <c r="W70" s="418"/>
      <c r="X70" s="152"/>
      <c r="Y70" s="1" t="s">
        <v>853</v>
      </c>
      <c r="AN70" s="112" t="s">
        <v>2084</v>
      </c>
      <c r="AO70" s="112" t="s">
        <v>2085</v>
      </c>
      <c r="AP70" s="112" t="s">
        <v>2148</v>
      </c>
      <c r="AQ70" s="112" t="s">
        <v>2149</v>
      </c>
    </row>
    <row r="71" spans="2:43" ht="12" customHeight="1" x14ac:dyDescent="0.25">
      <c r="B71" s="414" t="str">
        <f t="shared" si="4"/>
        <v>Non Observable</v>
      </c>
      <c r="C71" s="243" t="str">
        <f t="shared" si="5"/>
        <v>Année 63</v>
      </c>
      <c r="D71" s="415"/>
      <c r="E71" s="415"/>
      <c r="F71" s="416"/>
      <c r="G71" s="415"/>
      <c r="H71" s="417"/>
      <c r="I71" s="415"/>
      <c r="J71" s="417"/>
      <c r="K71" s="415"/>
      <c r="L71" s="417"/>
      <c r="M71" s="415"/>
      <c r="N71" s="417"/>
      <c r="O71" s="415"/>
      <c r="P71" s="417"/>
      <c r="Q71" s="415"/>
      <c r="R71" s="417"/>
      <c r="S71" s="415"/>
      <c r="T71" s="417"/>
      <c r="U71" s="415"/>
      <c r="V71" s="417"/>
      <c r="W71" s="418"/>
      <c r="X71" s="152"/>
      <c r="Y71" s="1" t="s">
        <v>854</v>
      </c>
      <c r="AN71" s="112" t="s">
        <v>2084</v>
      </c>
      <c r="AO71" s="112" t="s">
        <v>2085</v>
      </c>
      <c r="AP71" s="112" t="s">
        <v>2150</v>
      </c>
      <c r="AQ71" s="112" t="s">
        <v>2151</v>
      </c>
    </row>
    <row r="72" spans="2:43" ht="12" customHeight="1" x14ac:dyDescent="0.25">
      <c r="B72" s="414" t="str">
        <f t="shared" si="4"/>
        <v>Non Observable</v>
      </c>
      <c r="C72" s="243" t="str">
        <f t="shared" si="5"/>
        <v>Année 64</v>
      </c>
      <c r="D72" s="415"/>
      <c r="E72" s="415"/>
      <c r="F72" s="416"/>
      <c r="G72" s="415"/>
      <c r="H72" s="417"/>
      <c r="I72" s="415"/>
      <c r="J72" s="417"/>
      <c r="K72" s="415"/>
      <c r="L72" s="417"/>
      <c r="M72" s="415"/>
      <c r="N72" s="417"/>
      <c r="O72" s="415"/>
      <c r="P72" s="417"/>
      <c r="Q72" s="415"/>
      <c r="R72" s="417"/>
      <c r="S72" s="415"/>
      <c r="T72" s="417"/>
      <c r="U72" s="415"/>
      <c r="V72" s="417"/>
      <c r="W72" s="418"/>
      <c r="X72" s="152"/>
      <c r="Y72" s="1" t="s">
        <v>855</v>
      </c>
      <c r="AN72" s="112" t="s">
        <v>2084</v>
      </c>
      <c r="AO72" s="112" t="s">
        <v>2085</v>
      </c>
      <c r="AP72" s="112" t="s">
        <v>2152</v>
      </c>
      <c r="AQ72" s="112" t="s">
        <v>2153</v>
      </c>
    </row>
    <row r="73" spans="2:43" ht="12" customHeight="1" x14ac:dyDescent="0.25">
      <c r="B73" s="414" t="str">
        <f t="shared" si="4"/>
        <v>Non Observable</v>
      </c>
      <c r="C73" s="243" t="str">
        <f t="shared" si="5"/>
        <v>Année 65</v>
      </c>
      <c r="D73" s="415"/>
      <c r="E73" s="415"/>
      <c r="F73" s="416"/>
      <c r="G73" s="415"/>
      <c r="H73" s="417"/>
      <c r="I73" s="415"/>
      <c r="J73" s="417"/>
      <c r="K73" s="415"/>
      <c r="L73" s="417"/>
      <c r="M73" s="415"/>
      <c r="N73" s="417"/>
      <c r="O73" s="415"/>
      <c r="P73" s="417"/>
      <c r="Q73" s="415"/>
      <c r="R73" s="417"/>
      <c r="S73" s="415"/>
      <c r="T73" s="417"/>
      <c r="U73" s="415"/>
      <c r="V73" s="417"/>
      <c r="W73" s="418"/>
      <c r="X73" s="152"/>
      <c r="Y73" s="1" t="s">
        <v>856</v>
      </c>
      <c r="AN73" s="112" t="s">
        <v>2084</v>
      </c>
      <c r="AO73" s="112" t="s">
        <v>2085</v>
      </c>
      <c r="AP73" s="112" t="s">
        <v>2154</v>
      </c>
      <c r="AQ73" s="112" t="s">
        <v>2155</v>
      </c>
    </row>
    <row r="74" spans="2:43" ht="12" customHeight="1" x14ac:dyDescent="0.25">
      <c r="B74" s="414" t="str">
        <f t="shared" si="4"/>
        <v>Non Observable</v>
      </c>
      <c r="C74" s="243" t="str">
        <f t="shared" si="5"/>
        <v>Année 66</v>
      </c>
      <c r="D74" s="415"/>
      <c r="E74" s="415"/>
      <c r="F74" s="416"/>
      <c r="G74" s="415"/>
      <c r="H74" s="417"/>
      <c r="I74" s="415"/>
      <c r="J74" s="417"/>
      <c r="K74" s="415"/>
      <c r="L74" s="417"/>
      <c r="M74" s="415"/>
      <c r="N74" s="417"/>
      <c r="O74" s="415"/>
      <c r="P74" s="417"/>
      <c r="Q74" s="415"/>
      <c r="R74" s="417"/>
      <c r="S74" s="415"/>
      <c r="T74" s="417"/>
      <c r="U74" s="415"/>
      <c r="V74" s="417"/>
      <c r="W74" s="418"/>
      <c r="X74" s="152"/>
      <c r="Y74" s="1" t="s">
        <v>857</v>
      </c>
      <c r="AN74" s="112" t="s">
        <v>2084</v>
      </c>
      <c r="AO74" s="112" t="s">
        <v>2085</v>
      </c>
      <c r="AP74" s="112" t="s">
        <v>2156</v>
      </c>
      <c r="AQ74" s="112" t="s">
        <v>2157</v>
      </c>
    </row>
    <row r="75" spans="2:43" ht="12" customHeight="1" x14ac:dyDescent="0.25">
      <c r="B75" s="414" t="str">
        <f t="shared" si="4"/>
        <v>Non Observable</v>
      </c>
      <c r="C75" s="243" t="str">
        <f t="shared" si="5"/>
        <v>Année 67</v>
      </c>
      <c r="D75" s="415"/>
      <c r="E75" s="415"/>
      <c r="F75" s="416"/>
      <c r="G75" s="415"/>
      <c r="H75" s="417"/>
      <c r="I75" s="415"/>
      <c r="J75" s="417"/>
      <c r="K75" s="415"/>
      <c r="L75" s="417"/>
      <c r="M75" s="415"/>
      <c r="N75" s="417"/>
      <c r="O75" s="415"/>
      <c r="P75" s="417"/>
      <c r="Q75" s="415"/>
      <c r="R75" s="417"/>
      <c r="S75" s="415"/>
      <c r="T75" s="417"/>
      <c r="U75" s="415"/>
      <c r="V75" s="417"/>
      <c r="W75" s="418"/>
      <c r="X75" s="152"/>
      <c r="Y75" s="1" t="s">
        <v>858</v>
      </c>
      <c r="AN75" s="112" t="s">
        <v>2084</v>
      </c>
      <c r="AO75" s="112" t="s">
        <v>2085</v>
      </c>
      <c r="AP75" s="112" t="s">
        <v>2158</v>
      </c>
      <c r="AQ75" s="112" t="s">
        <v>2159</v>
      </c>
    </row>
    <row r="76" spans="2:43" ht="12" customHeight="1" x14ac:dyDescent="0.25">
      <c r="B76" s="414" t="str">
        <f t="shared" si="4"/>
        <v>Non Observable</v>
      </c>
      <c r="C76" s="243" t="str">
        <f t="shared" si="5"/>
        <v>Année 68</v>
      </c>
      <c r="D76" s="415"/>
      <c r="E76" s="415"/>
      <c r="F76" s="416"/>
      <c r="G76" s="415"/>
      <c r="H76" s="417"/>
      <c r="I76" s="415"/>
      <c r="J76" s="417"/>
      <c r="K76" s="415"/>
      <c r="L76" s="417"/>
      <c r="M76" s="415"/>
      <c r="N76" s="417"/>
      <c r="O76" s="415"/>
      <c r="P76" s="417"/>
      <c r="Q76" s="415"/>
      <c r="R76" s="417"/>
      <c r="S76" s="415"/>
      <c r="T76" s="417"/>
      <c r="U76" s="415"/>
      <c r="V76" s="417"/>
      <c r="W76" s="418"/>
      <c r="X76" s="152"/>
      <c r="Y76" s="1" t="s">
        <v>859</v>
      </c>
      <c r="AN76" s="112" t="s">
        <v>2084</v>
      </c>
      <c r="AO76" s="112" t="s">
        <v>2085</v>
      </c>
      <c r="AP76" s="112" t="s">
        <v>2160</v>
      </c>
      <c r="AQ76" s="112" t="s">
        <v>2161</v>
      </c>
    </row>
    <row r="77" spans="2:43" ht="12" customHeight="1" x14ac:dyDescent="0.25">
      <c r="B77" s="414" t="str">
        <f t="shared" si="4"/>
        <v>Non Observable</v>
      </c>
      <c r="C77" s="243" t="str">
        <f t="shared" si="5"/>
        <v>Année 69</v>
      </c>
      <c r="D77" s="415"/>
      <c r="E77" s="415"/>
      <c r="F77" s="416"/>
      <c r="G77" s="415"/>
      <c r="H77" s="417"/>
      <c r="I77" s="415"/>
      <c r="J77" s="417"/>
      <c r="K77" s="415"/>
      <c r="L77" s="417"/>
      <c r="M77" s="415"/>
      <c r="N77" s="417"/>
      <c r="O77" s="415"/>
      <c r="P77" s="417"/>
      <c r="Q77" s="415"/>
      <c r="R77" s="417"/>
      <c r="S77" s="415"/>
      <c r="T77" s="417"/>
      <c r="U77" s="415"/>
      <c r="V77" s="417"/>
      <c r="W77" s="418"/>
      <c r="X77" s="152"/>
      <c r="Y77" s="1" t="s">
        <v>860</v>
      </c>
      <c r="AN77" s="112" t="s">
        <v>2084</v>
      </c>
      <c r="AO77" s="112" t="s">
        <v>2085</v>
      </c>
      <c r="AP77" s="112" t="s">
        <v>2162</v>
      </c>
      <c r="AQ77" s="112" t="s">
        <v>2163</v>
      </c>
    </row>
    <row r="78" spans="2:43" ht="12" customHeight="1" x14ac:dyDescent="0.25">
      <c r="B78" s="414" t="str">
        <f t="shared" si="4"/>
        <v>Non Observable</v>
      </c>
      <c r="C78" s="243" t="str">
        <f t="shared" si="5"/>
        <v>Année 70</v>
      </c>
      <c r="D78" s="415"/>
      <c r="E78" s="415"/>
      <c r="F78" s="416"/>
      <c r="G78" s="415"/>
      <c r="H78" s="417"/>
      <c r="I78" s="415"/>
      <c r="J78" s="417"/>
      <c r="K78" s="415"/>
      <c r="L78" s="417"/>
      <c r="M78" s="415"/>
      <c r="N78" s="417"/>
      <c r="O78" s="415"/>
      <c r="P78" s="417"/>
      <c r="Q78" s="415"/>
      <c r="R78" s="417"/>
      <c r="S78" s="415"/>
      <c r="T78" s="417"/>
      <c r="U78" s="415"/>
      <c r="V78" s="417"/>
      <c r="W78" s="418"/>
      <c r="X78" s="152"/>
      <c r="Y78" s="1" t="s">
        <v>861</v>
      </c>
      <c r="AN78" s="112" t="s">
        <v>2084</v>
      </c>
      <c r="AO78" s="112" t="s">
        <v>2085</v>
      </c>
      <c r="AP78" s="112" t="s">
        <v>2164</v>
      </c>
      <c r="AQ78" s="112" t="s">
        <v>2165</v>
      </c>
    </row>
    <row r="79" spans="2:43" ht="12" customHeight="1" x14ac:dyDescent="0.25">
      <c r="B79" s="414" t="str">
        <f t="shared" si="4"/>
        <v>Non Observable</v>
      </c>
      <c r="C79" s="243" t="str">
        <f t="shared" si="5"/>
        <v>Année 71</v>
      </c>
      <c r="D79" s="415"/>
      <c r="E79" s="415"/>
      <c r="F79" s="416"/>
      <c r="G79" s="415"/>
      <c r="H79" s="417"/>
      <c r="I79" s="415"/>
      <c r="J79" s="417"/>
      <c r="K79" s="415"/>
      <c r="L79" s="417"/>
      <c r="M79" s="415"/>
      <c r="N79" s="417"/>
      <c r="O79" s="415"/>
      <c r="P79" s="417"/>
      <c r="Q79" s="415"/>
      <c r="R79" s="417"/>
      <c r="S79" s="415"/>
      <c r="T79" s="417"/>
      <c r="U79" s="415"/>
      <c r="V79" s="417"/>
      <c r="W79" s="418"/>
      <c r="X79" s="152"/>
      <c r="Y79" s="1" t="s">
        <v>862</v>
      </c>
      <c r="AN79" s="112" t="s">
        <v>2084</v>
      </c>
      <c r="AO79" s="112" t="s">
        <v>2085</v>
      </c>
      <c r="AP79" s="112" t="s">
        <v>2166</v>
      </c>
      <c r="AQ79" s="112" t="s">
        <v>2167</v>
      </c>
    </row>
    <row r="80" spans="2:43" ht="12" customHeight="1" x14ac:dyDescent="0.25">
      <c r="B80" s="414" t="str">
        <f t="shared" si="4"/>
        <v>Non Observable</v>
      </c>
      <c r="C80" s="243" t="str">
        <f t="shared" si="5"/>
        <v>Année 72</v>
      </c>
      <c r="D80" s="415"/>
      <c r="E80" s="415"/>
      <c r="F80" s="416"/>
      <c r="G80" s="415"/>
      <c r="H80" s="417"/>
      <c r="I80" s="415"/>
      <c r="J80" s="417"/>
      <c r="K80" s="415"/>
      <c r="L80" s="417"/>
      <c r="M80" s="415"/>
      <c r="N80" s="417"/>
      <c r="O80" s="415"/>
      <c r="P80" s="417"/>
      <c r="Q80" s="415"/>
      <c r="R80" s="417"/>
      <c r="S80" s="415"/>
      <c r="T80" s="417"/>
      <c r="U80" s="415"/>
      <c r="V80" s="417"/>
      <c r="W80" s="418"/>
      <c r="X80" s="152"/>
      <c r="Y80" s="1" t="s">
        <v>863</v>
      </c>
      <c r="AN80" s="112" t="s">
        <v>2084</v>
      </c>
      <c r="AO80" s="112" t="s">
        <v>2085</v>
      </c>
      <c r="AP80" s="112" t="s">
        <v>2168</v>
      </c>
      <c r="AQ80" s="112" t="s">
        <v>2169</v>
      </c>
    </row>
    <row r="81" spans="2:43" ht="12" customHeight="1" x14ac:dyDescent="0.25">
      <c r="B81" s="414" t="str">
        <f t="shared" si="4"/>
        <v>Non Observable</v>
      </c>
      <c r="C81" s="243" t="str">
        <f t="shared" si="5"/>
        <v>Année 73</v>
      </c>
      <c r="D81" s="415"/>
      <c r="E81" s="415"/>
      <c r="F81" s="416"/>
      <c r="G81" s="415"/>
      <c r="H81" s="417"/>
      <c r="I81" s="415"/>
      <c r="J81" s="417"/>
      <c r="K81" s="415"/>
      <c r="L81" s="417"/>
      <c r="M81" s="415"/>
      <c r="N81" s="417"/>
      <c r="O81" s="415"/>
      <c r="P81" s="417"/>
      <c r="Q81" s="415"/>
      <c r="R81" s="417"/>
      <c r="S81" s="415"/>
      <c r="T81" s="417"/>
      <c r="U81" s="415"/>
      <c r="V81" s="417"/>
      <c r="W81" s="418"/>
      <c r="X81" s="152"/>
      <c r="Y81" s="1" t="s">
        <v>864</v>
      </c>
      <c r="AN81" s="112" t="s">
        <v>2084</v>
      </c>
      <c r="AO81" s="112" t="s">
        <v>2085</v>
      </c>
      <c r="AP81" s="112" t="s">
        <v>2170</v>
      </c>
      <c r="AQ81" s="112" t="s">
        <v>2171</v>
      </c>
    </row>
    <row r="82" spans="2:43" ht="12" customHeight="1" x14ac:dyDescent="0.25">
      <c r="B82" s="414" t="str">
        <f t="shared" si="4"/>
        <v>Non Observable</v>
      </c>
      <c r="C82" s="243" t="str">
        <f t="shared" si="5"/>
        <v>Année 74</v>
      </c>
      <c r="D82" s="415"/>
      <c r="E82" s="415"/>
      <c r="F82" s="416"/>
      <c r="G82" s="415"/>
      <c r="H82" s="417"/>
      <c r="I82" s="415"/>
      <c r="J82" s="417"/>
      <c r="K82" s="415"/>
      <c r="L82" s="417"/>
      <c r="M82" s="415"/>
      <c r="N82" s="417"/>
      <c r="O82" s="415"/>
      <c r="P82" s="417"/>
      <c r="Q82" s="415"/>
      <c r="R82" s="417"/>
      <c r="S82" s="415"/>
      <c r="T82" s="417"/>
      <c r="U82" s="415"/>
      <c r="V82" s="417"/>
      <c r="W82" s="418"/>
      <c r="X82" s="152"/>
      <c r="Y82" s="1" t="s">
        <v>865</v>
      </c>
      <c r="AN82" s="112" t="s">
        <v>2084</v>
      </c>
      <c r="AO82" s="112" t="s">
        <v>2085</v>
      </c>
      <c r="AP82" s="112" t="s">
        <v>2172</v>
      </c>
      <c r="AQ82" s="112" t="s">
        <v>2173</v>
      </c>
    </row>
    <row r="83" spans="2:43" ht="12" customHeight="1" x14ac:dyDescent="0.25">
      <c r="B83" s="414" t="str">
        <f t="shared" si="4"/>
        <v>Non Observable</v>
      </c>
      <c r="C83" s="243" t="str">
        <f t="shared" si="5"/>
        <v>Année 75</v>
      </c>
      <c r="D83" s="415"/>
      <c r="E83" s="415"/>
      <c r="F83" s="416"/>
      <c r="G83" s="415"/>
      <c r="H83" s="417"/>
      <c r="I83" s="415"/>
      <c r="J83" s="417"/>
      <c r="K83" s="415"/>
      <c r="L83" s="417"/>
      <c r="M83" s="415"/>
      <c r="N83" s="417"/>
      <c r="O83" s="415"/>
      <c r="P83" s="417"/>
      <c r="Q83" s="415"/>
      <c r="R83" s="417"/>
      <c r="S83" s="415"/>
      <c r="T83" s="417"/>
      <c r="U83" s="415"/>
      <c r="V83" s="417"/>
      <c r="W83" s="418"/>
      <c r="X83" s="152"/>
      <c r="Y83" s="1" t="s">
        <v>866</v>
      </c>
      <c r="AN83" s="112" t="s">
        <v>2084</v>
      </c>
      <c r="AO83" s="112" t="s">
        <v>2085</v>
      </c>
      <c r="AP83" s="112" t="s">
        <v>2174</v>
      </c>
      <c r="AQ83" s="112" t="s">
        <v>2175</v>
      </c>
    </row>
    <row r="84" spans="2:43" ht="12" customHeight="1" x14ac:dyDescent="0.25">
      <c r="B84" s="414" t="str">
        <f t="shared" si="4"/>
        <v>Non Observable</v>
      </c>
      <c r="C84" s="243" t="str">
        <f t="shared" si="5"/>
        <v>Année 76</v>
      </c>
      <c r="D84" s="415"/>
      <c r="E84" s="415"/>
      <c r="F84" s="416"/>
      <c r="G84" s="415"/>
      <c r="H84" s="417"/>
      <c r="I84" s="415"/>
      <c r="J84" s="417"/>
      <c r="K84" s="415"/>
      <c r="L84" s="417"/>
      <c r="M84" s="415"/>
      <c r="N84" s="417"/>
      <c r="O84" s="415"/>
      <c r="P84" s="417"/>
      <c r="Q84" s="415"/>
      <c r="R84" s="417"/>
      <c r="S84" s="415"/>
      <c r="T84" s="417"/>
      <c r="U84" s="415"/>
      <c r="V84" s="417"/>
      <c r="W84" s="418"/>
      <c r="X84" s="152"/>
      <c r="Y84" s="1" t="s">
        <v>867</v>
      </c>
      <c r="AN84" s="112" t="s">
        <v>2084</v>
      </c>
      <c r="AO84" s="112" t="s">
        <v>2085</v>
      </c>
      <c r="AP84" s="112" t="s">
        <v>2176</v>
      </c>
      <c r="AQ84" s="112" t="s">
        <v>2177</v>
      </c>
    </row>
    <row r="85" spans="2:43" ht="12" customHeight="1" x14ac:dyDescent="0.25">
      <c r="B85" s="414" t="str">
        <f t="shared" si="4"/>
        <v>Non Observable</v>
      </c>
      <c r="C85" s="243" t="str">
        <f t="shared" si="5"/>
        <v>Année 77</v>
      </c>
      <c r="D85" s="415"/>
      <c r="E85" s="415"/>
      <c r="F85" s="416"/>
      <c r="G85" s="415"/>
      <c r="H85" s="417"/>
      <c r="I85" s="415"/>
      <c r="J85" s="417"/>
      <c r="K85" s="415"/>
      <c r="L85" s="417"/>
      <c r="M85" s="415"/>
      <c r="N85" s="417"/>
      <c r="O85" s="415"/>
      <c r="P85" s="417"/>
      <c r="Q85" s="415"/>
      <c r="R85" s="417"/>
      <c r="S85" s="415"/>
      <c r="T85" s="417"/>
      <c r="U85" s="415"/>
      <c r="V85" s="417"/>
      <c r="W85" s="418"/>
      <c r="X85" s="152"/>
      <c r="Y85" s="1" t="s">
        <v>868</v>
      </c>
      <c r="AN85" s="112" t="s">
        <v>2084</v>
      </c>
      <c r="AO85" s="112" t="s">
        <v>2085</v>
      </c>
      <c r="AP85" s="112" t="s">
        <v>2178</v>
      </c>
      <c r="AQ85" s="112" t="s">
        <v>2179</v>
      </c>
    </row>
    <row r="86" spans="2:43" ht="12" customHeight="1" x14ac:dyDescent="0.25">
      <c r="B86" s="414" t="str">
        <f t="shared" si="4"/>
        <v>Non Observable</v>
      </c>
      <c r="C86" s="243" t="str">
        <f t="shared" si="5"/>
        <v>Année 78</v>
      </c>
      <c r="D86" s="415"/>
      <c r="E86" s="415"/>
      <c r="F86" s="416"/>
      <c r="G86" s="415"/>
      <c r="H86" s="417"/>
      <c r="I86" s="415"/>
      <c r="J86" s="417"/>
      <c r="K86" s="415"/>
      <c r="L86" s="417"/>
      <c r="M86" s="415"/>
      <c r="N86" s="417"/>
      <c r="O86" s="415"/>
      <c r="P86" s="417"/>
      <c r="Q86" s="415"/>
      <c r="R86" s="417"/>
      <c r="S86" s="415"/>
      <c r="T86" s="417"/>
      <c r="U86" s="415"/>
      <c r="V86" s="417"/>
      <c r="W86" s="418"/>
      <c r="X86" s="152"/>
      <c r="Y86" s="1" t="s">
        <v>869</v>
      </c>
      <c r="AN86" s="112" t="s">
        <v>2084</v>
      </c>
      <c r="AO86" s="112" t="s">
        <v>2085</v>
      </c>
      <c r="AP86" s="112" t="s">
        <v>2180</v>
      </c>
      <c r="AQ86" s="112" t="s">
        <v>2181</v>
      </c>
    </row>
    <row r="87" spans="2:43" ht="12" customHeight="1" x14ac:dyDescent="0.25">
      <c r="B87" s="414" t="str">
        <f t="shared" si="4"/>
        <v>Non Observable</v>
      </c>
      <c r="C87" s="243" t="str">
        <f t="shared" si="5"/>
        <v>Année 79</v>
      </c>
      <c r="D87" s="415"/>
      <c r="E87" s="415"/>
      <c r="F87" s="416"/>
      <c r="G87" s="415"/>
      <c r="H87" s="417"/>
      <c r="I87" s="415"/>
      <c r="J87" s="417"/>
      <c r="K87" s="415"/>
      <c r="L87" s="417"/>
      <c r="M87" s="415"/>
      <c r="N87" s="417"/>
      <c r="O87" s="415"/>
      <c r="P87" s="417"/>
      <c r="Q87" s="415"/>
      <c r="R87" s="417"/>
      <c r="S87" s="415"/>
      <c r="T87" s="417"/>
      <c r="U87" s="415"/>
      <c r="V87" s="417"/>
      <c r="W87" s="418"/>
      <c r="X87" s="152"/>
      <c r="Y87" s="1" t="s">
        <v>870</v>
      </c>
      <c r="AN87" s="112" t="s">
        <v>2084</v>
      </c>
      <c r="AO87" s="112" t="s">
        <v>2085</v>
      </c>
      <c r="AP87" s="112" t="s">
        <v>2182</v>
      </c>
      <c r="AQ87" s="112" t="s">
        <v>2183</v>
      </c>
    </row>
    <row r="88" spans="2:43" ht="12" customHeight="1" x14ac:dyDescent="0.25">
      <c r="B88" s="414" t="str">
        <f t="shared" si="4"/>
        <v>Non Observable</v>
      </c>
      <c r="C88" s="243" t="str">
        <f t="shared" si="5"/>
        <v>Année 80</v>
      </c>
      <c r="D88" s="415"/>
      <c r="E88" s="415"/>
      <c r="F88" s="416"/>
      <c r="G88" s="415"/>
      <c r="H88" s="417"/>
      <c r="I88" s="415"/>
      <c r="J88" s="417"/>
      <c r="K88" s="415"/>
      <c r="L88" s="417"/>
      <c r="M88" s="415"/>
      <c r="N88" s="417"/>
      <c r="O88" s="415"/>
      <c r="P88" s="417"/>
      <c r="Q88" s="415"/>
      <c r="R88" s="417"/>
      <c r="S88" s="415"/>
      <c r="T88" s="417"/>
      <c r="U88" s="415"/>
      <c r="V88" s="417"/>
      <c r="W88" s="418"/>
      <c r="X88" s="152"/>
      <c r="Y88" s="1" t="s">
        <v>871</v>
      </c>
      <c r="AN88" s="112" t="s">
        <v>2084</v>
      </c>
      <c r="AO88" s="112" t="s">
        <v>2085</v>
      </c>
      <c r="AP88" s="112" t="s">
        <v>2184</v>
      </c>
      <c r="AQ88" s="112" t="s">
        <v>2185</v>
      </c>
    </row>
    <row r="89" spans="2:43" ht="12" customHeight="1" x14ac:dyDescent="0.25">
      <c r="B89" s="414" t="str">
        <f t="shared" si="4"/>
        <v>Non Observable</v>
      </c>
      <c r="C89" s="243" t="str">
        <f t="shared" si="5"/>
        <v>Année 81</v>
      </c>
      <c r="D89" s="415"/>
      <c r="E89" s="415"/>
      <c r="F89" s="416"/>
      <c r="G89" s="415"/>
      <c r="H89" s="417"/>
      <c r="I89" s="415"/>
      <c r="J89" s="417"/>
      <c r="K89" s="415"/>
      <c r="L89" s="417"/>
      <c r="M89" s="415"/>
      <c r="N89" s="417"/>
      <c r="O89" s="415"/>
      <c r="P89" s="417"/>
      <c r="Q89" s="415"/>
      <c r="R89" s="417"/>
      <c r="S89" s="415"/>
      <c r="T89" s="417"/>
      <c r="U89" s="415"/>
      <c r="V89" s="417"/>
      <c r="W89" s="418"/>
      <c r="X89" s="152"/>
      <c r="Y89" s="1" t="s">
        <v>872</v>
      </c>
      <c r="AN89" s="112" t="s">
        <v>2084</v>
      </c>
      <c r="AO89" s="112" t="s">
        <v>2085</v>
      </c>
      <c r="AP89" s="112" t="s">
        <v>2186</v>
      </c>
      <c r="AQ89" s="112" t="s">
        <v>2187</v>
      </c>
    </row>
    <row r="90" spans="2:43" ht="12" customHeight="1" x14ac:dyDescent="0.25">
      <c r="B90" s="414" t="str">
        <f t="shared" si="4"/>
        <v>Non Observable</v>
      </c>
      <c r="C90" s="243" t="str">
        <f t="shared" si="5"/>
        <v>Année 82</v>
      </c>
      <c r="D90" s="415"/>
      <c r="E90" s="415"/>
      <c r="F90" s="416"/>
      <c r="G90" s="415"/>
      <c r="H90" s="417"/>
      <c r="I90" s="415"/>
      <c r="J90" s="417"/>
      <c r="K90" s="415"/>
      <c r="L90" s="417"/>
      <c r="M90" s="415"/>
      <c r="N90" s="417"/>
      <c r="O90" s="415"/>
      <c r="P90" s="417"/>
      <c r="Q90" s="415"/>
      <c r="R90" s="417"/>
      <c r="S90" s="415"/>
      <c r="T90" s="417"/>
      <c r="U90" s="415"/>
      <c r="V90" s="417"/>
      <c r="W90" s="418"/>
      <c r="X90" s="152"/>
      <c r="Y90" s="1" t="s">
        <v>873</v>
      </c>
      <c r="AN90" s="112" t="s">
        <v>2084</v>
      </c>
      <c r="AO90" s="112" t="s">
        <v>2085</v>
      </c>
      <c r="AP90" s="112" t="s">
        <v>2188</v>
      </c>
      <c r="AQ90" s="112" t="s">
        <v>2189</v>
      </c>
    </row>
    <row r="91" spans="2:43" ht="12" customHeight="1" x14ac:dyDescent="0.25">
      <c r="B91" s="414" t="str">
        <f t="shared" si="4"/>
        <v>Non Observable</v>
      </c>
      <c r="C91" s="243" t="str">
        <f t="shared" si="5"/>
        <v>Année 83</v>
      </c>
      <c r="D91" s="415"/>
      <c r="E91" s="415"/>
      <c r="F91" s="416"/>
      <c r="G91" s="415"/>
      <c r="H91" s="417"/>
      <c r="I91" s="415"/>
      <c r="J91" s="417"/>
      <c r="K91" s="415"/>
      <c r="L91" s="417"/>
      <c r="M91" s="415"/>
      <c r="N91" s="417"/>
      <c r="O91" s="415"/>
      <c r="P91" s="417"/>
      <c r="Q91" s="415"/>
      <c r="R91" s="417"/>
      <c r="S91" s="415"/>
      <c r="T91" s="417"/>
      <c r="U91" s="415"/>
      <c r="V91" s="417"/>
      <c r="W91" s="418"/>
      <c r="X91" s="152"/>
      <c r="Y91" s="1" t="s">
        <v>874</v>
      </c>
      <c r="AN91" s="112" t="s">
        <v>2084</v>
      </c>
      <c r="AO91" s="112" t="s">
        <v>2085</v>
      </c>
      <c r="AP91" s="112" t="s">
        <v>2190</v>
      </c>
      <c r="AQ91" s="112" t="s">
        <v>2191</v>
      </c>
    </row>
    <row r="92" spans="2:43" ht="12" customHeight="1" x14ac:dyDescent="0.25">
      <c r="B92" s="414" t="str">
        <f t="shared" si="4"/>
        <v>Non Observable</v>
      </c>
      <c r="C92" s="243" t="str">
        <f t="shared" si="5"/>
        <v>Année 84</v>
      </c>
      <c r="D92" s="415"/>
      <c r="E92" s="415"/>
      <c r="F92" s="416"/>
      <c r="G92" s="415"/>
      <c r="H92" s="417"/>
      <c r="I92" s="415"/>
      <c r="J92" s="417"/>
      <c r="K92" s="415"/>
      <c r="L92" s="417"/>
      <c r="M92" s="415"/>
      <c r="N92" s="417"/>
      <c r="O92" s="415"/>
      <c r="P92" s="417"/>
      <c r="Q92" s="415"/>
      <c r="R92" s="417"/>
      <c r="S92" s="415"/>
      <c r="T92" s="417"/>
      <c r="U92" s="415"/>
      <c r="V92" s="417"/>
      <c r="W92" s="418"/>
      <c r="X92" s="152"/>
      <c r="Y92" s="1" t="s">
        <v>875</v>
      </c>
      <c r="AN92" s="112" t="s">
        <v>2084</v>
      </c>
      <c r="AO92" s="112" t="s">
        <v>2085</v>
      </c>
      <c r="AP92" s="112" t="s">
        <v>2192</v>
      </c>
      <c r="AQ92" s="112" t="s">
        <v>2193</v>
      </c>
    </row>
    <row r="93" spans="2:43" ht="12" customHeight="1" x14ac:dyDescent="0.25">
      <c r="B93" s="414" t="str">
        <f t="shared" si="4"/>
        <v>Non Observable</v>
      </c>
      <c r="C93" s="243" t="str">
        <f t="shared" si="5"/>
        <v>Année 85</v>
      </c>
      <c r="D93" s="415"/>
      <c r="E93" s="415"/>
      <c r="F93" s="416"/>
      <c r="G93" s="415"/>
      <c r="H93" s="417"/>
      <c r="I93" s="415"/>
      <c r="J93" s="417"/>
      <c r="K93" s="415"/>
      <c r="L93" s="417"/>
      <c r="M93" s="415"/>
      <c r="N93" s="417"/>
      <c r="O93" s="415"/>
      <c r="P93" s="417"/>
      <c r="Q93" s="415"/>
      <c r="R93" s="417"/>
      <c r="S93" s="415"/>
      <c r="T93" s="417"/>
      <c r="U93" s="415"/>
      <c r="V93" s="417"/>
      <c r="W93" s="418"/>
      <c r="X93" s="152"/>
      <c r="Y93" s="1" t="s">
        <v>876</v>
      </c>
      <c r="AN93" s="112" t="s">
        <v>2084</v>
      </c>
      <c r="AO93" s="112" t="s">
        <v>2085</v>
      </c>
      <c r="AP93" s="112" t="s">
        <v>2194</v>
      </c>
      <c r="AQ93" s="112" t="s">
        <v>2195</v>
      </c>
    </row>
    <row r="94" spans="2:43" ht="12" customHeight="1" x14ac:dyDescent="0.25">
      <c r="B94" s="414" t="str">
        <f t="shared" si="4"/>
        <v>Non Observable</v>
      </c>
      <c r="C94" s="243" t="str">
        <f t="shared" si="5"/>
        <v>Année 86</v>
      </c>
      <c r="D94" s="415"/>
      <c r="E94" s="415"/>
      <c r="F94" s="416"/>
      <c r="G94" s="415"/>
      <c r="H94" s="417"/>
      <c r="I94" s="415"/>
      <c r="J94" s="417"/>
      <c r="K94" s="415"/>
      <c r="L94" s="417"/>
      <c r="M94" s="415"/>
      <c r="N94" s="417"/>
      <c r="O94" s="415"/>
      <c r="P94" s="417"/>
      <c r="Q94" s="415"/>
      <c r="R94" s="417"/>
      <c r="S94" s="415"/>
      <c r="T94" s="417"/>
      <c r="U94" s="415"/>
      <c r="V94" s="417"/>
      <c r="W94" s="418"/>
      <c r="X94" s="152"/>
      <c r="Y94" s="1" t="s">
        <v>877</v>
      </c>
      <c r="AN94" s="112" t="s">
        <v>2084</v>
      </c>
      <c r="AO94" s="112" t="s">
        <v>2085</v>
      </c>
      <c r="AP94" s="112" t="s">
        <v>2196</v>
      </c>
      <c r="AQ94" s="112" t="s">
        <v>2197</v>
      </c>
    </row>
    <row r="95" spans="2:43" ht="12" customHeight="1" x14ac:dyDescent="0.25">
      <c r="B95" s="414" t="str">
        <f t="shared" si="4"/>
        <v>Non Observable</v>
      </c>
      <c r="C95" s="243" t="str">
        <f t="shared" si="5"/>
        <v>Année 87</v>
      </c>
      <c r="D95" s="415"/>
      <c r="E95" s="415"/>
      <c r="F95" s="416"/>
      <c r="G95" s="415"/>
      <c r="H95" s="417"/>
      <c r="I95" s="415"/>
      <c r="J95" s="417"/>
      <c r="K95" s="415"/>
      <c r="L95" s="417"/>
      <c r="M95" s="415"/>
      <c r="N95" s="417"/>
      <c r="O95" s="415"/>
      <c r="P95" s="417"/>
      <c r="Q95" s="415"/>
      <c r="R95" s="417"/>
      <c r="S95" s="415"/>
      <c r="T95" s="417"/>
      <c r="U95" s="415"/>
      <c r="V95" s="417"/>
      <c r="W95" s="418"/>
      <c r="X95" s="152"/>
      <c r="Y95" s="1" t="s">
        <v>878</v>
      </c>
      <c r="AN95" s="112" t="s">
        <v>2084</v>
      </c>
      <c r="AO95" s="112" t="s">
        <v>2085</v>
      </c>
      <c r="AP95" s="112" t="s">
        <v>2198</v>
      </c>
      <c r="AQ95" s="112" t="s">
        <v>2199</v>
      </c>
    </row>
    <row r="96" spans="2:43" ht="12" customHeight="1" x14ac:dyDescent="0.25">
      <c r="B96" s="414" t="str">
        <f t="shared" si="4"/>
        <v>Non Observable</v>
      </c>
      <c r="C96" s="243" t="str">
        <f t="shared" si="5"/>
        <v>Année 88</v>
      </c>
      <c r="D96" s="415"/>
      <c r="E96" s="415"/>
      <c r="F96" s="416"/>
      <c r="G96" s="415"/>
      <c r="H96" s="417"/>
      <c r="I96" s="415"/>
      <c r="J96" s="417"/>
      <c r="K96" s="415"/>
      <c r="L96" s="417"/>
      <c r="M96" s="415"/>
      <c r="N96" s="417"/>
      <c r="O96" s="415"/>
      <c r="P96" s="417"/>
      <c r="Q96" s="415"/>
      <c r="R96" s="417"/>
      <c r="S96" s="415"/>
      <c r="T96" s="417"/>
      <c r="U96" s="415"/>
      <c r="V96" s="417"/>
      <c r="W96" s="418"/>
      <c r="X96" s="152"/>
      <c r="Y96" s="1" t="s">
        <v>879</v>
      </c>
      <c r="AN96" s="112" t="s">
        <v>2084</v>
      </c>
      <c r="AO96" s="112" t="s">
        <v>2085</v>
      </c>
      <c r="AP96" s="112" t="s">
        <v>2200</v>
      </c>
      <c r="AQ96" s="112" t="s">
        <v>2201</v>
      </c>
    </row>
    <row r="97" spans="2:43" ht="12" customHeight="1" x14ac:dyDescent="0.25">
      <c r="B97" s="414" t="str">
        <f t="shared" si="4"/>
        <v>Non Observable</v>
      </c>
      <c r="C97" s="243" t="str">
        <f t="shared" si="5"/>
        <v>Année 89</v>
      </c>
      <c r="D97" s="415"/>
      <c r="E97" s="415"/>
      <c r="F97" s="416"/>
      <c r="G97" s="415"/>
      <c r="H97" s="417"/>
      <c r="I97" s="415"/>
      <c r="J97" s="417"/>
      <c r="K97" s="415"/>
      <c r="L97" s="417"/>
      <c r="M97" s="415"/>
      <c r="N97" s="417"/>
      <c r="O97" s="415"/>
      <c r="P97" s="417"/>
      <c r="Q97" s="415"/>
      <c r="R97" s="417"/>
      <c r="S97" s="415"/>
      <c r="T97" s="417"/>
      <c r="U97" s="415"/>
      <c r="V97" s="417"/>
      <c r="W97" s="418"/>
      <c r="X97" s="152"/>
      <c r="Y97" s="1" t="s">
        <v>880</v>
      </c>
      <c r="AN97" s="112" t="s">
        <v>2084</v>
      </c>
      <c r="AO97" s="112" t="s">
        <v>2085</v>
      </c>
      <c r="AP97" s="112" t="s">
        <v>2202</v>
      </c>
      <c r="AQ97" s="112" t="s">
        <v>2203</v>
      </c>
    </row>
    <row r="98" spans="2:43" ht="12" customHeight="1" x14ac:dyDescent="0.25">
      <c r="B98" s="414" t="str">
        <f t="shared" ref="B98:B110" si="6">IF(Lang=0,AN98,AO98)</f>
        <v>Non Observable</v>
      </c>
      <c r="C98" s="243" t="str">
        <f t="shared" ref="C98:C110" si="7">IF(Lang=0,AP98,AQ98)</f>
        <v>Année 90</v>
      </c>
      <c r="D98" s="415"/>
      <c r="E98" s="415"/>
      <c r="F98" s="416"/>
      <c r="G98" s="415"/>
      <c r="H98" s="417"/>
      <c r="I98" s="415"/>
      <c r="J98" s="417"/>
      <c r="K98" s="415"/>
      <c r="L98" s="417"/>
      <c r="M98" s="415"/>
      <c r="N98" s="417"/>
      <c r="O98" s="415"/>
      <c r="P98" s="417"/>
      <c r="Q98" s="415"/>
      <c r="R98" s="417"/>
      <c r="S98" s="415"/>
      <c r="T98" s="417"/>
      <c r="U98" s="415"/>
      <c r="V98" s="417"/>
      <c r="W98" s="418"/>
      <c r="X98" s="152"/>
      <c r="Y98" s="1" t="s">
        <v>881</v>
      </c>
      <c r="AN98" s="112" t="s">
        <v>2084</v>
      </c>
      <c r="AO98" s="112" t="s">
        <v>2085</v>
      </c>
      <c r="AP98" s="112" t="s">
        <v>2204</v>
      </c>
      <c r="AQ98" s="112" t="s">
        <v>2205</v>
      </c>
    </row>
    <row r="99" spans="2:43" ht="12" customHeight="1" x14ac:dyDescent="0.25">
      <c r="B99" s="414" t="str">
        <f t="shared" si="6"/>
        <v>Non Observable</v>
      </c>
      <c r="C99" s="243" t="str">
        <f t="shared" si="7"/>
        <v>Année 91</v>
      </c>
      <c r="D99" s="415"/>
      <c r="E99" s="415"/>
      <c r="F99" s="416"/>
      <c r="G99" s="415"/>
      <c r="H99" s="417"/>
      <c r="I99" s="415"/>
      <c r="J99" s="417"/>
      <c r="K99" s="415"/>
      <c r="L99" s="417"/>
      <c r="M99" s="415"/>
      <c r="N99" s="417"/>
      <c r="O99" s="415"/>
      <c r="P99" s="417"/>
      <c r="Q99" s="415"/>
      <c r="R99" s="417"/>
      <c r="S99" s="415"/>
      <c r="T99" s="417"/>
      <c r="U99" s="415"/>
      <c r="V99" s="417"/>
      <c r="W99" s="418"/>
      <c r="X99" s="152"/>
      <c r="Y99" s="1" t="s">
        <v>882</v>
      </c>
      <c r="AN99" s="112" t="s">
        <v>2084</v>
      </c>
      <c r="AO99" s="112" t="s">
        <v>2085</v>
      </c>
      <c r="AP99" s="112" t="s">
        <v>2206</v>
      </c>
      <c r="AQ99" s="112" t="s">
        <v>2207</v>
      </c>
    </row>
    <row r="100" spans="2:43" ht="12" customHeight="1" x14ac:dyDescent="0.25">
      <c r="B100" s="414" t="str">
        <f t="shared" si="6"/>
        <v>Non Observable</v>
      </c>
      <c r="C100" s="243" t="str">
        <f t="shared" si="7"/>
        <v>Année 92</v>
      </c>
      <c r="D100" s="415"/>
      <c r="E100" s="415"/>
      <c r="F100" s="416"/>
      <c r="G100" s="415"/>
      <c r="H100" s="417"/>
      <c r="I100" s="415"/>
      <c r="J100" s="417"/>
      <c r="K100" s="415"/>
      <c r="L100" s="417"/>
      <c r="M100" s="415"/>
      <c r="N100" s="417"/>
      <c r="O100" s="415"/>
      <c r="P100" s="417"/>
      <c r="Q100" s="415"/>
      <c r="R100" s="417"/>
      <c r="S100" s="415"/>
      <c r="T100" s="417"/>
      <c r="U100" s="415"/>
      <c r="V100" s="417"/>
      <c r="W100" s="418"/>
      <c r="X100" s="152"/>
      <c r="Y100" s="1" t="s">
        <v>883</v>
      </c>
      <c r="AN100" s="112" t="s">
        <v>2084</v>
      </c>
      <c r="AO100" s="112" t="s">
        <v>2085</v>
      </c>
      <c r="AP100" s="112" t="s">
        <v>2208</v>
      </c>
      <c r="AQ100" s="112" t="s">
        <v>2209</v>
      </c>
    </row>
    <row r="101" spans="2:43" ht="12" customHeight="1" x14ac:dyDescent="0.25">
      <c r="B101" s="414" t="str">
        <f t="shared" si="6"/>
        <v>Non Observable</v>
      </c>
      <c r="C101" s="243" t="str">
        <f t="shared" si="7"/>
        <v>Année 93</v>
      </c>
      <c r="D101" s="415"/>
      <c r="E101" s="415"/>
      <c r="F101" s="416"/>
      <c r="G101" s="415"/>
      <c r="H101" s="417"/>
      <c r="I101" s="415"/>
      <c r="J101" s="417"/>
      <c r="K101" s="415"/>
      <c r="L101" s="417"/>
      <c r="M101" s="415"/>
      <c r="N101" s="417"/>
      <c r="O101" s="415"/>
      <c r="P101" s="417"/>
      <c r="Q101" s="415"/>
      <c r="R101" s="417"/>
      <c r="S101" s="415"/>
      <c r="T101" s="417"/>
      <c r="U101" s="415"/>
      <c r="V101" s="417"/>
      <c r="W101" s="418"/>
      <c r="X101" s="152"/>
      <c r="Y101" s="1" t="s">
        <v>884</v>
      </c>
      <c r="AN101" s="112" t="s">
        <v>2084</v>
      </c>
      <c r="AO101" s="112" t="s">
        <v>2085</v>
      </c>
      <c r="AP101" s="112" t="s">
        <v>2210</v>
      </c>
      <c r="AQ101" s="112" t="s">
        <v>2211</v>
      </c>
    </row>
    <row r="102" spans="2:43" ht="12" customHeight="1" x14ac:dyDescent="0.25">
      <c r="B102" s="414" t="str">
        <f t="shared" si="6"/>
        <v>Non Observable</v>
      </c>
      <c r="C102" s="243" t="str">
        <f t="shared" si="7"/>
        <v>Année 94</v>
      </c>
      <c r="D102" s="415"/>
      <c r="E102" s="415"/>
      <c r="F102" s="416"/>
      <c r="G102" s="415"/>
      <c r="H102" s="417"/>
      <c r="I102" s="415"/>
      <c r="J102" s="417"/>
      <c r="K102" s="415"/>
      <c r="L102" s="417"/>
      <c r="M102" s="415"/>
      <c r="N102" s="417"/>
      <c r="O102" s="415"/>
      <c r="P102" s="417"/>
      <c r="Q102" s="415"/>
      <c r="R102" s="417"/>
      <c r="S102" s="415"/>
      <c r="T102" s="417"/>
      <c r="U102" s="415"/>
      <c r="V102" s="417"/>
      <c r="W102" s="418"/>
      <c r="X102" s="152"/>
      <c r="Y102" s="1" t="s">
        <v>885</v>
      </c>
      <c r="AN102" s="112" t="s">
        <v>2084</v>
      </c>
      <c r="AO102" s="112" t="s">
        <v>2085</v>
      </c>
      <c r="AP102" s="112" t="s">
        <v>2212</v>
      </c>
      <c r="AQ102" s="112" t="s">
        <v>2213</v>
      </c>
    </row>
    <row r="103" spans="2:43" ht="12" customHeight="1" x14ac:dyDescent="0.25">
      <c r="B103" s="414" t="str">
        <f t="shared" si="6"/>
        <v>Non Observable</v>
      </c>
      <c r="C103" s="243" t="str">
        <f t="shared" si="7"/>
        <v>Année 95</v>
      </c>
      <c r="D103" s="415"/>
      <c r="E103" s="415"/>
      <c r="F103" s="416"/>
      <c r="G103" s="415"/>
      <c r="H103" s="417"/>
      <c r="I103" s="415"/>
      <c r="J103" s="417"/>
      <c r="K103" s="415"/>
      <c r="L103" s="417"/>
      <c r="M103" s="415"/>
      <c r="N103" s="417"/>
      <c r="O103" s="415"/>
      <c r="P103" s="417"/>
      <c r="Q103" s="415"/>
      <c r="R103" s="417"/>
      <c r="S103" s="415"/>
      <c r="T103" s="417"/>
      <c r="U103" s="415"/>
      <c r="V103" s="417"/>
      <c r="W103" s="418"/>
      <c r="X103" s="152"/>
      <c r="Y103" s="1" t="s">
        <v>886</v>
      </c>
      <c r="AN103" s="112" t="s">
        <v>2084</v>
      </c>
      <c r="AO103" s="112" t="s">
        <v>2085</v>
      </c>
      <c r="AP103" s="112" t="s">
        <v>2214</v>
      </c>
      <c r="AQ103" s="112" t="s">
        <v>2215</v>
      </c>
    </row>
    <row r="104" spans="2:43" ht="12" customHeight="1" x14ac:dyDescent="0.25">
      <c r="B104" s="414" t="str">
        <f t="shared" si="6"/>
        <v>Non Observable</v>
      </c>
      <c r="C104" s="243" t="str">
        <f t="shared" si="7"/>
        <v>Année 96</v>
      </c>
      <c r="D104" s="415"/>
      <c r="E104" s="415"/>
      <c r="F104" s="416"/>
      <c r="G104" s="415"/>
      <c r="H104" s="417"/>
      <c r="I104" s="415"/>
      <c r="J104" s="417"/>
      <c r="K104" s="415"/>
      <c r="L104" s="417"/>
      <c r="M104" s="415"/>
      <c r="N104" s="417"/>
      <c r="O104" s="415"/>
      <c r="P104" s="417"/>
      <c r="Q104" s="415"/>
      <c r="R104" s="417"/>
      <c r="S104" s="415"/>
      <c r="T104" s="417"/>
      <c r="U104" s="415"/>
      <c r="V104" s="417"/>
      <c r="W104" s="418"/>
      <c r="X104" s="152"/>
      <c r="Y104" s="1" t="s">
        <v>887</v>
      </c>
      <c r="AN104" s="112" t="s">
        <v>2084</v>
      </c>
      <c r="AO104" s="112" t="s">
        <v>2085</v>
      </c>
      <c r="AP104" s="112" t="s">
        <v>2216</v>
      </c>
      <c r="AQ104" s="112" t="s">
        <v>2217</v>
      </c>
    </row>
    <row r="105" spans="2:43" ht="12" customHeight="1" x14ac:dyDescent="0.25">
      <c r="B105" s="414" t="str">
        <f t="shared" si="6"/>
        <v>Non Observable</v>
      </c>
      <c r="C105" s="243" t="str">
        <f t="shared" si="7"/>
        <v>Année 97</v>
      </c>
      <c r="D105" s="415"/>
      <c r="E105" s="415"/>
      <c r="F105" s="416"/>
      <c r="G105" s="415"/>
      <c r="H105" s="417"/>
      <c r="I105" s="415"/>
      <c r="J105" s="417"/>
      <c r="K105" s="415"/>
      <c r="L105" s="417"/>
      <c r="M105" s="415"/>
      <c r="N105" s="417"/>
      <c r="O105" s="415"/>
      <c r="P105" s="417"/>
      <c r="Q105" s="415"/>
      <c r="R105" s="417"/>
      <c r="S105" s="415"/>
      <c r="T105" s="417"/>
      <c r="U105" s="415"/>
      <c r="V105" s="417"/>
      <c r="W105" s="418"/>
      <c r="X105" s="152"/>
      <c r="Y105" s="1" t="s">
        <v>888</v>
      </c>
      <c r="AN105" s="112" t="s">
        <v>2084</v>
      </c>
      <c r="AO105" s="112" t="s">
        <v>2085</v>
      </c>
      <c r="AP105" s="112" t="s">
        <v>2218</v>
      </c>
      <c r="AQ105" s="112" t="s">
        <v>2219</v>
      </c>
    </row>
    <row r="106" spans="2:43" ht="12" customHeight="1" x14ac:dyDescent="0.25">
      <c r="B106" s="414" t="str">
        <f t="shared" si="6"/>
        <v>Non Observable</v>
      </c>
      <c r="C106" s="243" t="str">
        <f t="shared" si="7"/>
        <v>Année 98</v>
      </c>
      <c r="D106" s="415"/>
      <c r="E106" s="415"/>
      <c r="F106" s="416"/>
      <c r="G106" s="415"/>
      <c r="H106" s="417"/>
      <c r="I106" s="415"/>
      <c r="J106" s="417"/>
      <c r="K106" s="415"/>
      <c r="L106" s="417"/>
      <c r="M106" s="415"/>
      <c r="N106" s="417"/>
      <c r="O106" s="415"/>
      <c r="P106" s="417"/>
      <c r="Q106" s="415"/>
      <c r="R106" s="417"/>
      <c r="S106" s="415"/>
      <c r="T106" s="417"/>
      <c r="U106" s="415"/>
      <c r="V106" s="417"/>
      <c r="W106" s="418"/>
      <c r="X106" s="152"/>
      <c r="Y106" s="1" t="s">
        <v>889</v>
      </c>
      <c r="AN106" s="112" t="s">
        <v>2084</v>
      </c>
      <c r="AO106" s="112" t="s">
        <v>2085</v>
      </c>
      <c r="AP106" s="112" t="s">
        <v>2220</v>
      </c>
      <c r="AQ106" s="112" t="s">
        <v>2221</v>
      </c>
    </row>
    <row r="107" spans="2:43" ht="12" customHeight="1" x14ac:dyDescent="0.25">
      <c r="B107" s="414" t="str">
        <f t="shared" si="6"/>
        <v>Non Observable</v>
      </c>
      <c r="C107" s="243" t="str">
        <f t="shared" si="7"/>
        <v>Année 99</v>
      </c>
      <c r="D107" s="415"/>
      <c r="E107" s="415"/>
      <c r="F107" s="416"/>
      <c r="G107" s="415"/>
      <c r="H107" s="417"/>
      <c r="I107" s="415"/>
      <c r="J107" s="417"/>
      <c r="K107" s="415"/>
      <c r="L107" s="417"/>
      <c r="M107" s="415"/>
      <c r="N107" s="417"/>
      <c r="O107" s="415"/>
      <c r="P107" s="417"/>
      <c r="Q107" s="415"/>
      <c r="R107" s="417"/>
      <c r="S107" s="415"/>
      <c r="T107" s="417"/>
      <c r="U107" s="415"/>
      <c r="V107" s="417"/>
      <c r="W107" s="418"/>
      <c r="X107" s="152"/>
      <c r="Y107" s="1" t="s">
        <v>890</v>
      </c>
      <c r="AN107" s="112" t="s">
        <v>2084</v>
      </c>
      <c r="AO107" s="112" t="s">
        <v>2085</v>
      </c>
      <c r="AP107" s="112" t="s">
        <v>2222</v>
      </c>
      <c r="AQ107" s="112" t="s">
        <v>2223</v>
      </c>
    </row>
    <row r="108" spans="2:43" ht="12" customHeight="1" thickBot="1" x14ac:dyDescent="0.3">
      <c r="B108" s="419" t="str">
        <f t="shared" si="6"/>
        <v>Non Observable</v>
      </c>
      <c r="C108" s="244" t="str">
        <f t="shared" si="7"/>
        <v>Année 100</v>
      </c>
      <c r="D108" s="415"/>
      <c r="E108" s="415"/>
      <c r="F108" s="416"/>
      <c r="G108" s="415"/>
      <c r="H108" s="417"/>
      <c r="I108" s="415"/>
      <c r="J108" s="417"/>
      <c r="K108" s="415"/>
      <c r="L108" s="417"/>
      <c r="M108" s="415"/>
      <c r="N108" s="417"/>
      <c r="O108" s="415"/>
      <c r="P108" s="417"/>
      <c r="Q108" s="415"/>
      <c r="R108" s="417"/>
      <c r="S108" s="415"/>
      <c r="T108" s="417"/>
      <c r="U108" s="415"/>
      <c r="V108" s="417"/>
      <c r="W108" s="418"/>
      <c r="X108" s="152"/>
      <c r="Y108" s="1" t="s">
        <v>29</v>
      </c>
      <c r="AN108" s="112" t="s">
        <v>2084</v>
      </c>
      <c r="AO108" s="112" t="s">
        <v>2085</v>
      </c>
      <c r="AP108" s="112" t="s">
        <v>2224</v>
      </c>
      <c r="AQ108" s="112" t="s">
        <v>2225</v>
      </c>
    </row>
    <row r="109" spans="2:43" ht="34.9" customHeight="1" thickTop="1" x14ac:dyDescent="0.25">
      <c r="B109" s="634" t="str">
        <f t="shared" si="6"/>
        <v>Estimation de la valeur actualisée des flux de trésorerie futurs de la période observable</v>
      </c>
      <c r="C109" s="635">
        <f t="shared" si="7"/>
        <v>0</v>
      </c>
      <c r="D109" s="420"/>
      <c r="E109" s="420"/>
      <c r="F109" s="421"/>
      <c r="G109" s="420"/>
      <c r="H109" s="422"/>
      <c r="I109" s="420"/>
      <c r="J109" s="422"/>
      <c r="K109" s="420"/>
      <c r="L109" s="422"/>
      <c r="M109" s="420"/>
      <c r="N109" s="422"/>
      <c r="O109" s="420"/>
      <c r="P109" s="422"/>
      <c r="Q109" s="420"/>
      <c r="R109" s="422"/>
      <c r="S109" s="420"/>
      <c r="T109" s="422"/>
      <c r="U109" s="420"/>
      <c r="V109" s="422"/>
      <c r="W109" s="423"/>
      <c r="X109" s="152"/>
      <c r="Y109" s="1" t="s">
        <v>986</v>
      </c>
      <c r="AN109" s="112" t="s">
        <v>2226</v>
      </c>
      <c r="AO109" s="112" t="s">
        <v>2227</v>
      </c>
    </row>
    <row r="110" spans="2:43" ht="34.9" customHeight="1" thickBot="1" x14ac:dyDescent="0.3">
      <c r="B110" s="620" t="str">
        <f t="shared" si="6"/>
        <v>Estimation de la valeur actualisée des flux de trésorerie futurs de la période non observable</v>
      </c>
      <c r="C110" s="621">
        <f t="shared" si="7"/>
        <v>0</v>
      </c>
      <c r="D110" s="424"/>
      <c r="E110" s="424"/>
      <c r="F110" s="425"/>
      <c r="G110" s="424"/>
      <c r="H110" s="426"/>
      <c r="I110" s="424"/>
      <c r="J110" s="426"/>
      <c r="K110" s="424"/>
      <c r="L110" s="426"/>
      <c r="M110" s="424"/>
      <c r="N110" s="426"/>
      <c r="O110" s="424"/>
      <c r="P110" s="426"/>
      <c r="Q110" s="424"/>
      <c r="R110" s="426"/>
      <c r="S110" s="424"/>
      <c r="T110" s="426"/>
      <c r="U110" s="424"/>
      <c r="V110" s="426"/>
      <c r="W110" s="427"/>
      <c r="X110" s="152"/>
      <c r="Y110" s="1" t="s">
        <v>1086</v>
      </c>
      <c r="AN110" s="112" t="s">
        <v>2228</v>
      </c>
      <c r="AO110" s="112" t="s">
        <v>2229</v>
      </c>
    </row>
    <row r="111" spans="2:43" x14ac:dyDescent="0.25">
      <c r="X111" s="152"/>
      <c r="Y111" s="152"/>
    </row>
    <row r="112" spans="2:43" x14ac:dyDescent="0.25">
      <c r="X112" s="152"/>
      <c r="Y112" s="152"/>
    </row>
    <row r="113" spans="24:25" x14ac:dyDescent="0.25">
      <c r="X113" s="152"/>
      <c r="Y113" s="152"/>
    </row>
  </sheetData>
  <sheetProtection sheet="1" objects="1" scenarios="1"/>
  <mergeCells count="10">
    <mergeCell ref="B2:W2"/>
    <mergeCell ref="B3:W3"/>
    <mergeCell ref="B110:C110"/>
    <mergeCell ref="B4:B8"/>
    <mergeCell ref="C4:C8"/>
    <mergeCell ref="F5:U5"/>
    <mergeCell ref="V5:W5"/>
    <mergeCell ref="D5:E5"/>
    <mergeCell ref="D4:W4"/>
    <mergeCell ref="B109:C109"/>
  </mergeCells>
  <pageMargins left="0.70866141732283505" right="0.70866141732283505" top="0.74803149606299202" bottom="0.74803149606299202" header="0.31496062992126" footer="0.31496062992126"/>
  <pageSetup paperSize="5" scale="68" orientation="portrait" r:id="rId1"/>
  <headerFooter>
    <oddFooter>&amp;LAutorité des marchés financiers
Direction principale de la surveillance des assureurs et
du contrôle du droit d'exercice&amp;CTableau 4.2.2 a&amp;RCourbes d'actualistion au comptant
- Affaires canadiennes</oddFooter>
  </headerFooter>
  <rowBreaks count="1" manualBreakCount="1">
    <brk id="57" max="16383" man="1"/>
  </rowBreaks>
  <colBreaks count="1" manualBreakCount="1">
    <brk id="2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'0'!$F$4:$F$104</xm:f>
          </x14:formula1>
          <xm:sqref>D8 V8 T8 R8 P8 N8 L8 J8 H8 F8</xm:sqref>
        </x14:dataValidation>
        <x14:dataValidation type="list" allowBlank="1" showInputMessage="1" showErrorMessage="1" xr:uid="{00000000-0002-0000-0D00-000001000000}">
          <x14:formula1>
            <xm:f>Menus!$O$3:$O$5</xm:f>
          </x14:formula1>
          <xm:sqref>B9:B108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9AA1F-332A-4759-BCF3-28827FB9002C}">
  <sheetPr codeName="Feuil19"/>
  <dimension ref="B1:DA19"/>
  <sheetViews>
    <sheetView zoomScale="85" zoomScaleNormal="85" workbookViewId="0"/>
  </sheetViews>
  <sheetFormatPr baseColWidth="10" defaultColWidth="11.42578125" defaultRowHeight="15" outlineLevelCol="1" x14ac:dyDescent="0.25"/>
  <cols>
    <col min="1" max="1" width="3.28515625" style="141" customWidth="1"/>
    <col min="2" max="2" width="33.85546875" style="141" customWidth="1"/>
    <col min="3" max="9" width="17.7109375" style="141" customWidth="1"/>
    <col min="10" max="10" width="18.5703125" style="141" customWidth="1"/>
    <col min="11" max="25" width="17.7109375" style="141" customWidth="1"/>
    <col min="26" max="26" width="2.140625" style="141" customWidth="1"/>
    <col min="27" max="27" width="3.7109375" style="141" customWidth="1"/>
    <col min="28" max="28" width="11.42578125" style="141"/>
    <col min="29" max="37" width="11.42578125" style="112" hidden="1" customWidth="1" outlineLevel="1"/>
    <col min="38" max="38" width="23.140625" style="112" hidden="1" customWidth="1" outlineLevel="1"/>
    <col min="39" max="39" width="11.42578125" style="112" hidden="1" customWidth="1" outlineLevel="1"/>
    <col min="40" max="40" width="23.140625" style="112" hidden="1" customWidth="1" outlineLevel="1"/>
    <col min="41" max="41" width="11.42578125" style="112" hidden="1" customWidth="1" outlineLevel="1"/>
    <col min="42" max="42" width="23.140625" style="112" hidden="1" customWidth="1" outlineLevel="1"/>
    <col min="43" max="43" width="11.42578125" style="112" hidden="1" customWidth="1" outlineLevel="1"/>
    <col min="44" max="44" width="23.140625" style="112" hidden="1" customWidth="1" outlineLevel="1"/>
    <col min="45" max="45" width="11.42578125" style="112" hidden="1" customWidth="1" outlineLevel="1"/>
    <col min="46" max="46" width="23.140625" style="112" hidden="1" customWidth="1" outlineLevel="1"/>
    <col min="47" max="47" width="11.42578125" style="112" hidden="1" customWidth="1" outlineLevel="1"/>
    <col min="48" max="48" width="23.140625" style="112" hidden="1" customWidth="1" outlineLevel="1"/>
    <col min="49" max="49" width="11.42578125" style="112" hidden="1" customWidth="1" outlineLevel="1"/>
    <col min="50" max="50" width="23.140625" style="112" hidden="1" customWidth="1" outlineLevel="1"/>
    <col min="51" max="51" width="11.42578125" style="112" hidden="1" customWidth="1" outlineLevel="1"/>
    <col min="52" max="52" width="23.140625" style="112" hidden="1" customWidth="1" outlineLevel="1"/>
    <col min="53" max="53" width="11.42578125" style="112" hidden="1" customWidth="1" outlineLevel="1"/>
    <col min="54" max="54" width="23.140625" style="112" hidden="1" customWidth="1" outlineLevel="1"/>
    <col min="55" max="55" width="11.42578125" style="112" hidden="1" customWidth="1" outlineLevel="1"/>
    <col min="56" max="56" width="23.140625" style="112" hidden="1" customWidth="1" outlineLevel="1"/>
    <col min="57" max="57" width="11.42578125" style="112" hidden="1" customWidth="1" outlineLevel="1"/>
    <col min="58" max="58" width="23.140625" style="112" hidden="1" customWidth="1" outlineLevel="1"/>
    <col min="59" max="59" width="11.42578125" style="112" hidden="1" customWidth="1" outlineLevel="1"/>
    <col min="60" max="60" width="23.140625" style="112" hidden="1" customWidth="1" outlineLevel="1"/>
    <col min="61" max="61" width="11.42578125" style="112" hidden="1" customWidth="1" outlineLevel="1"/>
    <col min="62" max="62" width="23.140625" style="112" hidden="1" customWidth="1" outlineLevel="1"/>
    <col min="63" max="63" width="11.42578125" style="112" hidden="1" customWidth="1" outlineLevel="1"/>
    <col min="64" max="64" width="23.140625" style="112" hidden="1" customWidth="1" outlineLevel="1"/>
    <col min="65" max="104" width="11.42578125" style="112" hidden="1" customWidth="1" outlineLevel="1"/>
    <col min="105" max="105" width="11.42578125" style="141" collapsed="1"/>
    <col min="106" max="16384" width="11.42578125" style="141"/>
  </cols>
  <sheetData>
    <row r="1" spans="2:104" ht="15.75" thickBot="1" x14ac:dyDescent="0.3">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2:104" ht="30" customHeight="1" x14ac:dyDescent="0.25">
      <c r="B2" s="524" t="str">
        <f>IF(Lang=0,AD2,AE2)</f>
        <v>Tests de sensibilité aux taux d'intérêt
(consolidé)</v>
      </c>
      <c r="C2" s="636">
        <f>IF(Lang=0,AF2,AG2)</f>
        <v>0</v>
      </c>
      <c r="D2" s="637"/>
      <c r="E2" s="638"/>
      <c r="F2" s="638"/>
      <c r="G2" s="638"/>
      <c r="H2" s="638"/>
      <c r="I2" s="638"/>
      <c r="J2" s="638"/>
      <c r="K2" s="638" t="e">
        <f>IF(Lang=0,#REF!,#REF!)</f>
        <v>#REF!</v>
      </c>
      <c r="L2" s="638"/>
      <c r="M2" s="638"/>
      <c r="N2" s="638" t="e">
        <f>IF(Lang=0,#REF!,BG2)</f>
        <v>#REF!</v>
      </c>
      <c r="O2" s="639"/>
      <c r="P2" s="639"/>
      <c r="Q2" s="639"/>
      <c r="R2" s="639"/>
      <c r="S2" s="639"/>
      <c r="T2" s="639"/>
      <c r="U2" s="639"/>
      <c r="V2" s="636">
        <f>IF(Lang=0,BL2,CO2)</f>
        <v>0</v>
      </c>
      <c r="W2" s="640"/>
      <c r="X2" s="639"/>
      <c r="Y2" s="641">
        <f>IF(Lang=0,BN2,CQ2)</f>
        <v>0</v>
      </c>
      <c r="Z2" s="111"/>
      <c r="AA2" s="111"/>
      <c r="AB2" s="111"/>
      <c r="AD2" s="112" t="s">
        <v>2230</v>
      </c>
      <c r="AE2" s="143" t="s">
        <v>2231</v>
      </c>
    </row>
    <row r="3" spans="2:104" x14ac:dyDescent="0.25">
      <c r="B3" s="642" t="str">
        <f>IF(Lang=0,AD3,AE3)</f>
        <v>(en millier de dollars)</v>
      </c>
      <c r="C3" s="643">
        <f>IF(Lang=0,AF3,AG3)</f>
        <v>0</v>
      </c>
      <c r="D3" s="643"/>
      <c r="E3" s="643"/>
      <c r="F3" s="643"/>
      <c r="G3" s="643"/>
      <c r="H3" s="643"/>
      <c r="I3" s="643"/>
      <c r="J3" s="643"/>
      <c r="K3" s="643" t="e">
        <f>IF(Lang=0,#REF!,#REF!)</f>
        <v>#REF!</v>
      </c>
      <c r="L3" s="643"/>
      <c r="M3" s="643"/>
      <c r="N3" s="643" t="e">
        <f>IF(Lang=0,#REF!,BG3)</f>
        <v>#REF!</v>
      </c>
      <c r="O3" s="643"/>
      <c r="P3" s="643"/>
      <c r="Q3" s="643"/>
      <c r="R3" s="643"/>
      <c r="S3" s="643"/>
      <c r="T3" s="643"/>
      <c r="U3" s="643"/>
      <c r="V3" s="644">
        <f>IF(Lang=0,BL3,CO3)</f>
        <v>0</v>
      </c>
      <c r="W3" s="643"/>
      <c r="X3" s="643"/>
      <c r="Y3" s="645">
        <f>IF(Lang=0,BN3,CQ3)</f>
        <v>0</v>
      </c>
      <c r="Z3" s="111"/>
      <c r="AA3" s="111"/>
      <c r="AB3" s="111"/>
      <c r="AD3" s="112" t="s">
        <v>756</v>
      </c>
      <c r="AE3" s="112" t="s">
        <v>757</v>
      </c>
    </row>
    <row r="4" spans="2:104" ht="24" customHeight="1" x14ac:dyDescent="0.25">
      <c r="B4" s="537" t="str">
        <f>IF(Lang=0,AD4,AE4)</f>
        <v>Ligne d'affaires 
des états VIE</v>
      </c>
      <c r="C4" s="551" t="str">
        <f>IF(Lang=0,AF4,AG4)</f>
        <v>Passif net des contrats (excluant la MSC)</v>
      </c>
      <c r="D4" s="646"/>
      <c r="E4" s="646"/>
      <c r="F4" s="646"/>
      <c r="G4" s="646"/>
      <c r="H4" s="646"/>
      <c r="I4" s="646"/>
      <c r="J4" s="646"/>
      <c r="K4" s="646" t="e">
        <f>IF(Lang=0,#REF!,#REF!)</f>
        <v>#REF!</v>
      </c>
      <c r="L4" s="646"/>
      <c r="M4" s="646"/>
      <c r="N4" s="646" t="e">
        <f>IF(Lang=0,#REF!,BG4)</f>
        <v>#REF!</v>
      </c>
      <c r="O4" s="646"/>
      <c r="P4" s="646"/>
      <c r="Q4" s="646"/>
      <c r="R4" s="646"/>
      <c r="S4" s="646"/>
      <c r="T4" s="646"/>
      <c r="U4" s="646"/>
      <c r="V4" s="646">
        <f>IF(Lang=0,BL4,CO4)</f>
        <v>0</v>
      </c>
      <c r="W4" s="646"/>
      <c r="X4" s="646"/>
      <c r="Y4" s="649">
        <f>IF(Lang=0,BN4,CQ4)</f>
        <v>0</v>
      </c>
      <c r="Z4" s="111"/>
      <c r="AA4" s="147"/>
      <c r="AB4" s="111"/>
      <c r="AD4" s="112" t="s">
        <v>2232</v>
      </c>
      <c r="AE4" s="112" t="s">
        <v>1792</v>
      </c>
      <c r="AF4" s="112" t="s">
        <v>2233</v>
      </c>
      <c r="AG4" s="112" t="s">
        <v>2234</v>
      </c>
    </row>
    <row r="5" spans="2:104" ht="24" customHeight="1" x14ac:dyDescent="0.25">
      <c r="B5" s="542">
        <f>IF(Lang=0,AD5,AE5)</f>
        <v>0</v>
      </c>
      <c r="C5" s="650" t="str">
        <f>IF(Lang=0,AF5,AG5)</f>
        <v>Scénario de l'assureur</v>
      </c>
      <c r="D5" s="646"/>
      <c r="E5" s="646"/>
      <c r="F5" s="646"/>
      <c r="G5" s="646"/>
      <c r="H5" s="646"/>
      <c r="I5" s="646"/>
      <c r="J5" s="646"/>
      <c r="K5" s="646" t="e">
        <f>IF(Lang=0,#REF!,#REF!)</f>
        <v>#REF!</v>
      </c>
      <c r="L5" s="646"/>
      <c r="M5" s="646"/>
      <c r="N5" s="647" t="e">
        <f>IF(Lang=0,#REF!,BG5)</f>
        <v>#REF!</v>
      </c>
      <c r="O5" s="646"/>
      <c r="P5" s="646"/>
      <c r="Q5" s="646"/>
      <c r="R5" s="646"/>
      <c r="S5" s="646"/>
      <c r="T5" s="646"/>
      <c r="U5" s="646"/>
      <c r="V5" s="554" t="e">
        <f>IF(Lang=0,#REF!,CO5)</f>
        <v>#REF!</v>
      </c>
      <c r="W5" s="646"/>
      <c r="X5" s="646"/>
      <c r="Y5" s="648">
        <f>IF(Lang=0,BN5,CQ5)</f>
        <v>0</v>
      </c>
      <c r="Z5" s="111"/>
      <c r="AA5" s="147"/>
      <c r="AB5" s="111"/>
      <c r="AF5" s="112" t="s">
        <v>2235</v>
      </c>
      <c r="AG5" s="112" t="s">
        <v>2236</v>
      </c>
      <c r="AH5" s="112" t="s">
        <v>2237</v>
      </c>
      <c r="AL5" s="112" t="s">
        <v>2238</v>
      </c>
      <c r="BL5" s="112" t="s">
        <v>2239</v>
      </c>
      <c r="BM5" s="112" t="s">
        <v>2240</v>
      </c>
    </row>
    <row r="6" spans="2:104" ht="45" x14ac:dyDescent="0.25">
      <c r="B6" s="651" t="str">
        <f>IF(Lang=0,AD6,AE6)</f>
        <v>Non consolidé</v>
      </c>
      <c r="C6" s="561">
        <f>IF(Lang=0,AF6,AG6)</f>
        <v>0</v>
      </c>
      <c r="D6" s="6" t="str">
        <f>IF(Lang=0,AH6,AI6)</f>
        <v>Diminution de 25 pdb
(Période observable)</v>
      </c>
      <c r="E6" s="99" t="str">
        <f>IF(Lang=0,AL6,AM6)</f>
        <v>Diminution de 100 pdb
(Période observable)</v>
      </c>
      <c r="F6" s="99" t="str">
        <f>IF(Lang=0,AN6,AO6)</f>
        <v>Diminution de 25 pdb
(Période non-observable)</v>
      </c>
      <c r="G6" s="99" t="str">
        <f>IF(Lang=0,AR6,AS6)</f>
        <v>Diminution de 100 pdb
(Période non-observable)</v>
      </c>
      <c r="H6" s="99" t="str">
        <f>IF(Lang=0,AT6,AU6)</f>
        <v>Augmentation de 25 pdb
(Période observable)</v>
      </c>
      <c r="I6" s="99" t="str">
        <f>IF(Lang=0,AX6,AY6)</f>
        <v>Augmentation de 100 pdb
(Période observable)</v>
      </c>
      <c r="J6" s="99" t="str">
        <f>IF(Lang=0,AZ6,BA6)</f>
        <v>Augmentation de 25 pdb
(Période non-observable)</v>
      </c>
      <c r="K6" s="99" t="str">
        <f>IF(Lang=0,BD6,BE6)</f>
        <v>Augmentation de 100 pdb
(Période non-observable)</v>
      </c>
      <c r="L6" s="99" t="str">
        <f>IF(Lang=0,BF6,BG6)</f>
        <v>Courbe comptable ICA</v>
      </c>
      <c r="M6" s="99" t="str">
        <f>IF(Lang=0,BH6,BI6)</f>
        <v>Volatilité implicite + 5%</v>
      </c>
      <c r="N6" s="8" t="str">
        <f>IF(Lang=0,BJ6,BK6)</f>
        <v>Volatilité implicite + 10%</v>
      </c>
      <c r="O6" s="99" t="str">
        <f>IF(Lang=0,BL6,BM6)</f>
        <v>Diminution de 25 pdb
(Période observable)</v>
      </c>
      <c r="P6" s="99" t="str">
        <f>IF(Lang=0,BP6,BQ6)</f>
        <v>Diminution de 100 pdb
(Période observable)</v>
      </c>
      <c r="Q6" s="99" t="str">
        <f>IF(Lang=0,BT6,BU6)</f>
        <v>Diminution de 25 pdb
(Période non-observable)</v>
      </c>
      <c r="R6" s="99" t="str">
        <f>IF(Lang=0,BX6,BY6)</f>
        <v>Diminution de 100 pdb
(Période non-observable)</v>
      </c>
      <c r="S6" s="99" t="str">
        <f>IF(Lang=0,CB6,CC6)</f>
        <v>Augmentation de 25 pdb
(Période observable)</v>
      </c>
      <c r="T6" s="99" t="str">
        <f>IF(Lang=0,CF6,CG6)</f>
        <v>Augmentation de 100 pdb
(Période observable)</v>
      </c>
      <c r="U6" s="99" t="str">
        <f>IF(Lang=0,CJ6,CK6)</f>
        <v>Augmentation de 25 pdb
(Période non-observable)</v>
      </c>
      <c r="V6" s="99" t="str">
        <f>IF(Lang=0,CN6,CO6)</f>
        <v>Augmentation de 100 pdb
(Période non-observable)</v>
      </c>
      <c r="W6" s="99" t="str">
        <f>IF(Lang=0,CR6,CS6)</f>
        <v>Courbe comptable ICA</v>
      </c>
      <c r="X6" s="99" t="str">
        <f>IF(Lang=0,CT6,CU6)</f>
        <v>Volatilité implicite + 5%</v>
      </c>
      <c r="Y6" s="191" t="str">
        <f>IF(Lang=0,CV6,CW6)</f>
        <v>Volatilité implicite + 10%</v>
      </c>
      <c r="Z6" s="111"/>
      <c r="AA6" s="147"/>
      <c r="AB6" s="111"/>
      <c r="AD6" s="112" t="s">
        <v>1793</v>
      </c>
      <c r="AE6" s="112" t="s">
        <v>1794</v>
      </c>
      <c r="AH6" s="112" t="s">
        <v>2241</v>
      </c>
      <c r="AI6" s="112" t="s">
        <v>2242</v>
      </c>
      <c r="AJ6" s="112" t="s">
        <v>2243</v>
      </c>
      <c r="AK6" s="112" t="s">
        <v>2244</v>
      </c>
      <c r="AL6" s="112" t="s">
        <v>2245</v>
      </c>
      <c r="AM6" s="112" t="s">
        <v>2246</v>
      </c>
      <c r="AN6" s="112" t="s">
        <v>2247</v>
      </c>
      <c r="AO6" s="112" t="s">
        <v>2248</v>
      </c>
      <c r="AP6" s="112" t="s">
        <v>2249</v>
      </c>
      <c r="AQ6" s="112" t="s">
        <v>2250</v>
      </c>
      <c r="AR6" s="112" t="s">
        <v>2251</v>
      </c>
      <c r="AS6" s="112" t="s">
        <v>2252</v>
      </c>
      <c r="AT6" s="112" t="s">
        <v>2253</v>
      </c>
      <c r="AU6" s="112" t="s">
        <v>2254</v>
      </c>
      <c r="AV6" s="112" t="s">
        <v>2255</v>
      </c>
      <c r="AW6" s="112" t="s">
        <v>2256</v>
      </c>
      <c r="AX6" s="112" t="s">
        <v>2257</v>
      </c>
      <c r="AY6" s="112" t="s">
        <v>2258</v>
      </c>
      <c r="AZ6" s="112" t="s">
        <v>2259</v>
      </c>
      <c r="BA6" s="112" t="s">
        <v>2260</v>
      </c>
      <c r="BB6" s="112" t="s">
        <v>2261</v>
      </c>
      <c r="BC6" s="112" t="s">
        <v>2262</v>
      </c>
      <c r="BD6" s="112" t="s">
        <v>2263</v>
      </c>
      <c r="BE6" s="112" t="s">
        <v>2264</v>
      </c>
      <c r="BF6" s="112" t="s">
        <v>2265</v>
      </c>
      <c r="BG6" s="112" t="s">
        <v>2266</v>
      </c>
      <c r="BH6" s="112" t="s">
        <v>2267</v>
      </c>
      <c r="BI6" s="112" t="s">
        <v>2268</v>
      </c>
      <c r="BJ6" s="112" t="s">
        <v>2269</v>
      </c>
      <c r="BK6" s="112" t="s">
        <v>2270</v>
      </c>
      <c r="BL6" s="112" t="s">
        <v>2241</v>
      </c>
      <c r="BM6" s="112" t="s">
        <v>2242</v>
      </c>
      <c r="BN6" s="112" t="s">
        <v>2243</v>
      </c>
      <c r="BO6" s="112" t="s">
        <v>2244</v>
      </c>
      <c r="BP6" s="112" t="s">
        <v>2245</v>
      </c>
      <c r="BQ6" s="112" t="s">
        <v>2246</v>
      </c>
      <c r="BR6" s="112" t="s">
        <v>2271</v>
      </c>
      <c r="BS6" s="112" t="s">
        <v>2272</v>
      </c>
      <c r="BT6" s="112" t="s">
        <v>2247</v>
      </c>
      <c r="BU6" s="112" t="s">
        <v>2248</v>
      </c>
      <c r="BV6" s="112" t="s">
        <v>2249</v>
      </c>
      <c r="BW6" s="112" t="s">
        <v>2250</v>
      </c>
      <c r="BX6" s="112" t="s">
        <v>2251</v>
      </c>
      <c r="BY6" s="112" t="s">
        <v>2252</v>
      </c>
      <c r="BZ6" s="112" t="s">
        <v>2273</v>
      </c>
      <c r="CA6" s="112" t="s">
        <v>2274</v>
      </c>
      <c r="CB6" s="112" t="s">
        <v>2253</v>
      </c>
      <c r="CC6" s="112" t="s">
        <v>2254</v>
      </c>
      <c r="CD6" s="112" t="s">
        <v>2255</v>
      </c>
      <c r="CE6" s="112" t="s">
        <v>2256</v>
      </c>
      <c r="CF6" s="112" t="s">
        <v>2257</v>
      </c>
      <c r="CG6" s="112" t="s">
        <v>2258</v>
      </c>
      <c r="CH6" s="112" t="s">
        <v>2275</v>
      </c>
      <c r="CI6" s="112" t="s">
        <v>2276</v>
      </c>
      <c r="CJ6" s="112" t="s">
        <v>2259</v>
      </c>
      <c r="CK6" s="112" t="s">
        <v>2260</v>
      </c>
      <c r="CL6" s="112" t="s">
        <v>2261</v>
      </c>
      <c r="CM6" s="112" t="s">
        <v>2262</v>
      </c>
      <c r="CN6" s="112" t="s">
        <v>2263</v>
      </c>
      <c r="CO6" s="112" t="s">
        <v>2264</v>
      </c>
      <c r="CP6" s="112" t="s">
        <v>2277</v>
      </c>
      <c r="CQ6" s="112" t="s">
        <v>2278</v>
      </c>
      <c r="CR6" s="112" t="s">
        <v>2265</v>
      </c>
      <c r="CS6" s="112" t="s">
        <v>2266</v>
      </c>
      <c r="CT6" s="112" t="s">
        <v>2267</v>
      </c>
      <c r="CU6" s="112" t="s">
        <v>2268</v>
      </c>
      <c r="CV6" s="112" t="s">
        <v>2269</v>
      </c>
      <c r="CW6" s="112" t="s">
        <v>2270</v>
      </c>
    </row>
    <row r="7" spans="2:104" x14ac:dyDescent="0.25">
      <c r="B7" s="607"/>
      <c r="C7" s="31" t="s">
        <v>2279</v>
      </c>
      <c r="D7" s="31" t="s">
        <v>2280</v>
      </c>
      <c r="E7" s="31" t="s">
        <v>2281</v>
      </c>
      <c r="F7" s="31" t="s">
        <v>2282</v>
      </c>
      <c r="G7" s="31" t="s">
        <v>2283</v>
      </c>
      <c r="H7" s="31" t="s">
        <v>2284</v>
      </c>
      <c r="I7" s="31" t="s">
        <v>2285</v>
      </c>
      <c r="J7" s="31" t="s">
        <v>2286</v>
      </c>
      <c r="K7" s="31" t="s">
        <v>2287</v>
      </c>
      <c r="L7" s="31" t="s">
        <v>2288</v>
      </c>
      <c r="M7" s="31" t="s">
        <v>2289</v>
      </c>
      <c r="N7" s="44" t="s">
        <v>2290</v>
      </c>
      <c r="O7" s="31" t="str">
        <f t="shared" ref="O7:Y7" si="0">D7</f>
        <v>Test 1</v>
      </c>
      <c r="P7" s="31" t="str">
        <f t="shared" si="0"/>
        <v>Test 2</v>
      </c>
      <c r="Q7" s="31" t="str">
        <f t="shared" si="0"/>
        <v>Test 3</v>
      </c>
      <c r="R7" s="31" t="str">
        <f t="shared" si="0"/>
        <v>Test 4</v>
      </c>
      <c r="S7" s="31" t="str">
        <f t="shared" si="0"/>
        <v>Test 5</v>
      </c>
      <c r="T7" s="31" t="str">
        <f t="shared" si="0"/>
        <v>Test 6</v>
      </c>
      <c r="U7" s="31" t="str">
        <f t="shared" si="0"/>
        <v>Test 7</v>
      </c>
      <c r="V7" s="31" t="str">
        <f t="shared" si="0"/>
        <v>Test 8</v>
      </c>
      <c r="W7" s="31" t="str">
        <f t="shared" si="0"/>
        <v>Test 9</v>
      </c>
      <c r="X7" s="31" t="str">
        <f t="shared" si="0"/>
        <v>Test 10</v>
      </c>
      <c r="Y7" s="50" t="str">
        <f t="shared" si="0"/>
        <v>Test 11</v>
      </c>
      <c r="Z7" s="111"/>
      <c r="AA7" s="147"/>
      <c r="AB7" s="111"/>
    </row>
    <row r="8" spans="2:104" s="154" customFormat="1" ht="9" customHeight="1" x14ac:dyDescent="0.25">
      <c r="B8" s="542">
        <f t="shared" ref="B8:B19" si="1">IF(Lang=0,AD8,AE8)</f>
        <v>0</v>
      </c>
      <c r="C8" s="193" t="s">
        <v>782</v>
      </c>
      <c r="D8" s="188" t="s">
        <v>783</v>
      </c>
      <c r="E8" s="188" t="s">
        <v>784</v>
      </c>
      <c r="F8" s="188" t="s">
        <v>1796</v>
      </c>
      <c r="G8" s="188" t="s">
        <v>1838</v>
      </c>
      <c r="H8" s="188" t="s">
        <v>785</v>
      </c>
      <c r="I8" s="188" t="s">
        <v>787</v>
      </c>
      <c r="J8" s="188" t="s">
        <v>788</v>
      </c>
      <c r="K8" s="188" t="s">
        <v>1865</v>
      </c>
      <c r="L8" s="188" t="s">
        <v>1866</v>
      </c>
      <c r="M8" s="188" t="s">
        <v>789</v>
      </c>
      <c r="N8" s="219" t="s">
        <v>1839</v>
      </c>
      <c r="O8" s="188" t="s">
        <v>1977</v>
      </c>
      <c r="P8" s="188" t="s">
        <v>1978</v>
      </c>
      <c r="Q8" s="188" t="s">
        <v>1979</v>
      </c>
      <c r="R8" s="188" t="s">
        <v>1980</v>
      </c>
      <c r="S8" s="188" t="s">
        <v>2291</v>
      </c>
      <c r="T8" s="188" t="s">
        <v>2292</v>
      </c>
      <c r="U8" s="188" t="s">
        <v>2293</v>
      </c>
      <c r="V8" s="188" t="s">
        <v>2807</v>
      </c>
      <c r="W8" s="188" t="s">
        <v>2294</v>
      </c>
      <c r="X8" s="188" t="s">
        <v>2295</v>
      </c>
      <c r="Y8" s="189" t="s">
        <v>2296</v>
      </c>
      <c r="Z8" s="148"/>
      <c r="AA8" s="2" t="str">
        <f>IF(Lang=0,CY8,CZ8)</f>
        <v>Réf</v>
      </c>
      <c r="AB8" s="148"/>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t="s">
        <v>2</v>
      </c>
      <c r="CZ8" s="112" t="s">
        <v>3</v>
      </c>
    </row>
    <row r="9" spans="2:104" s="154" customFormat="1" ht="15" customHeight="1" x14ac:dyDescent="0.25">
      <c r="B9" s="192" t="str">
        <f t="shared" si="1"/>
        <v>Assurance individuelle</v>
      </c>
      <c r="C9" s="371"/>
      <c r="D9" s="371"/>
      <c r="E9" s="371"/>
      <c r="F9" s="371"/>
      <c r="G9" s="371"/>
      <c r="H9" s="371"/>
      <c r="I9" s="371"/>
      <c r="J9" s="371"/>
      <c r="K9" s="371"/>
      <c r="L9" s="397"/>
      <c r="M9" s="397"/>
      <c r="N9" s="397"/>
      <c r="O9" s="428">
        <f t="shared" ref="O9:Y16" si="2">D9-$C9</f>
        <v>0</v>
      </c>
      <c r="P9" s="429">
        <f t="shared" si="2"/>
        <v>0</v>
      </c>
      <c r="Q9" s="429">
        <f t="shared" si="2"/>
        <v>0</v>
      </c>
      <c r="R9" s="429">
        <f t="shared" si="2"/>
        <v>0</v>
      </c>
      <c r="S9" s="429">
        <f t="shared" si="2"/>
        <v>0</v>
      </c>
      <c r="T9" s="429">
        <f t="shared" si="2"/>
        <v>0</v>
      </c>
      <c r="U9" s="429">
        <f t="shared" si="2"/>
        <v>0</v>
      </c>
      <c r="V9" s="429">
        <f t="shared" si="2"/>
        <v>0</v>
      </c>
      <c r="W9" s="429">
        <f t="shared" si="2"/>
        <v>0</v>
      </c>
      <c r="X9" s="429">
        <f t="shared" si="2"/>
        <v>0</v>
      </c>
      <c r="Y9" s="430">
        <f t="shared" si="2"/>
        <v>0</v>
      </c>
      <c r="Z9" s="145"/>
      <c r="AA9" s="1" t="s">
        <v>24</v>
      </c>
      <c r="AB9" s="148"/>
      <c r="AC9" s="112"/>
      <c r="AD9" s="112" t="s">
        <v>46</v>
      </c>
      <c r="AE9" s="112" t="s">
        <v>47</v>
      </c>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row>
    <row r="10" spans="2:104" s="154" customFormat="1" ht="15" customHeight="1" x14ac:dyDescent="0.25">
      <c r="B10" s="194" t="str">
        <f t="shared" si="1"/>
        <v>Assurance collective</v>
      </c>
      <c r="C10" s="371"/>
      <c r="D10" s="371"/>
      <c r="E10" s="371"/>
      <c r="F10" s="371"/>
      <c r="G10" s="371"/>
      <c r="H10" s="371"/>
      <c r="I10" s="371"/>
      <c r="J10" s="371"/>
      <c r="K10" s="371"/>
      <c r="L10" s="397"/>
      <c r="M10" s="397"/>
      <c r="N10" s="397"/>
      <c r="O10" s="428">
        <f t="shared" si="2"/>
        <v>0</v>
      </c>
      <c r="P10" s="429">
        <f t="shared" si="2"/>
        <v>0</v>
      </c>
      <c r="Q10" s="429">
        <f t="shared" si="2"/>
        <v>0</v>
      </c>
      <c r="R10" s="429">
        <f t="shared" si="2"/>
        <v>0</v>
      </c>
      <c r="S10" s="429">
        <f t="shared" si="2"/>
        <v>0</v>
      </c>
      <c r="T10" s="429">
        <f t="shared" si="2"/>
        <v>0</v>
      </c>
      <c r="U10" s="429">
        <f t="shared" si="2"/>
        <v>0</v>
      </c>
      <c r="V10" s="429">
        <f t="shared" si="2"/>
        <v>0</v>
      </c>
      <c r="W10" s="429">
        <f t="shared" si="2"/>
        <v>0</v>
      </c>
      <c r="X10" s="429">
        <f t="shared" si="2"/>
        <v>0</v>
      </c>
      <c r="Y10" s="430">
        <f t="shared" si="2"/>
        <v>0</v>
      </c>
      <c r="Z10" s="145"/>
      <c r="AA10" s="1" t="s">
        <v>811</v>
      </c>
      <c r="AB10" s="148"/>
      <c r="AC10" s="112"/>
      <c r="AD10" s="112" t="s">
        <v>74</v>
      </c>
      <c r="AE10" s="112" t="s">
        <v>75</v>
      </c>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row>
    <row r="11" spans="2:104" s="154" customFormat="1" ht="15" customHeight="1" x14ac:dyDescent="0.25">
      <c r="B11" s="194" t="str">
        <f t="shared" si="1"/>
        <v>Rente individuelle</v>
      </c>
      <c r="C11" s="371"/>
      <c r="D11" s="371"/>
      <c r="E11" s="371"/>
      <c r="F11" s="371"/>
      <c r="G11" s="371"/>
      <c r="H11" s="371"/>
      <c r="I11" s="371"/>
      <c r="J11" s="371"/>
      <c r="K11" s="371"/>
      <c r="L11" s="397"/>
      <c r="M11" s="397"/>
      <c r="N11" s="397"/>
      <c r="O11" s="428">
        <f t="shared" si="2"/>
        <v>0</v>
      </c>
      <c r="P11" s="429">
        <f t="shared" si="2"/>
        <v>0</v>
      </c>
      <c r="Q11" s="429">
        <f t="shared" si="2"/>
        <v>0</v>
      </c>
      <c r="R11" s="429">
        <f t="shared" si="2"/>
        <v>0</v>
      </c>
      <c r="S11" s="429">
        <f t="shared" si="2"/>
        <v>0</v>
      </c>
      <c r="T11" s="429">
        <f t="shared" si="2"/>
        <v>0</v>
      </c>
      <c r="U11" s="429">
        <f t="shared" si="2"/>
        <v>0</v>
      </c>
      <c r="V11" s="429">
        <f t="shared" si="2"/>
        <v>0</v>
      </c>
      <c r="W11" s="429">
        <f t="shared" si="2"/>
        <v>0</v>
      </c>
      <c r="X11" s="429">
        <f t="shared" si="2"/>
        <v>0</v>
      </c>
      <c r="Y11" s="430">
        <f t="shared" si="2"/>
        <v>0</v>
      </c>
      <c r="Z11" s="145"/>
      <c r="AA11" s="1" t="s">
        <v>821</v>
      </c>
      <c r="AB11" s="148"/>
      <c r="AC11" s="112"/>
      <c r="AD11" s="112" t="s">
        <v>93</v>
      </c>
      <c r="AE11" s="112" t="s">
        <v>103</v>
      </c>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row>
    <row r="12" spans="2:104" s="154" customFormat="1" ht="15" customHeight="1" x14ac:dyDescent="0.25">
      <c r="B12" s="194" t="str">
        <f t="shared" si="1"/>
        <v>Rente collective</v>
      </c>
      <c r="C12" s="371"/>
      <c r="D12" s="371"/>
      <c r="E12" s="371"/>
      <c r="F12" s="371"/>
      <c r="G12" s="371"/>
      <c r="H12" s="371"/>
      <c r="I12" s="371"/>
      <c r="J12" s="371"/>
      <c r="K12" s="371"/>
      <c r="L12" s="397"/>
      <c r="M12" s="397"/>
      <c r="N12" s="397"/>
      <c r="O12" s="428">
        <f t="shared" si="2"/>
        <v>0</v>
      </c>
      <c r="P12" s="429">
        <f t="shared" si="2"/>
        <v>0</v>
      </c>
      <c r="Q12" s="429">
        <f t="shared" si="2"/>
        <v>0</v>
      </c>
      <c r="R12" s="429">
        <f t="shared" si="2"/>
        <v>0</v>
      </c>
      <c r="S12" s="429">
        <f t="shared" si="2"/>
        <v>0</v>
      </c>
      <c r="T12" s="429">
        <f t="shared" si="2"/>
        <v>0</v>
      </c>
      <c r="U12" s="429">
        <f t="shared" si="2"/>
        <v>0</v>
      </c>
      <c r="V12" s="429">
        <f t="shared" si="2"/>
        <v>0</v>
      </c>
      <c r="W12" s="429">
        <f t="shared" si="2"/>
        <v>0</v>
      </c>
      <c r="X12" s="429">
        <f t="shared" si="2"/>
        <v>0</v>
      </c>
      <c r="Y12" s="430">
        <f t="shared" si="2"/>
        <v>0</v>
      </c>
      <c r="Z12" s="145"/>
      <c r="AA12" s="1" t="s">
        <v>831</v>
      </c>
      <c r="AB12" s="148"/>
      <c r="AC12" s="112"/>
      <c r="AD12" s="112" t="s">
        <v>127</v>
      </c>
      <c r="AE12" s="112" t="s">
        <v>128</v>
      </c>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row>
    <row r="13" spans="2:104" s="154" customFormat="1" ht="15" customHeight="1" x14ac:dyDescent="0.25">
      <c r="B13" s="194" t="str">
        <f t="shared" si="1"/>
        <v>Avec participation</v>
      </c>
      <c r="C13" s="371"/>
      <c r="D13" s="371"/>
      <c r="E13" s="371"/>
      <c r="F13" s="371"/>
      <c r="G13" s="371"/>
      <c r="H13" s="371"/>
      <c r="I13" s="371"/>
      <c r="J13" s="371"/>
      <c r="K13" s="371"/>
      <c r="L13" s="397"/>
      <c r="M13" s="397"/>
      <c r="N13" s="397"/>
      <c r="O13" s="428">
        <f t="shared" si="2"/>
        <v>0</v>
      </c>
      <c r="P13" s="429">
        <f t="shared" si="2"/>
        <v>0</v>
      </c>
      <c r="Q13" s="429">
        <f t="shared" si="2"/>
        <v>0</v>
      </c>
      <c r="R13" s="429">
        <f t="shared" si="2"/>
        <v>0</v>
      </c>
      <c r="S13" s="429">
        <f t="shared" si="2"/>
        <v>0</v>
      </c>
      <c r="T13" s="429">
        <f t="shared" si="2"/>
        <v>0</v>
      </c>
      <c r="U13" s="429">
        <f t="shared" si="2"/>
        <v>0</v>
      </c>
      <c r="V13" s="429">
        <f t="shared" si="2"/>
        <v>0</v>
      </c>
      <c r="W13" s="429">
        <f t="shared" si="2"/>
        <v>0</v>
      </c>
      <c r="X13" s="429">
        <f t="shared" si="2"/>
        <v>0</v>
      </c>
      <c r="Y13" s="430">
        <f t="shared" si="2"/>
        <v>0</v>
      </c>
      <c r="Z13" s="145"/>
      <c r="AA13" s="1" t="s">
        <v>841</v>
      </c>
      <c r="AB13" s="148"/>
      <c r="AC13" s="112"/>
      <c r="AD13" s="112" t="s">
        <v>1797</v>
      </c>
      <c r="AE13" s="112" t="s">
        <v>1798</v>
      </c>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row>
    <row r="14" spans="2:104" s="154" customFormat="1" ht="15" customHeight="1" x14ac:dyDescent="0.25">
      <c r="B14" s="194" t="str">
        <f t="shared" si="1"/>
        <v>Assurances multirisques</v>
      </c>
      <c r="C14" s="371"/>
      <c r="D14" s="371"/>
      <c r="E14" s="371"/>
      <c r="F14" s="371"/>
      <c r="G14" s="371"/>
      <c r="H14" s="371"/>
      <c r="I14" s="371"/>
      <c r="J14" s="371"/>
      <c r="K14" s="371"/>
      <c r="L14" s="397"/>
      <c r="M14" s="397"/>
      <c r="N14" s="397"/>
      <c r="O14" s="428">
        <f t="shared" si="2"/>
        <v>0</v>
      </c>
      <c r="P14" s="429">
        <f t="shared" si="2"/>
        <v>0</v>
      </c>
      <c r="Q14" s="429">
        <f t="shared" si="2"/>
        <v>0</v>
      </c>
      <c r="R14" s="429">
        <f t="shared" si="2"/>
        <v>0</v>
      </c>
      <c r="S14" s="429">
        <f t="shared" si="2"/>
        <v>0</v>
      </c>
      <c r="T14" s="429">
        <f t="shared" si="2"/>
        <v>0</v>
      </c>
      <c r="U14" s="429">
        <f t="shared" si="2"/>
        <v>0</v>
      </c>
      <c r="V14" s="429">
        <f t="shared" si="2"/>
        <v>0</v>
      </c>
      <c r="W14" s="429">
        <f t="shared" si="2"/>
        <v>0</v>
      </c>
      <c r="X14" s="429">
        <f t="shared" si="2"/>
        <v>0</v>
      </c>
      <c r="Y14" s="430">
        <f t="shared" si="2"/>
        <v>0</v>
      </c>
      <c r="Z14" s="145"/>
      <c r="AA14" s="1" t="s">
        <v>851</v>
      </c>
      <c r="AB14" s="148"/>
      <c r="AC14" s="112"/>
      <c r="AD14" s="112" t="s">
        <v>147</v>
      </c>
      <c r="AE14" s="112" t="s">
        <v>148</v>
      </c>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row>
    <row r="15" spans="2:104" s="154" customFormat="1" ht="15" customHeight="1" x14ac:dyDescent="0.25">
      <c r="B15" s="194" t="str">
        <f t="shared" si="1"/>
        <v>Acceptation de dépôt</v>
      </c>
      <c r="C15" s="371"/>
      <c r="D15" s="371"/>
      <c r="E15" s="371"/>
      <c r="F15" s="371"/>
      <c r="G15" s="371"/>
      <c r="H15" s="371"/>
      <c r="I15" s="371"/>
      <c r="J15" s="371"/>
      <c r="K15" s="371"/>
      <c r="L15" s="397"/>
      <c r="M15" s="397"/>
      <c r="N15" s="397"/>
      <c r="O15" s="428">
        <f t="shared" si="2"/>
        <v>0</v>
      </c>
      <c r="P15" s="429">
        <f t="shared" si="2"/>
        <v>0</v>
      </c>
      <c r="Q15" s="429">
        <f t="shared" si="2"/>
        <v>0</v>
      </c>
      <c r="R15" s="429">
        <f t="shared" si="2"/>
        <v>0</v>
      </c>
      <c r="S15" s="429">
        <f t="shared" si="2"/>
        <v>0</v>
      </c>
      <c r="T15" s="429">
        <f t="shared" si="2"/>
        <v>0</v>
      </c>
      <c r="U15" s="429">
        <f t="shared" si="2"/>
        <v>0</v>
      </c>
      <c r="V15" s="429">
        <f t="shared" si="2"/>
        <v>0</v>
      </c>
      <c r="W15" s="429">
        <f t="shared" si="2"/>
        <v>0</v>
      </c>
      <c r="X15" s="429">
        <f t="shared" si="2"/>
        <v>0</v>
      </c>
      <c r="Y15" s="430">
        <f t="shared" si="2"/>
        <v>0</v>
      </c>
      <c r="Z15" s="145"/>
      <c r="AA15" s="1" t="s">
        <v>861</v>
      </c>
      <c r="AB15" s="148"/>
      <c r="AC15" s="112"/>
      <c r="AD15" s="112" t="s">
        <v>134</v>
      </c>
      <c r="AE15" s="112" t="s">
        <v>135</v>
      </c>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row>
    <row r="16" spans="2:104" s="154" customFormat="1" ht="15" customHeight="1" x14ac:dyDescent="0.25">
      <c r="B16" s="194" t="str">
        <f t="shared" si="1"/>
        <v>Autres</v>
      </c>
      <c r="C16" s="371"/>
      <c r="D16" s="371"/>
      <c r="E16" s="371"/>
      <c r="F16" s="371"/>
      <c r="G16" s="371"/>
      <c r="H16" s="371"/>
      <c r="I16" s="371"/>
      <c r="J16" s="371"/>
      <c r="K16" s="371"/>
      <c r="L16" s="397"/>
      <c r="M16" s="397"/>
      <c r="N16" s="397"/>
      <c r="O16" s="428">
        <f t="shared" si="2"/>
        <v>0</v>
      </c>
      <c r="P16" s="429">
        <f t="shared" si="2"/>
        <v>0</v>
      </c>
      <c r="Q16" s="429">
        <f t="shared" si="2"/>
        <v>0</v>
      </c>
      <c r="R16" s="429">
        <f t="shared" si="2"/>
        <v>0</v>
      </c>
      <c r="S16" s="429">
        <f t="shared" si="2"/>
        <v>0</v>
      </c>
      <c r="T16" s="429">
        <f t="shared" si="2"/>
        <v>0</v>
      </c>
      <c r="U16" s="429">
        <f t="shared" si="2"/>
        <v>0</v>
      </c>
      <c r="V16" s="429">
        <f t="shared" si="2"/>
        <v>0</v>
      </c>
      <c r="W16" s="429">
        <f t="shared" si="2"/>
        <v>0</v>
      </c>
      <c r="X16" s="429">
        <f t="shared" si="2"/>
        <v>0</v>
      </c>
      <c r="Y16" s="430">
        <f t="shared" si="2"/>
        <v>0</v>
      </c>
      <c r="Z16" s="145"/>
      <c r="AA16" s="1" t="s">
        <v>871</v>
      </c>
      <c r="AB16" s="148"/>
      <c r="AC16" s="112"/>
      <c r="AD16" s="112" t="s">
        <v>142</v>
      </c>
      <c r="AE16" s="112" t="s">
        <v>122</v>
      </c>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row>
    <row r="17" spans="2:104" s="154" customFormat="1" ht="15" customHeight="1" x14ac:dyDescent="0.25">
      <c r="B17" s="103" t="str">
        <f t="shared" si="1"/>
        <v>Total non consolidé</v>
      </c>
      <c r="C17" s="400">
        <f>SUM(C9:C16)</f>
        <v>0</v>
      </c>
      <c r="D17" s="400">
        <f t="shared" ref="D17:N17" si="3">SUM(D9:D16)</f>
        <v>0</v>
      </c>
      <c r="E17" s="400">
        <f t="shared" si="3"/>
        <v>0</v>
      </c>
      <c r="F17" s="400">
        <f t="shared" si="3"/>
        <v>0</v>
      </c>
      <c r="G17" s="400">
        <f t="shared" si="3"/>
        <v>0</v>
      </c>
      <c r="H17" s="400">
        <f t="shared" si="3"/>
        <v>0</v>
      </c>
      <c r="I17" s="400">
        <f t="shared" si="3"/>
        <v>0</v>
      </c>
      <c r="J17" s="400">
        <f t="shared" si="3"/>
        <v>0</v>
      </c>
      <c r="K17" s="400">
        <f t="shared" si="3"/>
        <v>0</v>
      </c>
      <c r="L17" s="400">
        <f t="shared" si="3"/>
        <v>0</v>
      </c>
      <c r="M17" s="400">
        <f t="shared" si="3"/>
        <v>0</v>
      </c>
      <c r="N17" s="400">
        <f t="shared" si="3"/>
        <v>0</v>
      </c>
      <c r="O17" s="431">
        <f t="shared" ref="O17:Y17" si="4">SUM(O9:O16)</f>
        <v>0</v>
      </c>
      <c r="P17" s="400">
        <f t="shared" si="4"/>
        <v>0</v>
      </c>
      <c r="Q17" s="400">
        <f t="shared" si="4"/>
        <v>0</v>
      </c>
      <c r="R17" s="400">
        <f t="shared" si="4"/>
        <v>0</v>
      </c>
      <c r="S17" s="400">
        <f t="shared" si="4"/>
        <v>0</v>
      </c>
      <c r="T17" s="400">
        <f t="shared" si="4"/>
        <v>0</v>
      </c>
      <c r="U17" s="400">
        <f t="shared" si="4"/>
        <v>0</v>
      </c>
      <c r="V17" s="400">
        <f t="shared" si="4"/>
        <v>0</v>
      </c>
      <c r="W17" s="400">
        <f t="shared" si="4"/>
        <v>0</v>
      </c>
      <c r="X17" s="400">
        <f t="shared" si="4"/>
        <v>0</v>
      </c>
      <c r="Y17" s="432">
        <f t="shared" si="4"/>
        <v>0</v>
      </c>
      <c r="Z17" s="145"/>
      <c r="AA17" s="1" t="s">
        <v>890</v>
      </c>
      <c r="AB17" s="148"/>
      <c r="AC17" s="112"/>
      <c r="AD17" s="112" t="s">
        <v>1799</v>
      </c>
      <c r="AE17" s="112" t="s">
        <v>1800</v>
      </c>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row>
    <row r="18" spans="2:104" s="154" customFormat="1" ht="15" customHeight="1" thickBot="1" x14ac:dyDescent="0.3">
      <c r="B18" s="224" t="str">
        <f t="shared" si="1"/>
        <v>Filiales</v>
      </c>
      <c r="C18" s="433"/>
      <c r="D18" s="433"/>
      <c r="E18" s="433"/>
      <c r="F18" s="433"/>
      <c r="G18" s="433"/>
      <c r="H18" s="433"/>
      <c r="I18" s="433"/>
      <c r="J18" s="433"/>
      <c r="K18" s="433"/>
      <c r="L18" s="434"/>
      <c r="M18" s="434"/>
      <c r="N18" s="434"/>
      <c r="O18" s="428">
        <f t="shared" ref="O18:Y18" si="5">D18-$C18</f>
        <v>0</v>
      </c>
      <c r="P18" s="429">
        <f t="shared" si="5"/>
        <v>0</v>
      </c>
      <c r="Q18" s="429">
        <f t="shared" si="5"/>
        <v>0</v>
      </c>
      <c r="R18" s="429">
        <f t="shared" si="5"/>
        <v>0</v>
      </c>
      <c r="S18" s="429">
        <f t="shared" si="5"/>
        <v>0</v>
      </c>
      <c r="T18" s="429">
        <f t="shared" si="5"/>
        <v>0</v>
      </c>
      <c r="U18" s="429">
        <f t="shared" si="5"/>
        <v>0</v>
      </c>
      <c r="V18" s="429">
        <f t="shared" si="5"/>
        <v>0</v>
      </c>
      <c r="W18" s="429">
        <f t="shared" si="5"/>
        <v>0</v>
      </c>
      <c r="X18" s="429">
        <f t="shared" si="5"/>
        <v>0</v>
      </c>
      <c r="Y18" s="430">
        <f t="shared" si="5"/>
        <v>0</v>
      </c>
      <c r="Z18" s="145"/>
      <c r="AA18" s="1" t="s">
        <v>29</v>
      </c>
      <c r="AB18" s="148"/>
      <c r="AC18" s="112"/>
      <c r="AD18" s="112" t="s">
        <v>1801</v>
      </c>
      <c r="AE18" s="112" t="s">
        <v>1802</v>
      </c>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row>
    <row r="19" spans="2:104" s="154" customFormat="1" ht="15" customHeight="1" thickTop="1" thickBot="1" x14ac:dyDescent="0.3">
      <c r="B19" s="228" t="str">
        <f t="shared" si="1"/>
        <v>Total consolidé</v>
      </c>
      <c r="C19" s="405">
        <f>SUM(C17,C18)</f>
        <v>0</v>
      </c>
      <c r="D19" s="405">
        <f t="shared" ref="D19:N19" si="6">SUM(D17,D18)</f>
        <v>0</v>
      </c>
      <c r="E19" s="405">
        <f t="shared" si="6"/>
        <v>0</v>
      </c>
      <c r="F19" s="405">
        <f t="shared" si="6"/>
        <v>0</v>
      </c>
      <c r="G19" s="405">
        <f t="shared" si="6"/>
        <v>0</v>
      </c>
      <c r="H19" s="405">
        <f t="shared" si="6"/>
        <v>0</v>
      </c>
      <c r="I19" s="405">
        <f t="shared" si="6"/>
        <v>0</v>
      </c>
      <c r="J19" s="405">
        <f t="shared" si="6"/>
        <v>0</v>
      </c>
      <c r="K19" s="405">
        <f t="shared" si="6"/>
        <v>0</v>
      </c>
      <c r="L19" s="405">
        <f t="shared" si="6"/>
        <v>0</v>
      </c>
      <c r="M19" s="405">
        <f t="shared" si="6"/>
        <v>0</v>
      </c>
      <c r="N19" s="405">
        <f t="shared" si="6"/>
        <v>0</v>
      </c>
      <c r="O19" s="435">
        <f t="shared" ref="O19:Y19" si="7">SUM(O17,O18)</f>
        <v>0</v>
      </c>
      <c r="P19" s="436">
        <f t="shared" si="7"/>
        <v>0</v>
      </c>
      <c r="Q19" s="436">
        <f t="shared" si="7"/>
        <v>0</v>
      </c>
      <c r="R19" s="436">
        <f t="shared" si="7"/>
        <v>0</v>
      </c>
      <c r="S19" s="436">
        <f t="shared" si="7"/>
        <v>0</v>
      </c>
      <c r="T19" s="436">
        <f t="shared" si="7"/>
        <v>0</v>
      </c>
      <c r="U19" s="436">
        <f t="shared" si="7"/>
        <v>0</v>
      </c>
      <c r="V19" s="436">
        <f t="shared" si="7"/>
        <v>0</v>
      </c>
      <c r="W19" s="436">
        <f t="shared" si="7"/>
        <v>0</v>
      </c>
      <c r="X19" s="436">
        <f t="shared" si="7"/>
        <v>0</v>
      </c>
      <c r="Y19" s="437">
        <f t="shared" si="7"/>
        <v>0</v>
      </c>
      <c r="Z19" s="149"/>
      <c r="AA19" s="1" t="s">
        <v>986</v>
      </c>
      <c r="AB19" s="148"/>
      <c r="AC19" s="112"/>
      <c r="AD19" s="112" t="s">
        <v>1787</v>
      </c>
      <c r="AE19" s="112" t="s">
        <v>1788</v>
      </c>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row>
  </sheetData>
  <sheetProtection sheet="1" objects="1" scenarios="1"/>
  <mergeCells count="8">
    <mergeCell ref="B2:Y2"/>
    <mergeCell ref="B3:Y3"/>
    <mergeCell ref="D5:N5"/>
    <mergeCell ref="O5:Y5"/>
    <mergeCell ref="C4:Y4"/>
    <mergeCell ref="C5:C6"/>
    <mergeCell ref="B4:B5"/>
    <mergeCell ref="B6:B8"/>
  </mergeCells>
  <pageMargins left="0.70866141732283505" right="0.70866141732283505" top="0.74803149606299202" bottom="0.74803149606299202" header="0.31496062992126" footer="0.31496062992126"/>
  <pageSetup paperSize="5" scale="99" orientation="landscape" r:id="rId1"/>
  <headerFooter>
    <oddFooter>&amp;LAutorité des marchés financiers
Direction principale de la surveillance des assureurs et du contrôle du droit d'exercice&amp;CTableau 4.2.2 b&amp;RTests de sensibilité aux taux d'actualisation</oddFooter>
  </headerFooter>
  <colBreaks count="1" manualBreakCount="1">
    <brk id="2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U60"/>
  <sheetViews>
    <sheetView workbookViewId="0"/>
  </sheetViews>
  <sheetFormatPr baseColWidth="10" defaultColWidth="11.42578125" defaultRowHeight="15" outlineLevelRow="2" outlineLevelCol="1" x14ac:dyDescent="0.25"/>
  <cols>
    <col min="1" max="1" width="3.28515625" style="111" customWidth="1"/>
    <col min="2" max="2" width="16.28515625" style="139" customWidth="1"/>
    <col min="3" max="3" width="13.42578125" style="111" customWidth="1"/>
    <col min="4" max="5" width="13.42578125" style="141" customWidth="1"/>
    <col min="6" max="6" width="2.140625" style="111" customWidth="1"/>
    <col min="7" max="7" width="3.7109375" style="111" customWidth="1"/>
    <col min="8" max="8" width="11.42578125" style="111"/>
    <col min="9" max="20" width="11.42578125" style="112" hidden="1" customWidth="1" outlineLevel="1"/>
    <col min="21" max="21" width="11.42578125" style="112" collapsed="1"/>
    <col min="22" max="16384" width="11.42578125" style="111"/>
  </cols>
  <sheetData>
    <row r="1" spans="2:20" ht="15.75" thickBot="1" x14ac:dyDescent="0.3">
      <c r="D1" s="111"/>
      <c r="E1" s="111"/>
    </row>
    <row r="2" spans="2:20" ht="27.6" customHeight="1" x14ac:dyDescent="0.25">
      <c r="B2" s="652" t="str">
        <f>IF(Lang=0,J2,K2)</f>
        <v>Historique de l'ajustement au titre du risque non financier
(consolidé)</v>
      </c>
      <c r="C2" s="608">
        <f>IF(Lang=0,L2,M2)</f>
        <v>0</v>
      </c>
      <c r="D2" s="608">
        <f>IF(Lang=0,N2,O2)</f>
        <v>0</v>
      </c>
      <c r="E2" s="609">
        <f>IF(Lang=0,P2,Q2)</f>
        <v>0</v>
      </c>
      <c r="J2" s="112" t="s">
        <v>2298</v>
      </c>
      <c r="K2" s="143" t="s">
        <v>2788</v>
      </c>
    </row>
    <row r="3" spans="2:20" ht="15" customHeight="1" x14ac:dyDescent="0.25">
      <c r="B3" s="597" t="str">
        <f>IF(Lang=0,J3,K3)</f>
        <v>(en millier de dollars)</v>
      </c>
      <c r="C3" s="598">
        <f>IF(Lang=0,L3,M3)</f>
        <v>0</v>
      </c>
      <c r="D3" s="598">
        <f>IF(Lang=0,N3,O3)</f>
        <v>0</v>
      </c>
      <c r="E3" s="599">
        <f>IF(Lang=0,P3,Q3)</f>
        <v>0</v>
      </c>
      <c r="G3" s="147"/>
      <c r="J3" s="112" t="s">
        <v>756</v>
      </c>
      <c r="K3" s="112" t="s">
        <v>757</v>
      </c>
    </row>
    <row r="4" spans="2:20" ht="15.75" customHeight="1" x14ac:dyDescent="0.25">
      <c r="B4" s="537" t="str">
        <f>IF(Lang=0,J4,K4)</f>
        <v>Portefeuille ou filiale</v>
      </c>
      <c r="C4" s="84" t="str">
        <f>IF(Lang=0,L4,M4)</f>
        <v>T</v>
      </c>
      <c r="D4" s="84" t="str">
        <f>IF(Lang=0,N4,O4)</f>
        <v>T-1</v>
      </c>
      <c r="E4" s="198" t="str">
        <f>IF(Lang=0,P4,Q4)</f>
        <v>T-2 (1)</v>
      </c>
      <c r="G4" s="147"/>
      <c r="J4" s="112" t="s">
        <v>760</v>
      </c>
      <c r="K4" s="112" t="s">
        <v>761</v>
      </c>
      <c r="L4" s="112" t="s">
        <v>1884</v>
      </c>
      <c r="M4" s="112" t="s">
        <v>1884</v>
      </c>
      <c r="N4" s="112" t="s">
        <v>1883</v>
      </c>
      <c r="O4" s="112" t="s">
        <v>1883</v>
      </c>
      <c r="P4" s="112" t="s">
        <v>1987</v>
      </c>
      <c r="Q4" s="112" t="s">
        <v>1987</v>
      </c>
    </row>
    <row r="5" spans="2:20" ht="46.5" customHeight="1" x14ac:dyDescent="0.25">
      <c r="B5" s="542">
        <f>IF(Lang=0,J5,K5)</f>
        <v>0</v>
      </c>
      <c r="C5" s="246" t="str">
        <f>IF(Lang=0,L5,M5)</f>
        <v>Montant</v>
      </c>
      <c r="D5" s="51" t="str">
        <f>IF(Lang=0,N5,O5)</f>
        <v>Montant</v>
      </c>
      <c r="E5" s="50" t="str">
        <f>IF(Lang=0,P5,Q5)</f>
        <v>Montant</v>
      </c>
      <c r="L5" s="112" t="s">
        <v>2299</v>
      </c>
      <c r="M5" s="112" t="s">
        <v>2300</v>
      </c>
      <c r="N5" s="112" t="s">
        <v>2299</v>
      </c>
      <c r="O5" s="112" t="s">
        <v>2300</v>
      </c>
      <c r="P5" s="112" t="s">
        <v>2299</v>
      </c>
      <c r="Q5" s="112" t="s">
        <v>2300</v>
      </c>
    </row>
    <row r="6" spans="2:20" ht="9" customHeight="1" x14ac:dyDescent="0.25">
      <c r="B6" s="186">
        <v>11</v>
      </c>
      <c r="C6" s="188" t="s">
        <v>785</v>
      </c>
      <c r="D6" s="188" t="s">
        <v>787</v>
      </c>
      <c r="E6" s="189" t="s">
        <v>788</v>
      </c>
      <c r="G6" s="2" t="str">
        <f>IF(Lang=0,S6,T6)</f>
        <v>Réf</v>
      </c>
      <c r="S6" s="112" t="s">
        <v>2</v>
      </c>
      <c r="T6" s="112" t="s">
        <v>3</v>
      </c>
    </row>
    <row r="7" spans="2:20" x14ac:dyDescent="0.25">
      <c r="B7" s="363" t="str">
        <f t="shared" ref="B7:B15" si="0">IF(Lang=0,J7,K7)</f>
        <v>Portefeuille#1</v>
      </c>
      <c r="C7" s="371"/>
      <c r="D7" s="371"/>
      <c r="E7" s="372"/>
      <c r="G7" s="1" t="s">
        <v>794</v>
      </c>
      <c r="J7" s="112" t="s">
        <v>680</v>
      </c>
      <c r="K7" s="112" t="s">
        <v>681</v>
      </c>
    </row>
    <row r="8" spans="2:20" x14ac:dyDescent="0.25">
      <c r="B8" s="363" t="str">
        <f t="shared" si="0"/>
        <v>Portefeuille#2</v>
      </c>
      <c r="C8" s="371"/>
      <c r="D8" s="371"/>
      <c r="E8" s="372"/>
      <c r="G8" s="1" t="s">
        <v>795</v>
      </c>
      <c r="J8" s="112" t="s">
        <v>687</v>
      </c>
      <c r="K8" s="112" t="s">
        <v>688</v>
      </c>
    </row>
    <row r="9" spans="2:20" x14ac:dyDescent="0.25">
      <c r="B9" s="363" t="str">
        <f t="shared" si="0"/>
        <v>Portefeuille#3</v>
      </c>
      <c r="C9" s="371"/>
      <c r="D9" s="371"/>
      <c r="E9" s="372"/>
      <c r="G9" s="1" t="s">
        <v>796</v>
      </c>
      <c r="J9" s="112" t="s">
        <v>694</v>
      </c>
      <c r="K9" s="112" t="s">
        <v>695</v>
      </c>
    </row>
    <row r="10" spans="2:20" ht="15" customHeight="1" x14ac:dyDescent="0.25">
      <c r="B10" s="363" t="str">
        <f t="shared" si="0"/>
        <v>Portefeuille#4</v>
      </c>
      <c r="C10" s="371"/>
      <c r="D10" s="371"/>
      <c r="E10" s="372"/>
      <c r="G10" s="1" t="s">
        <v>797</v>
      </c>
      <c r="J10" s="112" t="s">
        <v>701</v>
      </c>
      <c r="K10" s="112" t="s">
        <v>702</v>
      </c>
    </row>
    <row r="11" spans="2:20" x14ac:dyDescent="0.25">
      <c r="B11" s="363" t="str">
        <f t="shared" si="0"/>
        <v>Portefeuille#5</v>
      </c>
      <c r="C11" s="371"/>
      <c r="D11" s="371"/>
      <c r="E11" s="372"/>
      <c r="G11" s="1" t="s">
        <v>6</v>
      </c>
      <c r="J11" s="112" t="s">
        <v>708</v>
      </c>
      <c r="K11" s="112" t="s">
        <v>709</v>
      </c>
    </row>
    <row r="12" spans="2:20" x14ac:dyDescent="0.25">
      <c r="B12" s="363" t="str">
        <f t="shared" si="0"/>
        <v>Portefeuille#6</v>
      </c>
      <c r="C12" s="371"/>
      <c r="D12" s="371"/>
      <c r="E12" s="372"/>
      <c r="G12" s="1" t="s">
        <v>798</v>
      </c>
      <c r="J12" s="112" t="s">
        <v>715</v>
      </c>
      <c r="K12" s="112" t="s">
        <v>716</v>
      </c>
    </row>
    <row r="13" spans="2:20" x14ac:dyDescent="0.25">
      <c r="B13" s="363" t="str">
        <f t="shared" si="0"/>
        <v>Portefeuille#7</v>
      </c>
      <c r="C13" s="371"/>
      <c r="D13" s="371"/>
      <c r="E13" s="372"/>
      <c r="G13" s="1" t="s">
        <v>799</v>
      </c>
      <c r="J13" s="112" t="s">
        <v>722</v>
      </c>
      <c r="K13" s="112" t="s">
        <v>723</v>
      </c>
    </row>
    <row r="14" spans="2:20" x14ac:dyDescent="0.25">
      <c r="B14" s="363" t="str">
        <f t="shared" si="0"/>
        <v>Portefeuille#8</v>
      </c>
      <c r="C14" s="371"/>
      <c r="D14" s="371"/>
      <c r="E14" s="372"/>
      <c r="G14" s="1" t="s">
        <v>800</v>
      </c>
      <c r="J14" s="112" t="s">
        <v>729</v>
      </c>
      <c r="K14" s="112" t="s">
        <v>730</v>
      </c>
    </row>
    <row r="15" spans="2:20" x14ac:dyDescent="0.25">
      <c r="B15" s="363" t="str">
        <f t="shared" si="0"/>
        <v>Filiale</v>
      </c>
      <c r="C15" s="371"/>
      <c r="D15" s="371"/>
      <c r="E15" s="372"/>
      <c r="G15" s="1" t="s">
        <v>801</v>
      </c>
      <c r="J15" s="112" t="s">
        <v>673</v>
      </c>
      <c r="K15" s="112" t="s">
        <v>674</v>
      </c>
    </row>
    <row r="16" spans="2:20" outlineLevel="1" x14ac:dyDescent="0.25">
      <c r="B16" s="363"/>
      <c r="C16" s="371"/>
      <c r="D16" s="371"/>
      <c r="E16" s="372"/>
      <c r="G16" s="1" t="s">
        <v>24</v>
      </c>
      <c r="J16" s="112" t="s">
        <v>673</v>
      </c>
      <c r="K16" s="112" t="s">
        <v>674</v>
      </c>
    </row>
    <row r="17" spans="2:19" outlineLevel="2" x14ac:dyDescent="0.25">
      <c r="B17" s="363"/>
      <c r="C17" s="371"/>
      <c r="D17" s="371"/>
      <c r="E17" s="372"/>
      <c r="G17" s="1" t="s">
        <v>802</v>
      </c>
      <c r="S17" s="112" t="s">
        <v>802</v>
      </c>
    </row>
    <row r="18" spans="2:19" outlineLevel="2" x14ac:dyDescent="0.25">
      <c r="B18" s="363"/>
      <c r="C18" s="371"/>
      <c r="D18" s="371"/>
      <c r="E18" s="372"/>
      <c r="G18" s="1" t="s">
        <v>803</v>
      </c>
      <c r="S18" s="112" t="s">
        <v>803</v>
      </c>
    </row>
    <row r="19" spans="2:19" outlineLevel="2" x14ac:dyDescent="0.25">
      <c r="B19" s="363"/>
      <c r="C19" s="371"/>
      <c r="D19" s="371"/>
      <c r="E19" s="372"/>
      <c r="G19" s="1" t="s">
        <v>804</v>
      </c>
      <c r="S19" s="112" t="s">
        <v>804</v>
      </c>
    </row>
    <row r="20" spans="2:19" outlineLevel="2" x14ac:dyDescent="0.25">
      <c r="B20" s="363"/>
      <c r="C20" s="371"/>
      <c r="D20" s="371"/>
      <c r="E20" s="372"/>
      <c r="G20" s="1" t="s">
        <v>805</v>
      </c>
      <c r="S20" s="112" t="s">
        <v>805</v>
      </c>
    </row>
    <row r="21" spans="2:19" outlineLevel="2" x14ac:dyDescent="0.25">
      <c r="B21" s="363"/>
      <c r="C21" s="371"/>
      <c r="D21" s="371"/>
      <c r="E21" s="372"/>
      <c r="G21" s="1" t="s">
        <v>806</v>
      </c>
      <c r="S21" s="112" t="s">
        <v>806</v>
      </c>
    </row>
    <row r="22" spans="2:19" outlineLevel="2" x14ac:dyDescent="0.25">
      <c r="B22" s="363"/>
      <c r="C22" s="371"/>
      <c r="D22" s="371"/>
      <c r="E22" s="372"/>
      <c r="G22" s="1" t="s">
        <v>807</v>
      </c>
      <c r="S22" s="112" t="s">
        <v>807</v>
      </c>
    </row>
    <row r="23" spans="2:19" outlineLevel="2" x14ac:dyDescent="0.25">
      <c r="B23" s="363"/>
      <c r="C23" s="371"/>
      <c r="D23" s="371"/>
      <c r="E23" s="372"/>
      <c r="G23" s="1" t="s">
        <v>808</v>
      </c>
      <c r="S23" s="112" t="s">
        <v>808</v>
      </c>
    </row>
    <row r="24" spans="2:19" outlineLevel="2" x14ac:dyDescent="0.25">
      <c r="B24" s="363"/>
      <c r="C24" s="371"/>
      <c r="D24" s="371"/>
      <c r="E24" s="372"/>
      <c r="G24" s="1" t="s">
        <v>809</v>
      </c>
      <c r="S24" s="112" t="s">
        <v>809</v>
      </c>
    </row>
    <row r="25" spans="2:19" outlineLevel="2" x14ac:dyDescent="0.25">
      <c r="B25" s="363"/>
      <c r="C25" s="371"/>
      <c r="D25" s="371"/>
      <c r="E25" s="372"/>
      <c r="G25" s="1" t="s">
        <v>810</v>
      </c>
      <c r="S25" s="112" t="s">
        <v>810</v>
      </c>
    </row>
    <row r="26" spans="2:19" outlineLevel="2" x14ac:dyDescent="0.25">
      <c r="B26" s="363"/>
      <c r="C26" s="371"/>
      <c r="D26" s="371"/>
      <c r="E26" s="372"/>
      <c r="G26" s="1" t="s">
        <v>811</v>
      </c>
      <c r="S26" s="112" t="s">
        <v>811</v>
      </c>
    </row>
    <row r="27" spans="2:19" outlineLevel="2" x14ac:dyDescent="0.25">
      <c r="B27" s="363"/>
      <c r="C27" s="371"/>
      <c r="D27" s="371"/>
      <c r="E27" s="372"/>
      <c r="G27" s="1" t="s">
        <v>812</v>
      </c>
      <c r="S27" s="112" t="s">
        <v>812</v>
      </c>
    </row>
    <row r="28" spans="2:19" outlineLevel="2" x14ac:dyDescent="0.25">
      <c r="B28" s="363"/>
      <c r="C28" s="371"/>
      <c r="D28" s="371"/>
      <c r="E28" s="372"/>
      <c r="G28" s="1" t="s">
        <v>813</v>
      </c>
      <c r="S28" s="112" t="s">
        <v>813</v>
      </c>
    </row>
    <row r="29" spans="2:19" outlineLevel="2" x14ac:dyDescent="0.25">
      <c r="B29" s="363"/>
      <c r="C29" s="371"/>
      <c r="D29" s="371"/>
      <c r="E29" s="372"/>
      <c r="G29" s="1" t="s">
        <v>814</v>
      </c>
      <c r="S29" s="112" t="s">
        <v>814</v>
      </c>
    </row>
    <row r="30" spans="2:19" outlineLevel="2" x14ac:dyDescent="0.25">
      <c r="B30" s="363"/>
      <c r="C30" s="371"/>
      <c r="D30" s="371"/>
      <c r="E30" s="372"/>
      <c r="G30" s="1" t="s">
        <v>815</v>
      </c>
      <c r="S30" s="112" t="s">
        <v>815</v>
      </c>
    </row>
    <row r="31" spans="2:19" outlineLevel="2" x14ac:dyDescent="0.25">
      <c r="B31" s="363"/>
      <c r="C31" s="371"/>
      <c r="D31" s="371"/>
      <c r="E31" s="372"/>
      <c r="G31" s="1" t="s">
        <v>816</v>
      </c>
      <c r="S31" s="112" t="s">
        <v>816</v>
      </c>
    </row>
    <row r="32" spans="2:19" outlineLevel="2" x14ac:dyDescent="0.25">
      <c r="B32" s="363"/>
      <c r="C32" s="371"/>
      <c r="D32" s="371"/>
      <c r="E32" s="372"/>
      <c r="G32" s="1" t="s">
        <v>817</v>
      </c>
      <c r="S32" s="112" t="s">
        <v>817</v>
      </c>
    </row>
    <row r="33" spans="2:19" outlineLevel="2" x14ac:dyDescent="0.25">
      <c r="B33" s="363"/>
      <c r="C33" s="371"/>
      <c r="D33" s="371"/>
      <c r="E33" s="372"/>
      <c r="G33" s="1" t="s">
        <v>818</v>
      </c>
      <c r="S33" s="112" t="s">
        <v>818</v>
      </c>
    </row>
    <row r="34" spans="2:19" outlineLevel="2" x14ac:dyDescent="0.25">
      <c r="B34" s="363"/>
      <c r="C34" s="371"/>
      <c r="D34" s="371"/>
      <c r="E34" s="372"/>
      <c r="G34" s="1" t="s">
        <v>819</v>
      </c>
      <c r="S34" s="112" t="s">
        <v>819</v>
      </c>
    </row>
    <row r="35" spans="2:19" outlineLevel="2" x14ac:dyDescent="0.25">
      <c r="B35" s="363"/>
      <c r="C35" s="371"/>
      <c r="D35" s="371"/>
      <c r="E35" s="372"/>
      <c r="G35" s="1" t="s">
        <v>820</v>
      </c>
      <c r="S35" s="112" t="s">
        <v>820</v>
      </c>
    </row>
    <row r="36" spans="2:19" outlineLevel="2" x14ac:dyDescent="0.25">
      <c r="B36" s="363"/>
      <c r="C36" s="371"/>
      <c r="D36" s="371"/>
      <c r="E36" s="372"/>
      <c r="G36" s="1" t="s">
        <v>821</v>
      </c>
      <c r="S36" s="112" t="s">
        <v>821</v>
      </c>
    </row>
    <row r="37" spans="2:19" outlineLevel="2" x14ac:dyDescent="0.25">
      <c r="B37" s="363"/>
      <c r="C37" s="371"/>
      <c r="D37" s="371"/>
      <c r="E37" s="372"/>
      <c r="G37" s="1" t="s">
        <v>822</v>
      </c>
      <c r="S37" s="112" t="s">
        <v>822</v>
      </c>
    </row>
    <row r="38" spans="2:19" outlineLevel="2" x14ac:dyDescent="0.25">
      <c r="B38" s="363"/>
      <c r="C38" s="371"/>
      <c r="D38" s="371"/>
      <c r="E38" s="372"/>
      <c r="G38" s="1" t="s">
        <v>823</v>
      </c>
      <c r="S38" s="112" t="s">
        <v>823</v>
      </c>
    </row>
    <row r="39" spans="2:19" outlineLevel="2" x14ac:dyDescent="0.25">
      <c r="B39" s="363"/>
      <c r="C39" s="371"/>
      <c r="D39" s="371"/>
      <c r="E39" s="372"/>
      <c r="G39" s="1" t="s">
        <v>824</v>
      </c>
      <c r="S39" s="112" t="s">
        <v>824</v>
      </c>
    </row>
    <row r="40" spans="2:19" outlineLevel="2" x14ac:dyDescent="0.25">
      <c r="B40" s="363"/>
      <c r="C40" s="371"/>
      <c r="D40" s="371"/>
      <c r="E40" s="372"/>
      <c r="G40" s="1" t="s">
        <v>825</v>
      </c>
      <c r="S40" s="112" t="s">
        <v>825</v>
      </c>
    </row>
    <row r="41" spans="2:19" outlineLevel="2" x14ac:dyDescent="0.25">
      <c r="B41" s="363"/>
      <c r="C41" s="371"/>
      <c r="D41" s="371"/>
      <c r="E41" s="372"/>
      <c r="G41" s="1" t="s">
        <v>826</v>
      </c>
      <c r="S41" s="112" t="s">
        <v>826</v>
      </c>
    </row>
    <row r="42" spans="2:19" outlineLevel="2" x14ac:dyDescent="0.25">
      <c r="B42" s="363"/>
      <c r="C42" s="371"/>
      <c r="D42" s="371"/>
      <c r="E42" s="372"/>
      <c r="G42" s="1" t="s">
        <v>827</v>
      </c>
      <c r="S42" s="112" t="s">
        <v>827</v>
      </c>
    </row>
    <row r="43" spans="2:19" outlineLevel="2" x14ac:dyDescent="0.25">
      <c r="B43" s="363"/>
      <c r="C43" s="371"/>
      <c r="D43" s="371"/>
      <c r="E43" s="372"/>
      <c r="G43" s="1" t="s">
        <v>828</v>
      </c>
      <c r="S43" s="112" t="s">
        <v>828</v>
      </c>
    </row>
    <row r="44" spans="2:19" outlineLevel="2" x14ac:dyDescent="0.25">
      <c r="B44" s="363"/>
      <c r="C44" s="371"/>
      <c r="D44" s="371"/>
      <c r="E44" s="372"/>
      <c r="G44" s="1" t="s">
        <v>829</v>
      </c>
      <c r="S44" s="112" t="s">
        <v>829</v>
      </c>
    </row>
    <row r="45" spans="2:19" outlineLevel="2" x14ac:dyDescent="0.25">
      <c r="B45" s="363"/>
      <c r="C45" s="371"/>
      <c r="D45" s="371"/>
      <c r="E45" s="372"/>
      <c r="G45" s="1" t="s">
        <v>830</v>
      </c>
      <c r="S45" s="112" t="s">
        <v>830</v>
      </c>
    </row>
    <row r="46" spans="2:19" outlineLevel="2" x14ac:dyDescent="0.25">
      <c r="B46" s="363"/>
      <c r="C46" s="371"/>
      <c r="D46" s="371"/>
      <c r="E46" s="372"/>
      <c r="G46" s="1" t="s">
        <v>831</v>
      </c>
      <c r="S46" s="112" t="s">
        <v>831</v>
      </c>
    </row>
    <row r="47" spans="2:19" outlineLevel="2" x14ac:dyDescent="0.25">
      <c r="B47" s="363"/>
      <c r="C47" s="371"/>
      <c r="D47" s="371"/>
      <c r="E47" s="372"/>
      <c r="G47" s="1" t="s">
        <v>832</v>
      </c>
      <c r="S47" s="112" t="s">
        <v>832</v>
      </c>
    </row>
    <row r="48" spans="2:19" outlineLevel="2" x14ac:dyDescent="0.25">
      <c r="B48" s="363"/>
      <c r="C48" s="371"/>
      <c r="D48" s="371"/>
      <c r="E48" s="372"/>
      <c r="G48" s="1" t="s">
        <v>833</v>
      </c>
      <c r="S48" s="112" t="s">
        <v>833</v>
      </c>
    </row>
    <row r="49" spans="2:19" outlineLevel="2" x14ac:dyDescent="0.25">
      <c r="B49" s="363"/>
      <c r="C49" s="371"/>
      <c r="D49" s="371"/>
      <c r="E49" s="372"/>
      <c r="G49" s="1" t="s">
        <v>834</v>
      </c>
      <c r="S49" s="112" t="s">
        <v>834</v>
      </c>
    </row>
    <row r="50" spans="2:19" outlineLevel="2" x14ac:dyDescent="0.25">
      <c r="B50" s="363"/>
      <c r="C50" s="371"/>
      <c r="D50" s="371"/>
      <c r="E50" s="372"/>
      <c r="G50" s="1" t="s">
        <v>835</v>
      </c>
      <c r="S50" s="112" t="s">
        <v>835</v>
      </c>
    </row>
    <row r="51" spans="2:19" outlineLevel="2" x14ac:dyDescent="0.25">
      <c r="B51" s="363"/>
      <c r="C51" s="371"/>
      <c r="D51" s="371"/>
      <c r="E51" s="372"/>
      <c r="G51" s="1" t="s">
        <v>836</v>
      </c>
      <c r="S51" s="112" t="s">
        <v>836</v>
      </c>
    </row>
    <row r="52" spans="2:19" outlineLevel="2" x14ac:dyDescent="0.25">
      <c r="B52" s="363"/>
      <c r="C52" s="371"/>
      <c r="D52" s="371"/>
      <c r="E52" s="372"/>
      <c r="G52" s="1" t="s">
        <v>837</v>
      </c>
      <c r="S52" s="112" t="s">
        <v>837</v>
      </c>
    </row>
    <row r="53" spans="2:19" outlineLevel="2" x14ac:dyDescent="0.25">
      <c r="B53" s="363"/>
      <c r="C53" s="371"/>
      <c r="D53" s="371"/>
      <c r="E53" s="372"/>
      <c r="G53" s="1" t="s">
        <v>838</v>
      </c>
      <c r="S53" s="112" t="s">
        <v>838</v>
      </c>
    </row>
    <row r="54" spans="2:19" outlineLevel="2" x14ac:dyDescent="0.25">
      <c r="B54" s="363"/>
      <c r="C54" s="371"/>
      <c r="D54" s="371"/>
      <c r="E54" s="372"/>
      <c r="G54" s="1" t="s">
        <v>839</v>
      </c>
      <c r="S54" s="112" t="s">
        <v>839</v>
      </c>
    </row>
    <row r="55" spans="2:19" outlineLevel="2" x14ac:dyDescent="0.25">
      <c r="B55" s="363"/>
      <c r="C55" s="371"/>
      <c r="D55" s="371"/>
      <c r="E55" s="372"/>
      <c r="G55" s="1" t="s">
        <v>840</v>
      </c>
      <c r="S55" s="112" t="s">
        <v>840</v>
      </c>
    </row>
    <row r="56" spans="2:19" outlineLevel="2" x14ac:dyDescent="0.25">
      <c r="B56" s="363"/>
      <c r="C56" s="371"/>
      <c r="D56" s="371"/>
      <c r="E56" s="372"/>
      <c r="G56" s="1" t="s">
        <v>841</v>
      </c>
    </row>
    <row r="57" spans="2:19" ht="15.75" outlineLevel="2" thickBot="1" x14ac:dyDescent="0.3">
      <c r="B57" s="368"/>
      <c r="C57" s="371"/>
      <c r="D57" s="371"/>
      <c r="E57" s="372"/>
      <c r="G57" s="1" t="s">
        <v>842</v>
      </c>
      <c r="S57" s="112" t="s">
        <v>1785</v>
      </c>
    </row>
    <row r="58" spans="2:19" ht="16.5" thickTop="1" thickBot="1" x14ac:dyDescent="0.3">
      <c r="B58" s="247" t="str">
        <f>IF(Lang=0,J58,K58)</f>
        <v>Total consolidé</v>
      </c>
      <c r="C58" s="438">
        <f>SUM(C7:C57)</f>
        <v>0</v>
      </c>
      <c r="D58" s="438">
        <f>SUM(D7:D57)</f>
        <v>0</v>
      </c>
      <c r="E58" s="439">
        <f>SUM(E7:E57)</f>
        <v>0</v>
      </c>
      <c r="G58" s="1" t="s">
        <v>890</v>
      </c>
      <c r="J58" s="112" t="s">
        <v>1787</v>
      </c>
      <c r="K58" s="112" t="s">
        <v>1788</v>
      </c>
    </row>
    <row r="60" spans="2:19" x14ac:dyDescent="0.25">
      <c r="B60" s="140" t="str">
        <f>IF(Lang=0,J60,K60)</f>
        <v>(1) Facultatif</v>
      </c>
      <c r="D60" s="111"/>
      <c r="E60" s="111"/>
      <c r="J60" s="112" t="s">
        <v>1997</v>
      </c>
      <c r="K60" s="112" t="s">
        <v>2301</v>
      </c>
    </row>
  </sheetData>
  <sheetProtection sheet="1" objects="1" scenarios="1"/>
  <mergeCells count="3">
    <mergeCell ref="B2:E2"/>
    <mergeCell ref="B3:E3"/>
    <mergeCell ref="B4:B5"/>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4.2.3&amp;RHistorique de l'ajustement au titre du risque non financier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'0'!$D$4:$D$104</xm:f>
          </x14:formula1>
          <xm:sqref>B7:B57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FBFFC-C689-4DD8-AE3E-528A7B4B3F32}">
  <sheetPr codeName="Feuil20"/>
  <dimension ref="B1:U21"/>
  <sheetViews>
    <sheetView workbookViewId="0"/>
  </sheetViews>
  <sheetFormatPr baseColWidth="10" defaultColWidth="11.42578125" defaultRowHeight="15" outlineLevelCol="1" x14ac:dyDescent="0.25"/>
  <cols>
    <col min="1" max="1" width="3.28515625" style="111" customWidth="1"/>
    <col min="2" max="2" width="48" style="111" customWidth="1"/>
    <col min="3" max="5" width="15.7109375" style="111" customWidth="1"/>
    <col min="6" max="6" width="2.140625" style="111" customWidth="1"/>
    <col min="7" max="7" width="3.7109375" style="111" customWidth="1"/>
    <col min="8" max="8" width="11.42578125" style="111"/>
    <col min="9" max="10" width="11.42578125" style="112" hidden="1" customWidth="1" outlineLevel="1"/>
    <col min="11" max="11" width="14" style="112" hidden="1" customWidth="1" outlineLevel="1"/>
    <col min="12" max="20" width="11.42578125" style="112" hidden="1" customWidth="1" outlineLevel="1"/>
    <col min="21" max="21" width="11.42578125" style="112" collapsed="1"/>
    <col min="22" max="16384" width="11.42578125" style="111"/>
  </cols>
  <sheetData>
    <row r="1" spans="2:21" ht="15.75" thickBot="1" x14ac:dyDescent="0.3"/>
    <row r="2" spans="2:21" ht="41.45" customHeight="1" x14ac:dyDescent="0.25">
      <c r="B2" s="653" t="str">
        <f>IF(Lang=0,J2,K2)</f>
        <v>Autres passifs
(non consolidé)</v>
      </c>
      <c r="C2" s="654">
        <v>0</v>
      </c>
      <c r="D2" s="654">
        <v>0</v>
      </c>
      <c r="E2" s="655">
        <v>0</v>
      </c>
      <c r="J2" s="143" t="s">
        <v>2302</v>
      </c>
      <c r="K2" s="143" t="s">
        <v>2303</v>
      </c>
    </row>
    <row r="3" spans="2:21" ht="15" customHeight="1" x14ac:dyDescent="0.25">
      <c r="B3" s="597" t="str">
        <f>IF(Lang=0,J3,K3)</f>
        <v>(en millier de dollars)</v>
      </c>
      <c r="C3" s="598">
        <v>0</v>
      </c>
      <c r="D3" s="598">
        <v>0</v>
      </c>
      <c r="E3" s="599">
        <v>0</v>
      </c>
      <c r="J3" s="112" t="s">
        <v>756</v>
      </c>
      <c r="K3" s="112" t="s">
        <v>2304</v>
      </c>
    </row>
    <row r="4" spans="2:21" ht="70.150000000000006" customHeight="1" x14ac:dyDescent="0.25">
      <c r="B4" s="537" t="str">
        <f>IF(Lang=0,J3,K3)</f>
        <v>(en millier de dollars)</v>
      </c>
      <c r="C4" s="99" t="str">
        <f>IF(Lang=0,L4,M4)</f>
        <v>T</v>
      </c>
      <c r="D4" s="99" t="str">
        <f>IF(Lang=0,N4,O4)</f>
        <v>T-1</v>
      </c>
      <c r="E4" s="50" t="str">
        <f>IF(Lang=0,P4,Q4)</f>
        <v>T-2 (1)</v>
      </c>
      <c r="G4" s="147"/>
      <c r="J4" s="112" t="s">
        <v>1793</v>
      </c>
      <c r="K4" s="112" t="s">
        <v>1794</v>
      </c>
      <c r="L4" s="112" t="s">
        <v>1884</v>
      </c>
      <c r="M4" s="112" t="s">
        <v>1884</v>
      </c>
      <c r="N4" s="112" t="s">
        <v>1883</v>
      </c>
      <c r="O4" s="112" t="s">
        <v>1883</v>
      </c>
      <c r="P4" s="112" t="s">
        <v>1987</v>
      </c>
      <c r="Q4" s="112" t="s">
        <v>1987</v>
      </c>
    </row>
    <row r="5" spans="2:21" s="148" customFormat="1" ht="9" customHeight="1" x14ac:dyDescent="0.25">
      <c r="B5" s="542">
        <v>0</v>
      </c>
      <c r="C5" s="188" t="s">
        <v>782</v>
      </c>
      <c r="D5" s="188" t="s">
        <v>783</v>
      </c>
      <c r="E5" s="189" t="s">
        <v>784</v>
      </c>
      <c r="G5" s="2" t="str">
        <f>IF(Lang=0,S5,T5)</f>
        <v>Réf</v>
      </c>
      <c r="I5" s="112"/>
      <c r="J5" s="112"/>
      <c r="K5" s="112"/>
      <c r="L5" s="112"/>
      <c r="M5" s="112"/>
      <c r="N5" s="112"/>
      <c r="O5" s="112"/>
      <c r="P5" s="112"/>
      <c r="Q5" s="112"/>
      <c r="R5" s="112"/>
      <c r="S5" s="112" t="s">
        <v>2</v>
      </c>
      <c r="T5" s="112" t="s">
        <v>3</v>
      </c>
      <c r="U5" s="112"/>
    </row>
    <row r="6" spans="2:21" s="148" customFormat="1" ht="15" customHeight="1" x14ac:dyDescent="0.25">
      <c r="B6" s="194" t="str">
        <f t="shared" ref="B6:B19" si="0">IF(Lang=0,J6,K6)</f>
        <v>Provisions, charges à payer et autres éléments de passif</v>
      </c>
      <c r="C6" s="371"/>
      <c r="D6" s="371"/>
      <c r="E6" s="372"/>
      <c r="F6" s="139"/>
      <c r="G6" s="1" t="s">
        <v>24</v>
      </c>
      <c r="I6" s="112"/>
      <c r="J6" s="112" t="s">
        <v>2305</v>
      </c>
      <c r="K6" s="112" t="s">
        <v>2306</v>
      </c>
      <c r="L6" s="112"/>
      <c r="M6" s="112"/>
      <c r="N6" s="112"/>
      <c r="O6" s="112"/>
      <c r="P6" s="112"/>
      <c r="Q6" s="112"/>
      <c r="R6" s="112"/>
      <c r="S6" s="112"/>
      <c r="T6" s="112"/>
      <c r="U6" s="112"/>
    </row>
    <row r="7" spans="2:21" s="148" customFormat="1" ht="15" customHeight="1" x14ac:dyDescent="0.25">
      <c r="B7" s="194" t="str">
        <f t="shared" si="0"/>
        <v>Passifs détenus en vue de la vente</v>
      </c>
      <c r="C7" s="371"/>
      <c r="D7" s="371"/>
      <c r="E7" s="372"/>
      <c r="F7" s="139"/>
      <c r="G7" s="1" t="s">
        <v>811</v>
      </c>
      <c r="I7" s="112"/>
      <c r="J7" s="112" t="s">
        <v>2307</v>
      </c>
      <c r="K7" s="112" t="s">
        <v>2308</v>
      </c>
      <c r="L7" s="112"/>
      <c r="M7" s="112"/>
      <c r="N7" s="112"/>
      <c r="O7" s="112"/>
      <c r="P7" s="112"/>
      <c r="Q7" s="112"/>
      <c r="R7" s="112"/>
      <c r="S7" s="112"/>
      <c r="T7" s="112"/>
      <c r="U7" s="112"/>
    </row>
    <row r="8" spans="2:21" s="148" customFormat="1" ht="15" customHeight="1" x14ac:dyDescent="0.25">
      <c r="B8" s="194" t="str">
        <f t="shared" si="0"/>
        <v>Passifs d'impôt exigible</v>
      </c>
      <c r="C8" s="371"/>
      <c r="D8" s="371"/>
      <c r="E8" s="372"/>
      <c r="F8" s="139"/>
      <c r="G8" s="1" t="s">
        <v>821</v>
      </c>
      <c r="I8" s="112"/>
      <c r="J8" s="112" t="s">
        <v>2309</v>
      </c>
      <c r="K8" s="112" t="s">
        <v>2310</v>
      </c>
      <c r="L8" s="112"/>
      <c r="M8" s="112"/>
      <c r="N8" s="112"/>
      <c r="O8" s="112"/>
      <c r="P8" s="112"/>
      <c r="Q8" s="112"/>
      <c r="R8" s="112"/>
      <c r="S8" s="112"/>
      <c r="T8" s="112"/>
      <c r="U8" s="112"/>
    </row>
    <row r="9" spans="2:21" s="148" customFormat="1" ht="15" customHeight="1" x14ac:dyDescent="0.25">
      <c r="B9" s="194" t="str">
        <f t="shared" si="0"/>
        <v>Charges sur les prêts hypothécaires et autres charges immobilières</v>
      </c>
      <c r="C9" s="371"/>
      <c r="D9" s="371"/>
      <c r="E9" s="372"/>
      <c r="F9" s="139"/>
      <c r="G9" s="1" t="s">
        <v>831</v>
      </c>
      <c r="I9" s="112"/>
      <c r="J9" s="112" t="s">
        <v>2311</v>
      </c>
      <c r="K9" s="112" t="s">
        <v>2312</v>
      </c>
      <c r="L9" s="112"/>
      <c r="M9" s="112"/>
      <c r="N9" s="112"/>
      <c r="O9" s="112"/>
      <c r="P9" s="112"/>
      <c r="Q9" s="112"/>
      <c r="R9" s="112"/>
      <c r="S9" s="112"/>
      <c r="T9" s="112"/>
      <c r="U9" s="112"/>
    </row>
    <row r="10" spans="2:21" s="148" customFormat="1" ht="15" customHeight="1" x14ac:dyDescent="0.25">
      <c r="B10" s="194" t="str">
        <f t="shared" si="0"/>
        <v>Instruments financiers dérivés - Passifs</v>
      </c>
      <c r="C10" s="371"/>
      <c r="D10" s="371"/>
      <c r="E10" s="372"/>
      <c r="F10" s="139"/>
      <c r="G10" s="1" t="s">
        <v>841</v>
      </c>
      <c r="I10" s="112"/>
      <c r="J10" s="112" t="s">
        <v>2313</v>
      </c>
      <c r="K10" s="112" t="s">
        <v>2314</v>
      </c>
      <c r="L10" s="112"/>
      <c r="M10" s="112"/>
      <c r="N10" s="112"/>
      <c r="O10" s="112"/>
      <c r="P10" s="112"/>
      <c r="Q10" s="112"/>
      <c r="R10" s="112"/>
      <c r="S10" s="112"/>
      <c r="T10" s="112"/>
      <c r="U10" s="112"/>
    </row>
    <row r="11" spans="2:21" s="148" customFormat="1" ht="15" customHeight="1" x14ac:dyDescent="0.25">
      <c r="B11" s="194" t="str">
        <f t="shared" si="0"/>
        <v>Dépôts bancaires et dépôts en fiducie</v>
      </c>
      <c r="C11" s="371"/>
      <c r="D11" s="371"/>
      <c r="E11" s="372"/>
      <c r="F11" s="139"/>
      <c r="G11" s="1" t="s">
        <v>851</v>
      </c>
      <c r="I11" s="112"/>
      <c r="J11" s="112" t="s">
        <v>2315</v>
      </c>
      <c r="K11" s="112" t="s">
        <v>2316</v>
      </c>
      <c r="L11" s="112"/>
      <c r="M11" s="112"/>
      <c r="N11" s="112"/>
      <c r="O11" s="112"/>
      <c r="P11" s="112"/>
      <c r="Q11" s="112"/>
      <c r="R11" s="112"/>
      <c r="S11" s="112"/>
      <c r="T11" s="112"/>
      <c r="U11" s="112"/>
    </row>
    <row r="12" spans="2:21" s="148" customFormat="1" ht="15" customHeight="1" x14ac:dyDescent="0.25">
      <c r="B12" s="194" t="str">
        <f t="shared" si="0"/>
        <v>Autres dettes</v>
      </c>
      <c r="C12" s="371"/>
      <c r="D12" s="371"/>
      <c r="E12" s="372"/>
      <c r="F12" s="139"/>
      <c r="G12" s="1" t="s">
        <v>861</v>
      </c>
      <c r="I12" s="112"/>
      <c r="J12" s="112" t="s">
        <v>2317</v>
      </c>
      <c r="K12" s="112" t="s">
        <v>2318</v>
      </c>
      <c r="L12" s="112"/>
      <c r="M12" s="112"/>
      <c r="N12" s="112"/>
      <c r="O12" s="112"/>
      <c r="P12" s="112"/>
      <c r="Q12" s="112"/>
      <c r="R12" s="112"/>
      <c r="S12" s="112"/>
      <c r="T12" s="112"/>
      <c r="U12" s="112"/>
    </row>
    <row r="13" spans="2:21" s="148" customFormat="1" ht="15" customHeight="1" x14ac:dyDescent="0.25">
      <c r="B13" s="194" t="str">
        <f t="shared" si="0"/>
        <v>Régimes de retraite à prestations définies</v>
      </c>
      <c r="C13" s="371"/>
      <c r="D13" s="371"/>
      <c r="E13" s="372"/>
      <c r="F13" s="139"/>
      <c r="G13" s="1" t="s">
        <v>871</v>
      </c>
      <c r="I13" s="112"/>
      <c r="J13" s="112" t="s">
        <v>2319</v>
      </c>
      <c r="K13" s="112" t="s">
        <v>2320</v>
      </c>
      <c r="L13" s="112"/>
      <c r="M13" s="112"/>
      <c r="N13" s="112"/>
      <c r="O13" s="112"/>
      <c r="P13" s="112"/>
      <c r="Q13" s="112"/>
      <c r="R13" s="112"/>
      <c r="S13" s="112"/>
      <c r="T13" s="112"/>
      <c r="U13" s="112"/>
    </row>
    <row r="14" spans="2:21" s="148" customFormat="1" ht="15" customHeight="1" x14ac:dyDescent="0.25">
      <c r="B14" s="194" t="str">
        <f t="shared" si="0"/>
        <v>Avantages du personnel (autres que les montants susmentionnés)</v>
      </c>
      <c r="C14" s="371"/>
      <c r="D14" s="371"/>
      <c r="E14" s="372"/>
      <c r="F14" s="139"/>
      <c r="G14" s="1" t="s">
        <v>881</v>
      </c>
      <c r="I14" s="112"/>
      <c r="J14" s="112" t="s">
        <v>2321</v>
      </c>
      <c r="K14" s="112" t="s">
        <v>2322</v>
      </c>
      <c r="L14" s="112"/>
      <c r="M14" s="112"/>
      <c r="N14" s="112"/>
      <c r="O14" s="112"/>
      <c r="P14" s="112"/>
      <c r="Q14" s="112"/>
      <c r="R14" s="112"/>
      <c r="S14" s="112"/>
      <c r="T14" s="112"/>
      <c r="U14" s="112"/>
    </row>
    <row r="15" spans="2:21" s="148" customFormat="1" ht="15" customHeight="1" x14ac:dyDescent="0.25">
      <c r="B15" s="194" t="str">
        <f t="shared" si="0"/>
        <v>Dettes subordonnées</v>
      </c>
      <c r="C15" s="371"/>
      <c r="D15" s="371"/>
      <c r="E15" s="372"/>
      <c r="F15" s="139"/>
      <c r="G15" s="1" t="s">
        <v>29</v>
      </c>
      <c r="I15" s="112"/>
      <c r="J15" s="112" t="s">
        <v>2323</v>
      </c>
      <c r="K15" s="112" t="s">
        <v>2324</v>
      </c>
      <c r="L15" s="112"/>
      <c r="M15" s="112"/>
      <c r="N15" s="112"/>
      <c r="O15" s="112"/>
      <c r="P15" s="112"/>
      <c r="Q15" s="112"/>
      <c r="R15" s="112"/>
      <c r="S15" s="112"/>
      <c r="T15" s="112"/>
      <c r="U15" s="112"/>
    </row>
    <row r="16" spans="2:21" s="148" customFormat="1" ht="15" customHeight="1" x14ac:dyDescent="0.25">
      <c r="B16" s="194" t="str">
        <f t="shared" si="0"/>
        <v>Actions privilégiées - Dettes</v>
      </c>
      <c r="C16" s="371"/>
      <c r="D16" s="371"/>
      <c r="E16" s="372"/>
      <c r="F16" s="139"/>
      <c r="G16" s="1" t="s">
        <v>32</v>
      </c>
      <c r="I16" s="112"/>
      <c r="J16" s="112" t="s">
        <v>2325</v>
      </c>
      <c r="K16" s="112" t="s">
        <v>2326</v>
      </c>
      <c r="L16" s="112"/>
      <c r="M16" s="112"/>
      <c r="N16" s="112"/>
      <c r="O16" s="112"/>
      <c r="P16" s="112"/>
      <c r="Q16" s="112"/>
      <c r="R16" s="112"/>
      <c r="S16" s="112"/>
      <c r="T16" s="112"/>
      <c r="U16" s="112"/>
    </row>
    <row r="17" spans="2:21" s="148" customFormat="1" ht="15" customHeight="1" x14ac:dyDescent="0.25">
      <c r="B17" s="194" t="str">
        <f t="shared" si="0"/>
        <v>Passifs d'impôt différé</v>
      </c>
      <c r="C17" s="371"/>
      <c r="D17" s="371"/>
      <c r="E17" s="372"/>
      <c r="F17" s="139"/>
      <c r="G17" s="1" t="s">
        <v>35</v>
      </c>
      <c r="I17" s="112"/>
      <c r="J17" s="112" t="s">
        <v>2327</v>
      </c>
      <c r="K17" s="112" t="s">
        <v>2328</v>
      </c>
      <c r="L17" s="112"/>
      <c r="M17" s="112"/>
      <c r="N17" s="112"/>
      <c r="O17" s="112"/>
      <c r="P17" s="112"/>
      <c r="Q17" s="112"/>
      <c r="R17" s="112"/>
      <c r="S17" s="112"/>
      <c r="T17" s="112"/>
      <c r="U17" s="112"/>
    </row>
    <row r="18" spans="2:21" s="148" customFormat="1" ht="15" customHeight="1" thickBot="1" x14ac:dyDescent="0.3">
      <c r="B18" s="194" t="str">
        <f t="shared" si="0"/>
        <v>Total des passifs au titre des contrats d'investissement</v>
      </c>
      <c r="C18" s="371"/>
      <c r="D18" s="371"/>
      <c r="E18" s="372"/>
      <c r="F18" s="139"/>
      <c r="G18" s="1" t="s">
        <v>38</v>
      </c>
      <c r="I18" s="112"/>
      <c r="J18" s="112" t="s">
        <v>2329</v>
      </c>
      <c r="K18" s="112" t="s">
        <v>2330</v>
      </c>
      <c r="L18" s="112"/>
      <c r="M18" s="112"/>
      <c r="N18" s="112"/>
      <c r="O18" s="112"/>
      <c r="P18" s="112"/>
      <c r="Q18" s="112"/>
      <c r="R18" s="112"/>
      <c r="S18" s="112"/>
      <c r="T18" s="112"/>
      <c r="U18" s="112"/>
    </row>
    <row r="19" spans="2:21" s="148" customFormat="1" ht="15" customHeight="1" thickTop="1" thickBot="1" x14ac:dyDescent="0.3">
      <c r="B19" s="228" t="str">
        <f t="shared" si="0"/>
        <v>Total non consolidé</v>
      </c>
      <c r="C19" s="405">
        <f>SUM(C6:C18)</f>
        <v>0</v>
      </c>
      <c r="D19" s="405">
        <f>SUM(D6:D18)</f>
        <v>0</v>
      </c>
      <c r="E19" s="440">
        <f>SUM(E6:E18)</f>
        <v>0</v>
      </c>
      <c r="F19" s="137"/>
      <c r="G19" s="1" t="s">
        <v>986</v>
      </c>
      <c r="I19" s="112"/>
      <c r="J19" s="112" t="s">
        <v>1799</v>
      </c>
      <c r="K19" s="112" t="s">
        <v>1800</v>
      </c>
      <c r="L19" s="112"/>
      <c r="M19" s="112"/>
      <c r="N19" s="112"/>
      <c r="O19" s="112"/>
      <c r="P19" s="112"/>
      <c r="Q19" s="112"/>
      <c r="R19" s="112"/>
      <c r="S19" s="112"/>
      <c r="T19" s="112"/>
      <c r="U19" s="112"/>
    </row>
    <row r="21" spans="2:21" x14ac:dyDescent="0.25">
      <c r="B21" s="147" t="str">
        <f>IF(Lang=0,J21,K21)</f>
        <v>(1) Facultatif</v>
      </c>
      <c r="J21" s="112" t="s">
        <v>1997</v>
      </c>
      <c r="K21" s="112" t="s">
        <v>2301</v>
      </c>
    </row>
  </sheetData>
  <sheetProtection sheet="1" objects="1" scenarios="1"/>
  <mergeCells count="3">
    <mergeCell ref="B2:E2"/>
    <mergeCell ref="B3:E3"/>
    <mergeCell ref="B4:B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C93B4-D7CE-4679-908D-4042FCA90E99}">
  <sheetPr codeName="Feuil21"/>
  <dimension ref="B1:Z37"/>
  <sheetViews>
    <sheetView zoomScaleSheetLayoutView="90" workbookViewId="0"/>
  </sheetViews>
  <sheetFormatPr baseColWidth="10" defaultColWidth="11.42578125" defaultRowHeight="15" outlineLevelCol="1" x14ac:dyDescent="0.25"/>
  <cols>
    <col min="1" max="1" width="3.28515625" style="111" customWidth="1"/>
    <col min="2" max="2" width="64.85546875" style="111" customWidth="1"/>
    <col min="3" max="5" width="18" style="111" customWidth="1"/>
    <col min="6" max="6" width="26" style="111" customWidth="1"/>
    <col min="7" max="7" width="2.140625" style="111" customWidth="1"/>
    <col min="8" max="8" width="3.7109375" style="111" customWidth="1"/>
    <col min="9" max="9" width="11.42578125" style="111"/>
    <col min="10" max="25" width="11.42578125" style="112" hidden="1" customWidth="1" outlineLevel="1"/>
    <col min="26" max="26" width="11.42578125" style="111" collapsed="1"/>
    <col min="27" max="16384" width="11.42578125" style="111"/>
  </cols>
  <sheetData>
    <row r="1" spans="2:25" ht="15.75" thickBot="1" x14ac:dyDescent="0.3"/>
    <row r="2" spans="2:25" ht="29.25" customHeight="1" x14ac:dyDescent="0.25">
      <c r="B2" s="524" t="str">
        <f t="shared" ref="B2:B20" si="0">IF(Lang=0,K2,L2)</f>
        <v>Variation du passif net des contrats non évalués selon la MRP
(consolidé)</v>
      </c>
      <c r="C2" s="656">
        <f>IF(Lang=0,M2,N2)</f>
        <v>0</v>
      </c>
      <c r="D2" s="656">
        <f>IF(Lang=0,O2,P2)</f>
        <v>0</v>
      </c>
      <c r="E2" s="656">
        <f>IF(Lang=0,Q2,R2)</f>
        <v>0</v>
      </c>
      <c r="F2" s="641">
        <f>IF(Lang=0,U2,V2)</f>
        <v>0</v>
      </c>
      <c r="K2" s="112" t="s">
        <v>2331</v>
      </c>
      <c r="L2" s="143" t="s">
        <v>2789</v>
      </c>
    </row>
    <row r="3" spans="2:25" x14ac:dyDescent="0.25">
      <c r="B3" s="597" t="str">
        <f t="shared" si="0"/>
        <v>(en millier de dollars)</v>
      </c>
      <c r="C3" s="598">
        <f>IF(Lang=0,M3,N3)</f>
        <v>0</v>
      </c>
      <c r="D3" s="613">
        <f>IF(Lang=0,O3,P3)</f>
        <v>0</v>
      </c>
      <c r="E3" s="613">
        <f>IF(Lang=0,Q3,R3)</f>
        <v>0</v>
      </c>
      <c r="F3" s="599">
        <f>IF(Lang=0,U3,V3)</f>
        <v>0</v>
      </c>
      <c r="K3" s="112" t="s">
        <v>756</v>
      </c>
      <c r="L3" s="112" t="s">
        <v>757</v>
      </c>
    </row>
    <row r="4" spans="2:25" ht="39" customHeight="1" x14ac:dyDescent="0.25">
      <c r="B4" s="659" t="str">
        <f t="shared" si="0"/>
        <v>Type de variation</v>
      </c>
      <c r="C4" s="603" t="str">
        <f>IF(Lang=0,M4,N4)</f>
        <v>Passif net au titre de la couverture restante (PCR) 
et 
Passif net au titre des sinistres survenus (PSS)</v>
      </c>
      <c r="D4" s="657">
        <f>IF(Lang=0,O4,P4)</f>
        <v>0</v>
      </c>
      <c r="E4" s="658">
        <f>IF(Lang=0,Q4,R4)</f>
        <v>0</v>
      </c>
      <c r="F4" s="249" t="str">
        <f>IF(Lang=0,U4,V4)</f>
        <v>Autre élément</v>
      </c>
      <c r="H4" s="147"/>
      <c r="K4" s="112" t="s">
        <v>2332</v>
      </c>
      <c r="L4" s="112" t="s">
        <v>2333</v>
      </c>
      <c r="M4" s="112" t="s">
        <v>2334</v>
      </c>
      <c r="N4" s="112" t="s">
        <v>2335</v>
      </c>
      <c r="U4" s="112" t="s">
        <v>2336</v>
      </c>
      <c r="V4" s="112" t="s">
        <v>2337</v>
      </c>
    </row>
    <row r="5" spans="2:25" ht="60" customHeight="1" x14ac:dyDescent="0.25">
      <c r="B5" s="660">
        <f t="shared" si="0"/>
        <v>0</v>
      </c>
      <c r="C5" s="250" t="str">
        <f>IF(Lang=0,M5,N5)</f>
        <v>Estimation de la valeur actualisée des flux de trésorerie futurs</v>
      </c>
      <c r="D5" s="248" t="str">
        <f>IF(Lang=0,O5,P5)</f>
        <v>Ajustement au titre du risque non financier</v>
      </c>
      <c r="E5" s="248" t="str">
        <f>IF(Lang=0,Q5,R5)</f>
        <v>Marge sur services contractuels (MSC)</v>
      </c>
      <c r="F5" s="52" t="str">
        <f>IF(Lang=0,U5,V5)</f>
        <v>Élément de perte des contrats d'assurance déficitaires net du composant de recouvrement de perte par les contrats de réassurance détenus</v>
      </c>
      <c r="H5" s="147"/>
      <c r="M5" s="112" t="s">
        <v>770</v>
      </c>
      <c r="N5" s="112" t="s">
        <v>771</v>
      </c>
      <c r="O5" s="112" t="s">
        <v>772</v>
      </c>
      <c r="P5" s="112" t="s">
        <v>773</v>
      </c>
      <c r="Q5" s="112" t="s">
        <v>774</v>
      </c>
      <c r="R5" s="112" t="s">
        <v>775</v>
      </c>
      <c r="S5" s="112" t="s">
        <v>776</v>
      </c>
      <c r="T5" s="112" t="s">
        <v>777</v>
      </c>
      <c r="U5" s="112" t="s">
        <v>2338</v>
      </c>
      <c r="V5" s="112" t="s">
        <v>2339</v>
      </c>
    </row>
    <row r="6" spans="2:25" s="148" customFormat="1" ht="9" customHeight="1" x14ac:dyDescent="0.25">
      <c r="B6" s="251" t="str">
        <f t="shared" si="0"/>
        <v>Non consolidé</v>
      </c>
      <c r="C6" s="188" t="s">
        <v>782</v>
      </c>
      <c r="D6" s="188" t="s">
        <v>783</v>
      </c>
      <c r="E6" s="188" t="s">
        <v>784</v>
      </c>
      <c r="F6" s="189" t="s">
        <v>785</v>
      </c>
      <c r="H6" s="3" t="str">
        <f>IF(Lang=0,X6,Y6)</f>
        <v>Réf</v>
      </c>
      <c r="J6" s="112"/>
      <c r="K6" s="112" t="s">
        <v>1793</v>
      </c>
      <c r="L6" s="112" t="s">
        <v>1794</v>
      </c>
      <c r="M6" s="112"/>
      <c r="N6" s="112"/>
      <c r="O6" s="112"/>
      <c r="P6" s="112"/>
      <c r="Q6" s="112"/>
      <c r="R6" s="112"/>
      <c r="S6" s="112"/>
      <c r="T6" s="112"/>
      <c r="U6" s="112"/>
      <c r="V6" s="112"/>
      <c r="W6" s="112"/>
      <c r="X6" s="112" t="s">
        <v>2</v>
      </c>
      <c r="Y6" s="112" t="s">
        <v>3</v>
      </c>
    </row>
    <row r="7" spans="2:25" s="148" customFormat="1" ht="21" customHeight="1" x14ac:dyDescent="0.25">
      <c r="B7" s="252" t="str">
        <f t="shared" si="0"/>
        <v>Solde - fin de la période précédente - non consolidé</v>
      </c>
      <c r="C7" s="441"/>
      <c r="D7" s="441"/>
      <c r="E7" s="441"/>
      <c r="F7" s="442"/>
      <c r="H7" s="1" t="s">
        <v>24</v>
      </c>
      <c r="J7" s="112"/>
      <c r="K7" s="112" t="s">
        <v>2340</v>
      </c>
      <c r="L7" s="112" t="s">
        <v>2341</v>
      </c>
      <c r="M7" s="112"/>
      <c r="N7" s="112"/>
      <c r="O7" s="112"/>
      <c r="P7" s="112"/>
      <c r="Q7" s="112"/>
      <c r="R7" s="112"/>
      <c r="S7" s="112"/>
      <c r="T7" s="112"/>
      <c r="U7" s="112"/>
      <c r="V7" s="112"/>
      <c r="W7" s="112"/>
      <c r="X7" s="112"/>
      <c r="Y7" s="112"/>
    </row>
    <row r="8" spans="2:25" s="148" customFormat="1" ht="21" customHeight="1" x14ac:dyDescent="0.25">
      <c r="B8" s="252" t="str">
        <f t="shared" si="0"/>
        <v>Redressement net des périodes précédentes - non consolidé</v>
      </c>
      <c r="C8" s="441"/>
      <c r="D8" s="441"/>
      <c r="E8" s="441"/>
      <c r="F8" s="442"/>
      <c r="H8" s="1" t="s">
        <v>811</v>
      </c>
      <c r="J8" s="112"/>
      <c r="K8" s="112" t="s">
        <v>2342</v>
      </c>
      <c r="L8" s="112" t="s">
        <v>2343</v>
      </c>
      <c r="M8" s="112"/>
      <c r="N8" s="112"/>
      <c r="O8" s="112"/>
      <c r="P8" s="112"/>
      <c r="Q8" s="112"/>
      <c r="R8" s="112"/>
      <c r="S8" s="112"/>
      <c r="T8" s="112"/>
      <c r="U8" s="112"/>
      <c r="V8" s="112"/>
      <c r="W8" s="112"/>
      <c r="X8" s="112"/>
      <c r="Y8" s="112"/>
    </row>
    <row r="9" spans="2:25" s="148" customFormat="1" ht="21" customHeight="1" x14ac:dyDescent="0.25">
      <c r="B9" s="253" t="str">
        <f t="shared" si="0"/>
        <v>Solde – début de la période - non consolidé</v>
      </c>
      <c r="C9" s="443">
        <f>C8+C7</f>
        <v>0</v>
      </c>
      <c r="D9" s="443">
        <f>D8+D7</f>
        <v>0</v>
      </c>
      <c r="E9" s="443">
        <f>E8+E7</f>
        <v>0</v>
      </c>
      <c r="F9" s="444">
        <f>F8+F7</f>
        <v>0</v>
      </c>
      <c r="H9" s="1" t="s">
        <v>821</v>
      </c>
      <c r="J9" s="112"/>
      <c r="K9" s="112" t="s">
        <v>2344</v>
      </c>
      <c r="L9" s="112" t="s">
        <v>2345</v>
      </c>
      <c r="M9" s="112"/>
      <c r="N9" s="112"/>
      <c r="O9" s="112"/>
      <c r="P9" s="112"/>
      <c r="Q9" s="112"/>
      <c r="R9" s="112"/>
      <c r="S9" s="112"/>
      <c r="T9" s="112"/>
      <c r="U9" s="112"/>
      <c r="V9" s="112"/>
      <c r="W9" s="112"/>
      <c r="X9" s="112"/>
      <c r="Y9" s="112"/>
    </row>
    <row r="10" spans="2:25" s="148" customFormat="1" ht="21" customHeight="1" x14ac:dyDescent="0.25">
      <c r="B10" s="104" t="str">
        <f t="shared" si="0"/>
        <v>Variation nette attendue au cours de la période</v>
      </c>
      <c r="C10" s="441"/>
      <c r="D10" s="441"/>
      <c r="E10" s="441"/>
      <c r="F10" s="442"/>
      <c r="H10" s="1" t="s">
        <v>831</v>
      </c>
      <c r="J10" s="112"/>
      <c r="K10" s="112" t="s">
        <v>2346</v>
      </c>
      <c r="L10" s="112" t="s">
        <v>2347</v>
      </c>
      <c r="M10" s="112"/>
      <c r="N10" s="112"/>
      <c r="O10" s="112"/>
      <c r="P10" s="112"/>
      <c r="Q10" s="112"/>
      <c r="R10" s="112"/>
      <c r="S10" s="112"/>
      <c r="T10" s="112"/>
      <c r="U10" s="112"/>
      <c r="V10" s="112"/>
      <c r="W10" s="112"/>
      <c r="X10" s="112"/>
      <c r="Y10" s="112"/>
    </row>
    <row r="11" spans="2:25" s="148" customFormat="1" ht="21" customHeight="1" x14ac:dyDescent="0.25">
      <c r="B11" s="104" t="str">
        <f t="shared" si="0"/>
        <v>Gains et pertes d'expérience net</v>
      </c>
      <c r="C11" s="441"/>
      <c r="D11" s="441"/>
      <c r="E11" s="441"/>
      <c r="F11" s="442"/>
      <c r="H11" s="1" t="s">
        <v>841</v>
      </c>
      <c r="J11" s="112"/>
      <c r="K11" s="112" t="s">
        <v>2348</v>
      </c>
      <c r="L11" s="112" t="s">
        <v>2349</v>
      </c>
      <c r="M11" s="112"/>
      <c r="N11" s="112"/>
      <c r="O11" s="112"/>
      <c r="P11" s="112"/>
      <c r="Q11" s="112"/>
      <c r="R11" s="112"/>
      <c r="S11" s="112"/>
      <c r="T11" s="112"/>
      <c r="U11" s="112"/>
      <c r="V11" s="112"/>
      <c r="W11" s="112"/>
      <c r="X11" s="112"/>
      <c r="Y11" s="112"/>
    </row>
    <row r="12" spans="2:25" s="148" customFormat="1" ht="21" customHeight="1" x14ac:dyDescent="0.25">
      <c r="B12" s="104" t="str">
        <f t="shared" si="0"/>
        <v>Variation nette due à l'émission de nouveaux contrats</v>
      </c>
      <c r="C12" s="441"/>
      <c r="D12" s="441"/>
      <c r="E12" s="441"/>
      <c r="F12" s="442"/>
      <c r="H12" s="1" t="s">
        <v>851</v>
      </c>
      <c r="J12" s="112"/>
      <c r="K12" s="112" t="s">
        <v>2350</v>
      </c>
      <c r="L12" s="112" t="s">
        <v>2351</v>
      </c>
      <c r="M12" s="112"/>
      <c r="N12" s="112"/>
      <c r="O12" s="112"/>
      <c r="P12" s="112"/>
      <c r="Q12" s="112"/>
      <c r="R12" s="112"/>
      <c r="S12" s="112"/>
      <c r="T12" s="112"/>
      <c r="U12" s="112"/>
      <c r="V12" s="112"/>
      <c r="W12" s="112"/>
      <c r="X12" s="112"/>
      <c r="Y12" s="112"/>
    </row>
    <row r="13" spans="2:25" s="148" customFormat="1" ht="21" customHeight="1" x14ac:dyDescent="0.25">
      <c r="B13" s="104" t="str">
        <f t="shared" si="0"/>
        <v>Variation nette due à la mise à jour des hypothèses</v>
      </c>
      <c r="C13" s="441"/>
      <c r="D13" s="441"/>
      <c r="E13" s="441"/>
      <c r="F13" s="442"/>
      <c r="H13" s="1" t="s">
        <v>861</v>
      </c>
      <c r="J13" s="112"/>
      <c r="K13" s="112" t="s">
        <v>2352</v>
      </c>
      <c r="L13" s="112" t="s">
        <v>2353</v>
      </c>
      <c r="M13" s="112"/>
      <c r="N13" s="112"/>
      <c r="O13" s="112"/>
      <c r="P13" s="112"/>
      <c r="Q13" s="112"/>
      <c r="R13" s="112"/>
      <c r="S13" s="112"/>
      <c r="T13" s="112"/>
      <c r="U13" s="112"/>
      <c r="V13" s="112"/>
      <c r="W13" s="112"/>
      <c r="X13" s="112"/>
      <c r="Y13" s="112"/>
    </row>
    <row r="14" spans="2:25" s="148" customFormat="1" ht="21" customHeight="1" x14ac:dyDescent="0.25">
      <c r="B14" s="104" t="str">
        <f t="shared" si="0"/>
        <v>Variation nette due au changement de base</v>
      </c>
      <c r="C14" s="441"/>
      <c r="D14" s="441"/>
      <c r="E14" s="441"/>
      <c r="F14" s="442"/>
      <c r="H14" s="1" t="s">
        <v>871</v>
      </c>
      <c r="J14" s="112"/>
      <c r="K14" s="112" t="s">
        <v>2354</v>
      </c>
      <c r="L14" s="112" t="s">
        <v>2355</v>
      </c>
      <c r="M14" s="112"/>
      <c r="N14" s="112"/>
      <c r="O14" s="112"/>
      <c r="P14" s="112"/>
      <c r="Q14" s="112"/>
      <c r="R14" s="112"/>
      <c r="S14" s="112"/>
      <c r="T14" s="112"/>
      <c r="U14" s="112"/>
      <c r="V14" s="112"/>
      <c r="W14" s="112"/>
      <c r="X14" s="112"/>
      <c r="Y14" s="112"/>
    </row>
    <row r="15" spans="2:25" s="148" customFormat="1" ht="21" customHeight="1" x14ac:dyDescent="0.25">
      <c r="B15" s="252" t="str">
        <f t="shared" si="0"/>
        <v>Variation nette diverse</v>
      </c>
      <c r="C15" s="441"/>
      <c r="D15" s="441"/>
      <c r="E15" s="441"/>
      <c r="F15" s="442"/>
      <c r="H15" s="1" t="s">
        <v>881</v>
      </c>
      <c r="J15" s="112"/>
      <c r="K15" s="112" t="s">
        <v>2356</v>
      </c>
      <c r="L15" s="112" t="s">
        <v>2357</v>
      </c>
      <c r="M15" s="112"/>
      <c r="N15" s="112"/>
      <c r="O15" s="112"/>
      <c r="P15" s="112"/>
      <c r="Q15" s="112"/>
      <c r="R15" s="112"/>
      <c r="S15" s="112"/>
      <c r="T15" s="112"/>
      <c r="U15" s="112"/>
      <c r="V15" s="112"/>
      <c r="W15" s="112"/>
      <c r="X15" s="112"/>
      <c r="Y15" s="112"/>
    </row>
    <row r="16" spans="2:25" s="148" customFormat="1" ht="21" customHeight="1" x14ac:dyDescent="0.25">
      <c r="B16" s="252" t="str">
        <f t="shared" si="0"/>
        <v>Mitigation des risques</v>
      </c>
      <c r="C16" s="441"/>
      <c r="D16" s="441"/>
      <c r="E16" s="441"/>
      <c r="F16" s="442"/>
      <c r="H16" s="1" t="s">
        <v>29</v>
      </c>
      <c r="J16" s="112"/>
      <c r="K16" s="112" t="s">
        <v>2358</v>
      </c>
      <c r="L16" s="112" t="s">
        <v>2359</v>
      </c>
      <c r="M16" s="112"/>
      <c r="N16" s="112"/>
      <c r="O16" s="112"/>
      <c r="P16" s="112"/>
      <c r="Q16" s="112"/>
      <c r="R16" s="112"/>
      <c r="S16" s="112"/>
      <c r="T16" s="112"/>
      <c r="U16" s="112"/>
      <c r="V16" s="112"/>
      <c r="W16" s="112"/>
      <c r="X16" s="112"/>
      <c r="Y16" s="112"/>
    </row>
    <row r="17" spans="2:25" s="148" customFormat="1" ht="21" customHeight="1" x14ac:dyDescent="0.25">
      <c r="B17" s="254" t="str">
        <f t="shared" si="0"/>
        <v>Solde - fin de la période - non consolidé</v>
      </c>
      <c r="C17" s="443">
        <f>SUM(C9:C16)</f>
        <v>0</v>
      </c>
      <c r="D17" s="443">
        <f>SUM(D9:D16)</f>
        <v>0</v>
      </c>
      <c r="E17" s="443">
        <f>SUM(E9:E16)</f>
        <v>0</v>
      </c>
      <c r="F17" s="444">
        <f>SUM(F9:F16)</f>
        <v>0</v>
      </c>
      <c r="H17" s="1" t="s">
        <v>986</v>
      </c>
      <c r="J17" s="112"/>
      <c r="K17" s="112" t="s">
        <v>2360</v>
      </c>
      <c r="L17" s="112" t="s">
        <v>2361</v>
      </c>
      <c r="M17" s="112"/>
      <c r="N17" s="112"/>
      <c r="O17" s="112"/>
      <c r="P17" s="112"/>
      <c r="Q17" s="112"/>
      <c r="R17" s="112"/>
      <c r="S17" s="112"/>
      <c r="T17" s="112"/>
      <c r="U17" s="112"/>
      <c r="V17" s="112"/>
      <c r="W17" s="112"/>
      <c r="X17" s="112"/>
      <c r="Y17" s="112"/>
    </row>
    <row r="18" spans="2:25" s="148" customFormat="1" ht="21" customHeight="1" x14ac:dyDescent="0.25">
      <c r="B18" s="252" t="str">
        <f t="shared" si="0"/>
        <v>Solde - fin de la période précédente - Filiales</v>
      </c>
      <c r="C18" s="441"/>
      <c r="D18" s="441"/>
      <c r="E18" s="441"/>
      <c r="F18" s="442"/>
      <c r="H18" s="1" t="s">
        <v>35</v>
      </c>
      <c r="J18" s="112"/>
      <c r="K18" s="112" t="s">
        <v>2362</v>
      </c>
      <c r="L18" s="112" t="s">
        <v>2363</v>
      </c>
      <c r="M18" s="112"/>
      <c r="N18" s="112"/>
      <c r="O18" s="112"/>
      <c r="P18" s="112"/>
      <c r="Q18" s="112"/>
      <c r="R18" s="112"/>
      <c r="S18" s="112"/>
      <c r="T18" s="112"/>
      <c r="U18" s="112"/>
      <c r="V18" s="112"/>
      <c r="W18" s="112"/>
      <c r="X18" s="112"/>
      <c r="Y18" s="112"/>
    </row>
    <row r="19" spans="2:25" s="155" customFormat="1" ht="21" customHeight="1" thickBot="1" x14ac:dyDescent="0.3">
      <c r="B19" s="232" t="str">
        <f t="shared" si="0"/>
        <v>Filiales - Variation nette totale dans la période et redressement net des périodes précédentes</v>
      </c>
      <c r="C19" s="441"/>
      <c r="D19" s="441"/>
      <c r="E19" s="441"/>
      <c r="F19" s="442"/>
      <c r="H19" s="1" t="s">
        <v>38</v>
      </c>
      <c r="J19" s="112"/>
      <c r="K19" s="112" t="s">
        <v>2364</v>
      </c>
      <c r="L19" s="112" t="s">
        <v>2365</v>
      </c>
      <c r="M19" s="112"/>
      <c r="N19" s="112"/>
      <c r="O19" s="112"/>
      <c r="P19" s="112"/>
      <c r="Q19" s="112"/>
      <c r="R19" s="112"/>
      <c r="S19" s="112"/>
      <c r="T19" s="112"/>
      <c r="U19" s="112"/>
      <c r="V19" s="112"/>
      <c r="W19" s="112"/>
      <c r="X19" s="112"/>
      <c r="Y19" s="112"/>
    </row>
    <row r="20" spans="2:25" s="155" customFormat="1" ht="21" customHeight="1" thickTop="1" thickBot="1" x14ac:dyDescent="0.3">
      <c r="B20" s="255" t="str">
        <f t="shared" si="0"/>
        <v>Solde - fin de la période - consolidé</v>
      </c>
      <c r="C20" s="405">
        <f>C18+C19+C17</f>
        <v>0</v>
      </c>
      <c r="D20" s="405">
        <f>D18+D19+D17</f>
        <v>0</v>
      </c>
      <c r="E20" s="405">
        <f>E18+E19+E17</f>
        <v>0</v>
      </c>
      <c r="F20" s="440">
        <f>F18+F19+F17</f>
        <v>0</v>
      </c>
      <c r="H20" s="1" t="s">
        <v>1086</v>
      </c>
      <c r="J20" s="112"/>
      <c r="K20" s="112" t="s">
        <v>2366</v>
      </c>
      <c r="L20" s="112" t="s">
        <v>2367</v>
      </c>
      <c r="M20" s="112"/>
      <c r="N20" s="112"/>
      <c r="O20" s="112"/>
      <c r="P20" s="112"/>
      <c r="Q20" s="112"/>
      <c r="R20" s="112"/>
      <c r="S20" s="112"/>
      <c r="T20" s="112"/>
      <c r="U20" s="112"/>
      <c r="V20" s="112"/>
      <c r="W20" s="112"/>
      <c r="X20" s="112"/>
      <c r="Y20" s="112"/>
    </row>
    <row r="21" spans="2:25" s="147" customFormat="1" x14ac:dyDescent="0.25">
      <c r="J21" s="112"/>
      <c r="K21" s="112"/>
      <c r="L21" s="112"/>
      <c r="M21" s="112"/>
      <c r="N21" s="112"/>
      <c r="O21" s="112"/>
      <c r="P21" s="112"/>
      <c r="Q21" s="112"/>
      <c r="R21" s="112"/>
      <c r="S21" s="112"/>
      <c r="T21" s="112"/>
      <c r="U21" s="112"/>
      <c r="V21" s="112"/>
      <c r="W21" s="112"/>
      <c r="X21" s="112"/>
      <c r="Y21" s="112"/>
    </row>
    <row r="22" spans="2:25" s="147" customFormat="1" x14ac:dyDescent="0.25">
      <c r="J22" s="112"/>
      <c r="K22" s="112"/>
      <c r="L22" s="112"/>
      <c r="M22" s="112"/>
      <c r="N22" s="112"/>
      <c r="O22" s="112"/>
      <c r="P22" s="112"/>
      <c r="Q22" s="112"/>
      <c r="R22" s="112"/>
      <c r="S22" s="112"/>
      <c r="T22" s="112"/>
      <c r="U22" s="112"/>
      <c r="V22" s="112"/>
      <c r="W22" s="112"/>
      <c r="X22" s="112"/>
      <c r="Y22" s="112"/>
    </row>
    <row r="23" spans="2:25" s="147" customFormat="1" x14ac:dyDescent="0.25">
      <c r="J23" s="112"/>
      <c r="K23" s="112"/>
      <c r="L23" s="112"/>
      <c r="M23" s="112"/>
      <c r="N23" s="112"/>
      <c r="O23" s="112"/>
      <c r="P23" s="112"/>
      <c r="Q23" s="112"/>
      <c r="R23" s="112"/>
      <c r="S23" s="112"/>
      <c r="T23" s="112"/>
      <c r="U23" s="112"/>
      <c r="V23" s="112"/>
      <c r="W23" s="112"/>
      <c r="X23" s="112"/>
      <c r="Y23" s="112"/>
    </row>
    <row r="24" spans="2:25" s="147" customFormat="1" x14ac:dyDescent="0.25">
      <c r="J24" s="112"/>
      <c r="K24" s="112"/>
      <c r="L24" s="112"/>
      <c r="M24" s="112"/>
      <c r="N24" s="112"/>
      <c r="O24" s="112"/>
      <c r="P24" s="112"/>
      <c r="Q24" s="112"/>
      <c r="R24" s="112"/>
      <c r="S24" s="112"/>
      <c r="T24" s="112"/>
      <c r="U24" s="112"/>
      <c r="V24" s="112"/>
      <c r="W24" s="112"/>
      <c r="X24" s="112"/>
      <c r="Y24" s="112"/>
    </row>
    <row r="25" spans="2:25" s="147" customFormat="1" x14ac:dyDescent="0.25">
      <c r="J25" s="112"/>
      <c r="K25" s="112"/>
      <c r="L25" s="112"/>
      <c r="M25" s="112"/>
      <c r="N25" s="112"/>
      <c r="O25" s="112"/>
      <c r="P25" s="112"/>
      <c r="Q25" s="112"/>
      <c r="R25" s="112"/>
      <c r="S25" s="112"/>
      <c r="T25" s="112"/>
      <c r="U25" s="112"/>
      <c r="V25" s="112"/>
      <c r="W25" s="112"/>
      <c r="X25" s="112"/>
      <c r="Y25" s="112"/>
    </row>
    <row r="26" spans="2:25" s="147" customFormat="1" x14ac:dyDescent="0.25">
      <c r="J26" s="112"/>
      <c r="K26" s="112"/>
      <c r="L26" s="112"/>
      <c r="M26" s="112"/>
      <c r="N26" s="112"/>
      <c r="O26" s="112"/>
      <c r="P26" s="112"/>
      <c r="Q26" s="112"/>
      <c r="R26" s="112"/>
      <c r="S26" s="112"/>
      <c r="T26" s="112"/>
      <c r="U26" s="112"/>
      <c r="V26" s="112"/>
      <c r="W26" s="112"/>
      <c r="X26" s="112"/>
      <c r="Y26" s="112"/>
    </row>
    <row r="27" spans="2:25" s="147" customFormat="1" x14ac:dyDescent="0.25">
      <c r="J27" s="112"/>
      <c r="K27" s="112"/>
      <c r="L27" s="112"/>
      <c r="M27" s="112"/>
      <c r="N27" s="112"/>
      <c r="O27" s="112"/>
      <c r="P27" s="112"/>
      <c r="Q27" s="112"/>
      <c r="R27" s="112"/>
      <c r="S27" s="112"/>
      <c r="T27" s="112"/>
      <c r="U27" s="112"/>
      <c r="V27" s="112"/>
      <c r="W27" s="112"/>
      <c r="X27" s="112"/>
      <c r="Y27" s="112"/>
    </row>
    <row r="28" spans="2:25" s="147" customFormat="1" x14ac:dyDescent="0.25">
      <c r="J28" s="112"/>
      <c r="K28" s="112"/>
      <c r="L28" s="112"/>
      <c r="M28" s="112"/>
      <c r="N28" s="112"/>
      <c r="O28" s="112"/>
      <c r="P28" s="112"/>
      <c r="Q28" s="112"/>
      <c r="R28" s="112"/>
      <c r="S28" s="112"/>
      <c r="T28" s="112"/>
      <c r="U28" s="112"/>
      <c r="V28" s="112"/>
      <c r="W28" s="112"/>
      <c r="X28" s="112"/>
      <c r="Y28" s="112"/>
    </row>
    <row r="29" spans="2:25" s="147" customFormat="1" x14ac:dyDescent="0.25">
      <c r="J29" s="112"/>
      <c r="K29" s="112"/>
      <c r="L29" s="112"/>
      <c r="M29" s="112"/>
      <c r="N29" s="112"/>
      <c r="O29" s="112"/>
      <c r="P29" s="112"/>
      <c r="Q29" s="112"/>
      <c r="R29" s="112"/>
      <c r="S29" s="112"/>
      <c r="T29" s="112"/>
      <c r="U29" s="112"/>
      <c r="V29" s="112"/>
      <c r="W29" s="112"/>
      <c r="X29" s="112"/>
      <c r="Y29" s="112"/>
    </row>
    <row r="30" spans="2:25" s="147" customFormat="1" x14ac:dyDescent="0.25">
      <c r="J30" s="112"/>
      <c r="K30" s="112"/>
      <c r="L30" s="112"/>
      <c r="M30" s="112"/>
      <c r="N30" s="112"/>
      <c r="O30" s="112"/>
      <c r="P30" s="112"/>
      <c r="Q30" s="112"/>
      <c r="R30" s="112"/>
      <c r="S30" s="112"/>
      <c r="T30" s="112"/>
      <c r="U30" s="112"/>
      <c r="V30" s="112"/>
      <c r="W30" s="112"/>
      <c r="X30" s="112"/>
      <c r="Y30" s="112"/>
    </row>
    <row r="31" spans="2:25" s="147" customFormat="1" x14ac:dyDescent="0.25">
      <c r="J31" s="112"/>
      <c r="K31" s="112"/>
      <c r="L31" s="112"/>
      <c r="M31" s="112"/>
      <c r="N31" s="112"/>
      <c r="O31" s="112"/>
      <c r="P31" s="112"/>
      <c r="Q31" s="112"/>
      <c r="R31" s="112"/>
      <c r="S31" s="112"/>
      <c r="T31" s="112"/>
      <c r="U31" s="112"/>
      <c r="V31" s="112"/>
      <c r="W31" s="112"/>
      <c r="X31" s="112"/>
      <c r="Y31" s="112"/>
    </row>
    <row r="32" spans="2:25" s="147" customFormat="1" x14ac:dyDescent="0.25">
      <c r="J32" s="112"/>
      <c r="K32" s="112"/>
      <c r="L32" s="112"/>
      <c r="M32" s="112"/>
      <c r="N32" s="112"/>
      <c r="O32" s="112"/>
      <c r="P32" s="112"/>
      <c r="Q32" s="112"/>
      <c r="R32" s="112"/>
      <c r="S32" s="112"/>
      <c r="T32" s="112"/>
      <c r="U32" s="112"/>
      <c r="V32" s="112"/>
      <c r="W32" s="112"/>
      <c r="X32" s="112"/>
      <c r="Y32" s="112"/>
    </row>
    <row r="33" spans="2:25" s="147" customFormat="1" x14ac:dyDescent="0.25">
      <c r="J33" s="112"/>
      <c r="K33" s="112"/>
      <c r="L33" s="112"/>
      <c r="M33" s="112"/>
      <c r="N33" s="112"/>
      <c r="O33" s="112"/>
      <c r="P33" s="112"/>
      <c r="Q33" s="112"/>
      <c r="R33" s="112"/>
      <c r="S33" s="112"/>
      <c r="T33" s="112"/>
      <c r="U33" s="112"/>
      <c r="V33" s="112"/>
      <c r="W33" s="112"/>
      <c r="X33" s="112"/>
      <c r="Y33" s="112"/>
    </row>
    <row r="34" spans="2:25" s="147" customFormat="1" x14ac:dyDescent="0.25">
      <c r="J34" s="112"/>
      <c r="K34" s="112"/>
      <c r="L34" s="112"/>
      <c r="M34" s="112"/>
      <c r="N34" s="112"/>
      <c r="O34" s="112"/>
      <c r="P34" s="112"/>
      <c r="Q34" s="112"/>
      <c r="R34" s="112"/>
      <c r="S34" s="112"/>
      <c r="T34" s="112"/>
      <c r="U34" s="112"/>
      <c r="V34" s="112"/>
      <c r="W34" s="112"/>
      <c r="X34" s="112"/>
      <c r="Y34" s="112"/>
    </row>
    <row r="35" spans="2:25" s="147" customFormat="1" x14ac:dyDescent="0.25">
      <c r="J35" s="112"/>
      <c r="K35" s="112"/>
      <c r="L35" s="112"/>
      <c r="M35" s="112"/>
      <c r="N35" s="112"/>
      <c r="O35" s="112"/>
      <c r="P35" s="112"/>
      <c r="Q35" s="112"/>
      <c r="R35" s="112"/>
      <c r="S35" s="112"/>
      <c r="T35" s="112"/>
      <c r="U35" s="112"/>
      <c r="V35" s="112"/>
      <c r="W35" s="112"/>
      <c r="X35" s="112"/>
      <c r="Y35" s="112"/>
    </row>
    <row r="36" spans="2:25" s="147" customFormat="1" x14ac:dyDescent="0.25">
      <c r="J36" s="112"/>
      <c r="K36" s="112"/>
      <c r="L36" s="112"/>
      <c r="M36" s="112"/>
      <c r="N36" s="112"/>
      <c r="O36" s="112"/>
      <c r="P36" s="112"/>
      <c r="Q36" s="112"/>
      <c r="R36" s="112"/>
      <c r="S36" s="112"/>
      <c r="T36" s="112"/>
      <c r="U36" s="112"/>
      <c r="V36" s="112"/>
      <c r="W36" s="112"/>
      <c r="X36" s="112"/>
      <c r="Y36" s="112"/>
    </row>
    <row r="37" spans="2:25" x14ac:dyDescent="0.25">
      <c r="B37" s="147"/>
      <c r="C37" s="147"/>
      <c r="D37" s="147"/>
      <c r="E37" s="147"/>
      <c r="F37" s="147"/>
    </row>
  </sheetData>
  <sheetProtection sheet="1" objects="1" scenarios="1"/>
  <mergeCells count="4">
    <mergeCell ref="B2:F2"/>
    <mergeCell ref="C4:E4"/>
    <mergeCell ref="B3:F3"/>
    <mergeCell ref="B4:B5"/>
  </mergeCells>
  <printOptions horizontalCentered="1"/>
  <pageMargins left="0.23622047244094499" right="0.27559055118110198" top="0.74803149606299202" bottom="0.43307086614173201" header="0.31496062992126" footer="0.15748031496063"/>
  <pageSetup paperSize="5" orientation="landscape" r:id="rId1"/>
  <headerFooter>
    <oddFooter>&amp;LAutorité des marchés financiers
Direction principale de la surveillance des assureurs et du contrôle du droit d'exercice&amp;CTableau 7.1.1&amp;RVariation du passif net des contrats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1:AF36"/>
  <sheetViews>
    <sheetView zoomScaleSheetLayoutView="90" workbookViewId="0"/>
  </sheetViews>
  <sheetFormatPr baseColWidth="10" defaultColWidth="11.42578125" defaultRowHeight="15" outlineLevelCol="1" x14ac:dyDescent="0.25"/>
  <cols>
    <col min="1" max="1" width="3.85546875" style="111" customWidth="1"/>
    <col min="2" max="2" width="65.140625" style="111" customWidth="1"/>
    <col min="3" max="7" width="18" style="111" customWidth="1"/>
    <col min="8" max="8" width="22.5703125" style="111" customWidth="1"/>
    <col min="9" max="9" width="2.140625" style="111" customWidth="1"/>
    <col min="10" max="10" width="3.7109375" style="111" customWidth="1"/>
    <col min="11" max="11" width="11.42578125" style="111"/>
    <col min="12" max="31" width="11.42578125" style="112" hidden="1" customWidth="1" outlineLevel="1"/>
    <col min="32" max="32" width="11.42578125" style="111" collapsed="1"/>
    <col min="33" max="16384" width="11.42578125" style="111"/>
  </cols>
  <sheetData>
    <row r="1" spans="2:31" ht="15.75" thickBot="1" x14ac:dyDescent="0.3"/>
    <row r="2" spans="2:31" ht="29.25" customHeight="1" x14ac:dyDescent="0.25">
      <c r="B2" s="524" t="str">
        <f t="shared" ref="B2:B20" si="0">IF(Lang=0,M2,N2)</f>
        <v>Variation du passif net des contrats non évalués selon la MRP - Contrats à la transition
(consolidé)</v>
      </c>
      <c r="C2" s="656">
        <f>IF(Lang=0,O2,P2)</f>
        <v>0</v>
      </c>
      <c r="D2" s="656">
        <f>IF(Lang=0,Q2,R2)</f>
        <v>0</v>
      </c>
      <c r="E2" s="656">
        <f>IF(Lang=0,S2,T2)</f>
        <v>0</v>
      </c>
      <c r="F2" s="656">
        <f>IF(Lang=0,U2,V2)</f>
        <v>0</v>
      </c>
      <c r="G2" s="656">
        <f>IF(Lang=0,W2,X2)</f>
        <v>0</v>
      </c>
      <c r="H2" s="641">
        <f>IF(Lang=0,AA2,AB2)</f>
        <v>0</v>
      </c>
      <c r="M2" s="112" t="s">
        <v>2368</v>
      </c>
      <c r="N2" s="143" t="s">
        <v>2790</v>
      </c>
    </row>
    <row r="3" spans="2:31" ht="15" customHeight="1" x14ac:dyDescent="0.25">
      <c r="B3" s="597" t="str">
        <f t="shared" si="0"/>
        <v>(en millier de dollars)</v>
      </c>
      <c r="C3" s="598">
        <f>IF(Lang=0,O3,P3)</f>
        <v>0</v>
      </c>
      <c r="D3" s="613">
        <f>IF(Lang=0,Q3,R3)</f>
        <v>0</v>
      </c>
      <c r="E3" s="613">
        <f>IF(Lang=0,S3,T3)</f>
        <v>0</v>
      </c>
      <c r="F3" s="613">
        <f>IF(Lang=0,U3,V3)</f>
        <v>0</v>
      </c>
      <c r="G3" s="613">
        <f>IF(Lang=0,W3,X3)</f>
        <v>0</v>
      </c>
      <c r="H3" s="599">
        <f>IF(Lang=0,AA3,AB3)</f>
        <v>0</v>
      </c>
      <c r="M3" s="112" t="s">
        <v>756</v>
      </c>
      <c r="N3" s="112" t="s">
        <v>757</v>
      </c>
    </row>
    <row r="4" spans="2:31" ht="35.450000000000003" customHeight="1" x14ac:dyDescent="0.25">
      <c r="B4" s="659" t="str">
        <f t="shared" si="0"/>
        <v>Type de variation</v>
      </c>
      <c r="C4" s="603" t="str">
        <f>IF(Lang=0,O4,P4)</f>
        <v>Passif net au titre de la couverture restante (PCR) 
et 
Passif net au titre des sinistres survenus (PSS)</v>
      </c>
      <c r="D4" s="657">
        <f>IF(Lang=0,Q4,R4)</f>
        <v>0</v>
      </c>
      <c r="E4" s="657">
        <f>IF(Lang=0,S4,T4)</f>
        <v>0</v>
      </c>
      <c r="F4" s="657">
        <f>IF(Lang=0,U4,V4)</f>
        <v>0</v>
      </c>
      <c r="G4" s="658">
        <f>IF(Lang=0,W4,X4)</f>
        <v>0</v>
      </c>
      <c r="H4" s="249" t="str">
        <f>IF(Lang=0,AA4,AB4)</f>
        <v>Autre élément</v>
      </c>
      <c r="J4" s="147"/>
      <c r="M4" s="112" t="s">
        <v>2332</v>
      </c>
      <c r="N4" s="112" t="s">
        <v>2333</v>
      </c>
      <c r="O4" s="112" t="s">
        <v>2334</v>
      </c>
      <c r="P4" s="112" t="s">
        <v>2369</v>
      </c>
      <c r="AA4" s="112" t="s">
        <v>2336</v>
      </c>
      <c r="AB4" s="112" t="s">
        <v>2337</v>
      </c>
    </row>
    <row r="5" spans="2:31" ht="67.150000000000006" customHeight="1" x14ac:dyDescent="0.25">
      <c r="B5" s="660">
        <f t="shared" si="0"/>
        <v>0</v>
      </c>
      <c r="C5" s="250" t="str">
        <f>IF(Lang=0,O5,P5)</f>
        <v>Estimation de la valeur actualisée des flux de trésorerie futurs</v>
      </c>
      <c r="D5" s="248" t="str">
        <f>IF(Lang=0,Q5,R5)</f>
        <v>Ajustement au titre du risque non financier</v>
      </c>
      <c r="E5" s="248" t="str">
        <f>IF(Lang=0,S5,T5)</f>
        <v>Marge sur services contractuels (MSC)
selon l'approche fondée sur la juste valeur</v>
      </c>
      <c r="F5" s="248" t="str">
        <f>IF(Lang=0,U5,V5)</f>
        <v>Marge sur services contractuels (MSC)
selon l'application rétrospective modifiée</v>
      </c>
      <c r="G5" s="248" t="str">
        <f>IF(Lang=0,W5,X5)</f>
        <v>Marge sur services contractuels (MSC)
selon l'approche rétrospective intégrale</v>
      </c>
      <c r="H5" s="52" t="str">
        <f>IF(Lang=0,AA5,AB5)</f>
        <v>Élément de perte des contrats d'assurance déficitaires net du composant de recouvrement de perte par les contrats de réassurance détenus</v>
      </c>
      <c r="J5" s="147"/>
      <c r="O5" s="112" t="s">
        <v>770</v>
      </c>
      <c r="P5" s="112" t="s">
        <v>771</v>
      </c>
      <c r="Q5" s="112" t="s">
        <v>772</v>
      </c>
      <c r="R5" s="112" t="s">
        <v>773</v>
      </c>
      <c r="S5" s="112" t="s">
        <v>2370</v>
      </c>
      <c r="T5" s="112" t="s">
        <v>2371</v>
      </c>
      <c r="U5" s="112" t="s">
        <v>2372</v>
      </c>
      <c r="V5" s="112" t="s">
        <v>2373</v>
      </c>
      <c r="W5" s="112" t="s">
        <v>2374</v>
      </c>
      <c r="X5" s="112" t="s">
        <v>2375</v>
      </c>
      <c r="Y5" s="112" t="s">
        <v>776</v>
      </c>
      <c r="Z5" s="112" t="s">
        <v>777</v>
      </c>
      <c r="AA5" s="112" t="s">
        <v>2338</v>
      </c>
      <c r="AB5" s="112" t="s">
        <v>2339</v>
      </c>
    </row>
    <row r="6" spans="2:31" ht="9" customHeight="1" x14ac:dyDescent="0.25">
      <c r="B6" s="251" t="str">
        <f t="shared" si="0"/>
        <v>Non consolidé</v>
      </c>
      <c r="C6" s="188" t="s">
        <v>782</v>
      </c>
      <c r="D6" s="188" t="s">
        <v>783</v>
      </c>
      <c r="E6" s="188" t="s">
        <v>784</v>
      </c>
      <c r="F6" s="188" t="s">
        <v>1796</v>
      </c>
      <c r="G6" s="188" t="s">
        <v>1838</v>
      </c>
      <c r="H6" s="189" t="s">
        <v>789</v>
      </c>
      <c r="J6" s="3" t="str">
        <f>IF(Lang=0,AD6,AE6)</f>
        <v>Réf</v>
      </c>
      <c r="M6" s="112" t="s">
        <v>1793</v>
      </c>
      <c r="N6" s="112" t="s">
        <v>1794</v>
      </c>
      <c r="AD6" s="112" t="s">
        <v>2</v>
      </c>
      <c r="AE6" s="112" t="s">
        <v>3</v>
      </c>
    </row>
    <row r="7" spans="2:31" ht="19.899999999999999" customHeight="1" x14ac:dyDescent="0.25">
      <c r="B7" s="252" t="str">
        <f t="shared" si="0"/>
        <v>Solde - fin de la période précédente - non consolidé</v>
      </c>
      <c r="C7" s="445"/>
      <c r="D7" s="445"/>
      <c r="E7" s="445"/>
      <c r="F7" s="445"/>
      <c r="G7" s="445"/>
      <c r="H7" s="446"/>
      <c r="J7" s="1" t="s">
        <v>24</v>
      </c>
      <c r="M7" s="112" t="s">
        <v>2340</v>
      </c>
      <c r="N7" s="112" t="s">
        <v>2341</v>
      </c>
    </row>
    <row r="8" spans="2:31" ht="19.899999999999999" customHeight="1" x14ac:dyDescent="0.25">
      <c r="B8" s="252" t="str">
        <f t="shared" si="0"/>
        <v>Redressement net des périodes précédentes - non consolidé</v>
      </c>
      <c r="C8" s="445"/>
      <c r="D8" s="445"/>
      <c r="E8" s="445"/>
      <c r="F8" s="445"/>
      <c r="G8" s="445"/>
      <c r="H8" s="446"/>
      <c r="J8" s="1" t="s">
        <v>811</v>
      </c>
      <c r="M8" s="112" t="s">
        <v>2342</v>
      </c>
      <c r="N8" s="112" t="s">
        <v>2343</v>
      </c>
    </row>
    <row r="9" spans="2:31" ht="19.899999999999999" customHeight="1" x14ac:dyDescent="0.25">
      <c r="B9" s="253" t="str">
        <f t="shared" si="0"/>
        <v>Solde – début de la période - non consolidé</v>
      </c>
      <c r="C9" s="447">
        <f t="shared" ref="C9:H9" si="1">C8+C7</f>
        <v>0</v>
      </c>
      <c r="D9" s="447">
        <f t="shared" si="1"/>
        <v>0</v>
      </c>
      <c r="E9" s="447">
        <f t="shared" si="1"/>
        <v>0</v>
      </c>
      <c r="F9" s="447">
        <f t="shared" si="1"/>
        <v>0</v>
      </c>
      <c r="G9" s="447">
        <f t="shared" si="1"/>
        <v>0</v>
      </c>
      <c r="H9" s="448">
        <f t="shared" si="1"/>
        <v>0</v>
      </c>
      <c r="J9" s="1" t="s">
        <v>821</v>
      </c>
      <c r="M9" s="112" t="s">
        <v>2344</v>
      </c>
      <c r="N9" s="112" t="s">
        <v>2345</v>
      </c>
    </row>
    <row r="10" spans="2:31" ht="19.899999999999999" customHeight="1" x14ac:dyDescent="0.25">
      <c r="B10" s="104" t="str">
        <f t="shared" si="0"/>
        <v>Variation nette attendue au cours de la période</v>
      </c>
      <c r="C10" s="445"/>
      <c r="D10" s="445"/>
      <c r="E10" s="445"/>
      <c r="F10" s="445"/>
      <c r="G10" s="445"/>
      <c r="H10" s="446"/>
      <c r="J10" s="1" t="s">
        <v>831</v>
      </c>
      <c r="M10" s="112" t="s">
        <v>2346</v>
      </c>
      <c r="N10" s="112" t="s">
        <v>2347</v>
      </c>
    </row>
    <row r="11" spans="2:31" ht="19.899999999999999" customHeight="1" x14ac:dyDescent="0.25">
      <c r="B11" s="104" t="str">
        <f t="shared" si="0"/>
        <v>Gains et pertes d'expérience net</v>
      </c>
      <c r="C11" s="445"/>
      <c r="D11" s="445"/>
      <c r="E11" s="445"/>
      <c r="F11" s="445"/>
      <c r="G11" s="445"/>
      <c r="H11" s="446"/>
      <c r="J11" s="1" t="s">
        <v>841</v>
      </c>
      <c r="M11" s="112" t="s">
        <v>2348</v>
      </c>
      <c r="N11" s="112" t="s">
        <v>2349</v>
      </c>
    </row>
    <row r="12" spans="2:31" ht="19.899999999999999" customHeight="1" x14ac:dyDescent="0.25">
      <c r="B12" s="105" t="str">
        <f t="shared" si="0"/>
        <v>Variation nette due à l'émission de nouveaux contrats</v>
      </c>
      <c r="C12" s="449"/>
      <c r="D12" s="449"/>
      <c r="E12" s="449"/>
      <c r="F12" s="449"/>
      <c r="G12" s="449"/>
      <c r="H12" s="450"/>
      <c r="J12" s="1" t="s">
        <v>851</v>
      </c>
      <c r="M12" s="112" t="s">
        <v>2350</v>
      </c>
      <c r="N12" s="112" t="s">
        <v>2351</v>
      </c>
    </row>
    <row r="13" spans="2:31" ht="19.899999999999999" customHeight="1" x14ac:dyDescent="0.25">
      <c r="B13" s="104" t="str">
        <f t="shared" si="0"/>
        <v>Variation nette due à la mise à jour des hypothèses</v>
      </c>
      <c r="C13" s="445"/>
      <c r="D13" s="445"/>
      <c r="E13" s="445"/>
      <c r="F13" s="445"/>
      <c r="G13" s="445"/>
      <c r="H13" s="446"/>
      <c r="J13" s="1" t="s">
        <v>861</v>
      </c>
      <c r="M13" s="112" t="s">
        <v>2352</v>
      </c>
      <c r="N13" s="112" t="s">
        <v>2353</v>
      </c>
    </row>
    <row r="14" spans="2:31" ht="19.899999999999999" customHeight="1" x14ac:dyDescent="0.25">
      <c r="B14" s="104" t="str">
        <f t="shared" si="0"/>
        <v>Variation nette due au changement de base</v>
      </c>
      <c r="C14" s="445"/>
      <c r="D14" s="445"/>
      <c r="E14" s="445"/>
      <c r="F14" s="445"/>
      <c r="G14" s="445"/>
      <c r="H14" s="446"/>
      <c r="J14" s="1" t="s">
        <v>871</v>
      </c>
      <c r="M14" s="112" t="s">
        <v>2354</v>
      </c>
      <c r="N14" s="112" t="s">
        <v>2355</v>
      </c>
    </row>
    <row r="15" spans="2:31" ht="19.899999999999999" customHeight="1" x14ac:dyDescent="0.25">
      <c r="B15" s="252" t="str">
        <f t="shared" si="0"/>
        <v>Variation nette diverse</v>
      </c>
      <c r="C15" s="445"/>
      <c r="D15" s="445"/>
      <c r="E15" s="445"/>
      <c r="F15" s="445"/>
      <c r="G15" s="445"/>
      <c r="H15" s="446"/>
      <c r="J15" s="1" t="s">
        <v>881</v>
      </c>
      <c r="M15" s="112" t="s">
        <v>2356</v>
      </c>
      <c r="N15" s="112" t="s">
        <v>2357</v>
      </c>
    </row>
    <row r="16" spans="2:31" ht="19.899999999999999" customHeight="1" x14ac:dyDescent="0.25">
      <c r="B16" s="252" t="str">
        <f t="shared" si="0"/>
        <v>Mitigation des risques</v>
      </c>
      <c r="C16" s="445"/>
      <c r="D16" s="445"/>
      <c r="E16" s="445"/>
      <c r="F16" s="445"/>
      <c r="G16" s="445"/>
      <c r="H16" s="446"/>
      <c r="J16" s="1" t="s">
        <v>29</v>
      </c>
      <c r="M16" s="112" t="s">
        <v>2358</v>
      </c>
      <c r="N16" s="112" t="s">
        <v>2359</v>
      </c>
    </row>
    <row r="17" spans="2:31" ht="19.899999999999999" customHeight="1" x14ac:dyDescent="0.25">
      <c r="B17" s="254" t="str">
        <f t="shared" si="0"/>
        <v>Solde - fin de la période - non consolidé</v>
      </c>
      <c r="C17" s="447">
        <f t="shared" ref="C17:H17" si="2">SUM(C10:C16)</f>
        <v>0</v>
      </c>
      <c r="D17" s="447">
        <f t="shared" si="2"/>
        <v>0</v>
      </c>
      <c r="E17" s="447">
        <f t="shared" si="2"/>
        <v>0</v>
      </c>
      <c r="F17" s="447">
        <f t="shared" si="2"/>
        <v>0</v>
      </c>
      <c r="G17" s="447">
        <f t="shared" si="2"/>
        <v>0</v>
      </c>
      <c r="H17" s="448">
        <f t="shared" si="2"/>
        <v>0</v>
      </c>
      <c r="J17" s="1" t="s">
        <v>986</v>
      </c>
      <c r="M17" s="112" t="s">
        <v>2360</v>
      </c>
      <c r="N17" s="112" t="s">
        <v>2361</v>
      </c>
    </row>
    <row r="18" spans="2:31" ht="19.899999999999999" customHeight="1" x14ac:dyDescent="0.25">
      <c r="B18" s="252" t="str">
        <f t="shared" si="0"/>
        <v>Solde - fin de la période précédente - Filiales</v>
      </c>
      <c r="C18" s="445"/>
      <c r="D18" s="445"/>
      <c r="E18" s="445"/>
      <c r="F18" s="445"/>
      <c r="G18" s="445"/>
      <c r="H18" s="446"/>
      <c r="J18" s="1" t="s">
        <v>35</v>
      </c>
      <c r="M18" s="112" t="s">
        <v>2362</v>
      </c>
      <c r="N18" s="112" t="s">
        <v>2363</v>
      </c>
    </row>
    <row r="19" spans="2:31" s="147" customFormat="1" ht="19.899999999999999" customHeight="1" thickBot="1" x14ac:dyDescent="0.3">
      <c r="B19" s="232" t="str">
        <f t="shared" si="0"/>
        <v>Filiales - Variation nette totale dans la période et redressement net des périodes précédentes</v>
      </c>
      <c r="C19" s="445"/>
      <c r="D19" s="445"/>
      <c r="E19" s="445"/>
      <c r="F19" s="445"/>
      <c r="G19" s="445"/>
      <c r="H19" s="446"/>
      <c r="J19" s="1" t="s">
        <v>38</v>
      </c>
      <c r="L19" s="112"/>
      <c r="M19" s="112" t="s">
        <v>2364</v>
      </c>
      <c r="N19" s="112" t="s">
        <v>2365</v>
      </c>
      <c r="O19" s="112"/>
      <c r="P19" s="112"/>
      <c r="Q19" s="112"/>
      <c r="R19" s="112"/>
      <c r="S19" s="112"/>
      <c r="T19" s="112"/>
      <c r="U19" s="112"/>
      <c r="V19" s="112"/>
      <c r="W19" s="112"/>
      <c r="X19" s="112"/>
      <c r="Y19" s="112"/>
      <c r="Z19" s="112"/>
      <c r="AA19" s="112"/>
      <c r="AB19" s="112"/>
      <c r="AC19" s="112"/>
      <c r="AD19" s="112"/>
      <c r="AE19" s="112"/>
    </row>
    <row r="20" spans="2:31" s="147" customFormat="1" ht="19.899999999999999" customHeight="1" thickTop="1" thickBot="1" x14ac:dyDescent="0.3">
      <c r="B20" s="255" t="str">
        <f t="shared" si="0"/>
        <v>Solde - fin de la période - consolidé</v>
      </c>
      <c r="C20" s="451">
        <f t="shared" ref="C20:H20" si="3">C18+C17+C19</f>
        <v>0</v>
      </c>
      <c r="D20" s="451">
        <f t="shared" si="3"/>
        <v>0</v>
      </c>
      <c r="E20" s="451">
        <f t="shared" si="3"/>
        <v>0</v>
      </c>
      <c r="F20" s="451">
        <f t="shared" si="3"/>
        <v>0</v>
      </c>
      <c r="G20" s="451">
        <f t="shared" si="3"/>
        <v>0</v>
      </c>
      <c r="H20" s="452">
        <f t="shared" si="3"/>
        <v>0</v>
      </c>
      <c r="J20" s="1" t="s">
        <v>1086</v>
      </c>
      <c r="L20" s="112"/>
      <c r="M20" s="112" t="s">
        <v>2366</v>
      </c>
      <c r="N20" s="112" t="s">
        <v>2367</v>
      </c>
      <c r="O20" s="112"/>
      <c r="P20" s="112"/>
      <c r="Q20" s="112"/>
      <c r="R20" s="112"/>
      <c r="S20" s="112"/>
      <c r="T20" s="112"/>
      <c r="U20" s="112"/>
      <c r="V20" s="112"/>
      <c r="W20" s="112"/>
      <c r="X20" s="112"/>
      <c r="Y20" s="112"/>
      <c r="Z20" s="112"/>
      <c r="AA20" s="112"/>
      <c r="AB20" s="112"/>
      <c r="AC20" s="112"/>
      <c r="AD20" s="112"/>
      <c r="AE20" s="112"/>
    </row>
    <row r="21" spans="2:31" s="147" customFormat="1" x14ac:dyDescent="0.25">
      <c r="L21" s="112"/>
      <c r="M21" s="112"/>
      <c r="N21" s="112"/>
      <c r="O21" s="112"/>
      <c r="P21" s="112"/>
      <c r="Q21" s="112"/>
      <c r="R21" s="112"/>
      <c r="S21" s="112"/>
      <c r="T21" s="112"/>
      <c r="U21" s="112"/>
      <c r="V21" s="112"/>
      <c r="W21" s="112"/>
      <c r="X21" s="112"/>
      <c r="Y21" s="112"/>
      <c r="Z21" s="112"/>
      <c r="AA21" s="112"/>
      <c r="AB21" s="112"/>
      <c r="AC21" s="112"/>
      <c r="AD21" s="112"/>
      <c r="AE21" s="112"/>
    </row>
    <row r="22" spans="2:31" s="147" customFormat="1" x14ac:dyDescent="0.25">
      <c r="L22" s="112"/>
      <c r="M22" s="112"/>
      <c r="N22" s="112"/>
      <c r="O22" s="112"/>
      <c r="P22" s="112"/>
      <c r="Q22" s="112"/>
      <c r="R22" s="112"/>
      <c r="S22" s="112"/>
      <c r="T22" s="112"/>
      <c r="U22" s="112"/>
      <c r="V22" s="112"/>
      <c r="W22" s="112"/>
      <c r="X22" s="112"/>
      <c r="Y22" s="112"/>
      <c r="Z22" s="112"/>
      <c r="AA22" s="112"/>
      <c r="AB22" s="112"/>
      <c r="AC22" s="112"/>
      <c r="AD22" s="112"/>
      <c r="AE22" s="112"/>
    </row>
    <row r="23" spans="2:31" s="147" customFormat="1" x14ac:dyDescent="0.25">
      <c r="L23" s="112"/>
      <c r="M23" s="112"/>
      <c r="N23" s="112"/>
      <c r="O23" s="112"/>
      <c r="P23" s="112"/>
      <c r="Q23" s="112"/>
      <c r="R23" s="112"/>
      <c r="S23" s="112"/>
      <c r="T23" s="112"/>
      <c r="U23" s="112"/>
      <c r="V23" s="112"/>
      <c r="W23" s="112"/>
      <c r="X23" s="112"/>
      <c r="Y23" s="112"/>
      <c r="Z23" s="112"/>
      <c r="AA23" s="112"/>
      <c r="AB23" s="112"/>
      <c r="AC23" s="112"/>
      <c r="AD23" s="112"/>
      <c r="AE23" s="112"/>
    </row>
    <row r="24" spans="2:31" s="147" customFormat="1" x14ac:dyDescent="0.25">
      <c r="L24" s="112"/>
      <c r="M24" s="112"/>
      <c r="N24" s="112"/>
      <c r="O24" s="112"/>
      <c r="P24" s="112"/>
      <c r="Q24" s="112"/>
      <c r="R24" s="112"/>
      <c r="S24" s="112"/>
      <c r="T24" s="112"/>
      <c r="U24" s="112"/>
      <c r="V24" s="112"/>
      <c r="W24" s="112"/>
      <c r="X24" s="112"/>
      <c r="Y24" s="112"/>
      <c r="Z24" s="112"/>
      <c r="AA24" s="112"/>
      <c r="AB24" s="112"/>
      <c r="AC24" s="112"/>
      <c r="AD24" s="112"/>
      <c r="AE24" s="112"/>
    </row>
    <row r="25" spans="2:31" s="147" customFormat="1" x14ac:dyDescent="0.25">
      <c r="L25" s="112"/>
      <c r="M25" s="112"/>
      <c r="N25" s="112"/>
      <c r="O25" s="112"/>
      <c r="P25" s="112"/>
      <c r="Q25" s="112"/>
      <c r="R25" s="112"/>
      <c r="S25" s="112"/>
      <c r="T25" s="112"/>
      <c r="U25" s="112"/>
      <c r="V25" s="112"/>
      <c r="W25" s="112"/>
      <c r="X25" s="112"/>
      <c r="Y25" s="112"/>
      <c r="Z25" s="112"/>
      <c r="AA25" s="112"/>
      <c r="AB25" s="112"/>
      <c r="AC25" s="112"/>
      <c r="AD25" s="112"/>
      <c r="AE25" s="112"/>
    </row>
    <row r="26" spans="2:31" s="147" customFormat="1" x14ac:dyDescent="0.25">
      <c r="L26" s="112"/>
      <c r="M26" s="112"/>
      <c r="N26" s="112"/>
      <c r="O26" s="112"/>
      <c r="P26" s="112"/>
      <c r="Q26" s="112"/>
      <c r="R26" s="112"/>
      <c r="S26" s="112"/>
      <c r="T26" s="112"/>
      <c r="U26" s="112"/>
      <c r="V26" s="112"/>
      <c r="W26" s="112"/>
      <c r="X26" s="112"/>
      <c r="Y26" s="112"/>
      <c r="Z26" s="112"/>
      <c r="AA26" s="112"/>
      <c r="AB26" s="112"/>
      <c r="AC26" s="112"/>
      <c r="AD26" s="112"/>
      <c r="AE26" s="112"/>
    </row>
    <row r="27" spans="2:31" s="147" customFormat="1" x14ac:dyDescent="0.25">
      <c r="L27" s="112"/>
      <c r="M27" s="112"/>
      <c r="N27" s="112"/>
      <c r="O27" s="112"/>
      <c r="P27" s="112"/>
      <c r="Q27" s="112"/>
      <c r="R27" s="112"/>
      <c r="S27" s="112"/>
      <c r="T27" s="112"/>
      <c r="U27" s="112"/>
      <c r="V27" s="112"/>
      <c r="W27" s="112"/>
      <c r="X27" s="112"/>
      <c r="Y27" s="112"/>
      <c r="Z27" s="112"/>
      <c r="AA27" s="112"/>
      <c r="AB27" s="112"/>
      <c r="AC27" s="112"/>
      <c r="AD27" s="112"/>
      <c r="AE27" s="112"/>
    </row>
    <row r="28" spans="2:31" s="147" customFormat="1" x14ac:dyDescent="0.25">
      <c r="L28" s="112"/>
      <c r="M28" s="112"/>
      <c r="N28" s="112"/>
      <c r="O28" s="112"/>
      <c r="P28" s="112"/>
      <c r="Q28" s="112"/>
      <c r="R28" s="112"/>
      <c r="S28" s="112"/>
      <c r="T28" s="112"/>
      <c r="U28" s="112"/>
      <c r="V28" s="112"/>
      <c r="W28" s="112"/>
      <c r="X28" s="112"/>
      <c r="Y28" s="112"/>
      <c r="Z28" s="112"/>
      <c r="AA28" s="112"/>
      <c r="AB28" s="112"/>
      <c r="AC28" s="112"/>
      <c r="AD28" s="112"/>
      <c r="AE28" s="112"/>
    </row>
    <row r="29" spans="2:31" s="147" customFormat="1" x14ac:dyDescent="0.25">
      <c r="L29" s="112"/>
      <c r="M29" s="112"/>
      <c r="N29" s="112"/>
      <c r="O29" s="112"/>
      <c r="P29" s="112"/>
      <c r="Q29" s="112"/>
      <c r="R29" s="112"/>
      <c r="S29" s="112"/>
      <c r="T29" s="112"/>
      <c r="U29" s="112"/>
      <c r="V29" s="112"/>
      <c r="W29" s="112"/>
      <c r="X29" s="112"/>
      <c r="Y29" s="112"/>
      <c r="Z29" s="112"/>
      <c r="AA29" s="112"/>
      <c r="AB29" s="112"/>
      <c r="AC29" s="112"/>
      <c r="AD29" s="112"/>
      <c r="AE29" s="112"/>
    </row>
    <row r="30" spans="2:31" s="147" customFormat="1" x14ac:dyDescent="0.25">
      <c r="L30" s="112"/>
      <c r="M30" s="112"/>
      <c r="N30" s="112"/>
      <c r="O30" s="112"/>
      <c r="P30" s="112"/>
      <c r="Q30" s="112"/>
      <c r="R30" s="112"/>
      <c r="S30" s="112"/>
      <c r="T30" s="112"/>
      <c r="U30" s="112"/>
      <c r="V30" s="112"/>
      <c r="W30" s="112"/>
      <c r="X30" s="112"/>
      <c r="Y30" s="112"/>
      <c r="Z30" s="112"/>
      <c r="AA30" s="112"/>
      <c r="AB30" s="112"/>
      <c r="AC30" s="112"/>
      <c r="AD30" s="112"/>
      <c r="AE30" s="112"/>
    </row>
    <row r="31" spans="2:31" s="147" customFormat="1" x14ac:dyDescent="0.25">
      <c r="L31" s="112"/>
      <c r="M31" s="112"/>
      <c r="N31" s="112"/>
      <c r="O31" s="112"/>
      <c r="P31" s="112"/>
      <c r="Q31" s="112"/>
      <c r="R31" s="112"/>
      <c r="S31" s="112"/>
      <c r="T31" s="112"/>
      <c r="U31" s="112"/>
      <c r="V31" s="112"/>
      <c r="W31" s="112"/>
      <c r="X31" s="112"/>
      <c r="Y31" s="112"/>
      <c r="Z31" s="112"/>
      <c r="AA31" s="112"/>
      <c r="AB31" s="112"/>
      <c r="AC31" s="112"/>
      <c r="AD31" s="112"/>
      <c r="AE31" s="112"/>
    </row>
    <row r="32" spans="2:31" s="147" customFormat="1" x14ac:dyDescent="0.25">
      <c r="L32" s="112"/>
      <c r="M32" s="112"/>
      <c r="N32" s="112"/>
      <c r="O32" s="112"/>
      <c r="P32" s="112"/>
      <c r="Q32" s="112"/>
      <c r="R32" s="112"/>
      <c r="S32" s="112"/>
      <c r="T32" s="112"/>
      <c r="U32" s="112"/>
      <c r="V32" s="112"/>
      <c r="W32" s="112"/>
      <c r="X32" s="112"/>
      <c r="Y32" s="112"/>
      <c r="Z32" s="112"/>
      <c r="AA32" s="112"/>
      <c r="AB32" s="112"/>
      <c r="AC32" s="112"/>
      <c r="AD32" s="112"/>
      <c r="AE32" s="112"/>
    </row>
    <row r="33" spans="12:31" s="147" customFormat="1" x14ac:dyDescent="0.25">
      <c r="L33" s="112"/>
      <c r="M33" s="112"/>
      <c r="N33" s="112"/>
      <c r="O33" s="112"/>
      <c r="P33" s="112"/>
      <c r="Q33" s="112"/>
      <c r="R33" s="112"/>
      <c r="S33" s="112"/>
      <c r="T33" s="112"/>
      <c r="U33" s="112"/>
      <c r="V33" s="112"/>
      <c r="W33" s="112"/>
      <c r="X33" s="112"/>
      <c r="Y33" s="112"/>
      <c r="Z33" s="112"/>
      <c r="AA33" s="112"/>
      <c r="AB33" s="112"/>
      <c r="AC33" s="112"/>
      <c r="AD33" s="112"/>
      <c r="AE33" s="112"/>
    </row>
    <row r="34" spans="12:31" s="147" customFormat="1" x14ac:dyDescent="0.25">
      <c r="L34" s="112"/>
      <c r="M34" s="112"/>
      <c r="N34" s="112"/>
      <c r="O34" s="112"/>
      <c r="P34" s="112"/>
      <c r="Q34" s="112"/>
      <c r="R34" s="112"/>
      <c r="S34" s="112"/>
      <c r="T34" s="112"/>
      <c r="U34" s="112"/>
      <c r="V34" s="112"/>
      <c r="W34" s="112"/>
      <c r="X34" s="112"/>
      <c r="Y34" s="112"/>
      <c r="Z34" s="112"/>
      <c r="AA34" s="112"/>
      <c r="AB34" s="112"/>
      <c r="AC34" s="112"/>
      <c r="AD34" s="112"/>
      <c r="AE34" s="112"/>
    </row>
    <row r="35" spans="12:31" s="147" customFormat="1" x14ac:dyDescent="0.25">
      <c r="L35" s="112"/>
      <c r="M35" s="112"/>
      <c r="N35" s="112"/>
      <c r="O35" s="112"/>
      <c r="P35" s="112"/>
      <c r="Q35" s="112"/>
      <c r="R35" s="112"/>
      <c r="S35" s="112"/>
      <c r="T35" s="112"/>
      <c r="U35" s="112"/>
      <c r="V35" s="112"/>
      <c r="W35" s="112"/>
      <c r="X35" s="112"/>
      <c r="Y35" s="112"/>
      <c r="Z35" s="112"/>
      <c r="AA35" s="112"/>
      <c r="AB35" s="112"/>
      <c r="AC35" s="112"/>
      <c r="AD35" s="112"/>
      <c r="AE35" s="112"/>
    </row>
    <row r="36" spans="12:31" s="147" customFormat="1" x14ac:dyDescent="0.25">
      <c r="L36" s="112"/>
      <c r="M36" s="112"/>
      <c r="N36" s="112"/>
      <c r="O36" s="112"/>
      <c r="P36" s="112"/>
      <c r="Q36" s="112"/>
      <c r="R36" s="112"/>
      <c r="S36" s="112"/>
      <c r="T36" s="112"/>
      <c r="U36" s="112"/>
      <c r="V36" s="112"/>
      <c r="W36" s="112"/>
      <c r="X36" s="112"/>
      <c r="Y36" s="112"/>
      <c r="Z36" s="112"/>
      <c r="AA36" s="112"/>
      <c r="AB36" s="112"/>
      <c r="AC36" s="112"/>
      <c r="AD36" s="112"/>
      <c r="AE36" s="112"/>
    </row>
  </sheetData>
  <sheetProtection sheet="1" objects="1" scenarios="1"/>
  <mergeCells count="4">
    <mergeCell ref="C4:G4"/>
    <mergeCell ref="B2:H2"/>
    <mergeCell ref="B3:H3"/>
    <mergeCell ref="B4:B5"/>
  </mergeCells>
  <printOptions horizontalCentered="1"/>
  <pageMargins left="0.23622047244094499" right="0.27559055118110198" top="0.74803149606299202" bottom="0.43307086614173201" header="0.31496062992126" footer="0.15748031496063"/>
  <pageSetup paperSize="5" scale="86" orientation="landscape" r:id="rId1"/>
  <headerFooter>
    <oddFooter>&amp;LAutorité des marchés financiers
Direction principale de la surveillance des assureurs et du contrôle du droit d'exercice&amp;CTableau 7.1.2&amp;RVariation du passif net des contrats
- Contrats à la transition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C37E-40E3-41DC-9DAE-E8D46F353A45}">
  <sheetPr codeName="Feuil3"/>
  <dimension ref="A1:BE299"/>
  <sheetViews>
    <sheetView workbookViewId="0">
      <selection activeCell="A2" sqref="A2"/>
    </sheetView>
  </sheetViews>
  <sheetFormatPr baseColWidth="10" defaultColWidth="11.42578125" defaultRowHeight="15" outlineLevelCol="1" x14ac:dyDescent="0.25"/>
  <cols>
    <col min="1" max="18" width="11.42578125" style="112"/>
    <col min="19" max="19" width="11.42578125" style="112" hidden="1" customWidth="1" outlineLevel="1"/>
    <col min="20" max="20" width="38" style="112" hidden="1" customWidth="1" outlineLevel="1"/>
    <col min="21" max="53" width="11.42578125" style="112" hidden="1" customWidth="1" outlineLevel="1"/>
    <col min="54" max="54" width="11.42578125" style="112" customWidth="1" collapsed="1"/>
    <col min="55" max="16384" width="11.42578125" style="112"/>
  </cols>
  <sheetData>
    <row r="1" spans="1:57" x14ac:dyDescent="0.25">
      <c r="A1" s="133" t="s">
        <v>41</v>
      </c>
      <c r="B1" s="133"/>
      <c r="C1" s="134"/>
      <c r="D1" s="135"/>
      <c r="E1" s="134"/>
      <c r="F1" s="134"/>
      <c r="R1" s="134"/>
      <c r="BD1" s="111"/>
      <c r="BE1" s="111"/>
    </row>
    <row r="2" spans="1:57" s="111" customFormat="1" x14ac:dyDescent="0.25">
      <c r="A2" s="136"/>
      <c r="B2" s="136"/>
      <c r="C2" s="136"/>
      <c r="D2" s="136"/>
      <c r="E2" s="136"/>
      <c r="F2" s="136"/>
      <c r="R2" s="136"/>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row>
    <row r="3" spans="1:57" s="111" customFormat="1" x14ac:dyDescent="0.25">
      <c r="A3" s="136" t="str">
        <f>IF(Lang=0,Menus!V3,Menus!W3)</f>
        <v>Choisir</v>
      </c>
      <c r="B3" s="136" t="str">
        <f>IF(Lang=0,Menus!T3,Menus!U3)</f>
        <v>Choisir</v>
      </c>
      <c r="C3" s="136" t="str">
        <f>IF(Lang=0,Menus!X3,Menus!Y3)</f>
        <v>Choisir</v>
      </c>
      <c r="D3" s="136" t="str">
        <f>IF(Lang=0,Menus!Z3,Menus!AA3)</f>
        <v>Choisir</v>
      </c>
      <c r="E3" s="136" t="str">
        <f>IF(Lang=0,Menus!AB3,Menus!AC3)</f>
        <v>Choisir</v>
      </c>
      <c r="F3" s="136" t="str">
        <f>IF(Lang=0,Menus!AD3,Menus!AE3)</f>
        <v>Choisir</v>
      </c>
      <c r="G3" s="111" t="str">
        <f>IF(Lang=0,Menus!AF3,Menus!AG3)</f>
        <v>Choisir</v>
      </c>
      <c r="H3" s="111" t="str">
        <f>IF(Lang=0,Menus!AH3,Menus!AI3)</f>
        <v>Choisir</v>
      </c>
      <c r="I3" s="111" t="str">
        <f>IF(Lang=0,Menus!AJ3,Menus!AK3)</f>
        <v>Choisir</v>
      </c>
      <c r="J3" s="111" t="str">
        <f>IF(Lang=0,Menus!AL3,Menus!AM3)</f>
        <v>Choisir</v>
      </c>
      <c r="K3" s="111" t="str">
        <f>IF(Lang=0,Menus!AN3,Menus!AO3)</f>
        <v>Choisir</v>
      </c>
      <c r="L3" s="111" t="str">
        <f>IF(Lang=0,Menus!AP3,Menus!AQ3)</f>
        <v>Choisir</v>
      </c>
      <c r="M3" s="111" t="str">
        <f>IF(Lang=0,Menus!AR3,Menus!AS3)</f>
        <v>Choisir</v>
      </c>
      <c r="N3" s="111" t="str">
        <f>IF(Lang=0,Menus!AT3,Menus!AU3)</f>
        <v>Choisir</v>
      </c>
      <c r="O3" s="111" t="str">
        <f>IF(Lang=0,Menus!AV3,Menus!AW3)</f>
        <v>Choisir</v>
      </c>
      <c r="P3" s="111" t="str">
        <f>IF(Lang=0,Menus!AX3,Menus!AY3)</f>
        <v>Choisir</v>
      </c>
      <c r="Q3" s="111" t="str">
        <f>IF(Lang=0,Menus!AZ3,Menus!BA3)</f>
        <v>Choisir</v>
      </c>
      <c r="R3" s="136"/>
      <c r="S3" s="112"/>
      <c r="T3" s="112" t="s">
        <v>42</v>
      </c>
      <c r="U3" s="112" t="s">
        <v>43</v>
      </c>
      <c r="V3" s="112" t="s">
        <v>42</v>
      </c>
      <c r="W3" s="112" t="s">
        <v>43</v>
      </c>
      <c r="X3" s="112" t="s">
        <v>42</v>
      </c>
      <c r="Y3" s="112" t="s">
        <v>43</v>
      </c>
      <c r="Z3" s="112" t="s">
        <v>42</v>
      </c>
      <c r="AA3" s="112" t="s">
        <v>43</v>
      </c>
      <c r="AB3" s="112" t="s">
        <v>42</v>
      </c>
      <c r="AC3" s="112" t="s">
        <v>43</v>
      </c>
      <c r="AD3" s="112" t="s">
        <v>42</v>
      </c>
      <c r="AE3" s="112" t="s">
        <v>43</v>
      </c>
      <c r="AF3" s="112" t="s">
        <v>42</v>
      </c>
      <c r="AG3" s="112" t="s">
        <v>43</v>
      </c>
      <c r="AH3" s="112" t="s">
        <v>42</v>
      </c>
      <c r="AI3" s="112" t="s">
        <v>43</v>
      </c>
      <c r="AJ3" s="112" t="s">
        <v>42</v>
      </c>
      <c r="AK3" s="112" t="s">
        <v>43</v>
      </c>
      <c r="AL3" s="112" t="s">
        <v>42</v>
      </c>
      <c r="AM3" s="112" t="s">
        <v>43</v>
      </c>
      <c r="AN3" s="112" t="s">
        <v>42</v>
      </c>
      <c r="AO3" s="112" t="s">
        <v>43</v>
      </c>
      <c r="AP3" s="112" t="s">
        <v>42</v>
      </c>
      <c r="AQ3" s="112" t="s">
        <v>43</v>
      </c>
      <c r="AR3" s="112" t="s">
        <v>42</v>
      </c>
      <c r="AS3" s="112" t="s">
        <v>43</v>
      </c>
      <c r="AT3" s="112" t="s">
        <v>42</v>
      </c>
      <c r="AU3" s="112" t="s">
        <v>43</v>
      </c>
      <c r="AV3" s="112" t="s">
        <v>42</v>
      </c>
      <c r="AW3" s="112" t="s">
        <v>43</v>
      </c>
      <c r="AX3" s="112" t="s">
        <v>42</v>
      </c>
      <c r="AY3" s="112" t="s">
        <v>43</v>
      </c>
      <c r="AZ3" s="112" t="s">
        <v>42</v>
      </c>
      <c r="BA3" s="112" t="s">
        <v>43</v>
      </c>
    </row>
    <row r="4" spans="1:57" s="111" customFormat="1" x14ac:dyDescent="0.25">
      <c r="A4" s="136" t="str">
        <f>IF(Lang=0,Menus!V4,Menus!W4)</f>
        <v>Assurance individuelle</v>
      </c>
      <c r="B4" s="136" t="str">
        <f>IF(Lang=0,Menus!T4,Menus!U4)</f>
        <v>Vie temporaire</v>
      </c>
      <c r="C4" s="136" t="str">
        <f>IF(Lang=0,Menus!X4,Menus!Y4)</f>
        <v>Oui</v>
      </c>
      <c r="D4" s="136" t="str">
        <f>IF(Lang=0,Menus!Z4,Menus!AA4)</f>
        <v>MGE</v>
      </c>
      <c r="E4" s="136" t="str">
        <f>IF(Lang=0,Menus!AB4,Menus!AC4)</f>
        <v>Afghanistan</v>
      </c>
      <c r="F4" s="136" t="str">
        <f>IF(Lang=0,Menus!AD4,Menus!AE4)</f>
        <v>AED</v>
      </c>
      <c r="G4" s="111" t="str">
        <f>IF(Lang=0,Menus!AF4,Menus!AG4)</f>
        <v>Application rétrospective modifiée</v>
      </c>
      <c r="H4" s="111" t="str">
        <f>IF(Lang=0,Menus!AH4,Menus!AI4)</f>
        <v>Contrats déficitaires</v>
      </c>
      <c r="I4" s="111" t="str">
        <f>IF(Lang=0,Menus!AJ4,Menus!AK4)</f>
        <v>s/o</v>
      </c>
      <c r="J4" s="111" t="str">
        <f>IF(Lang=0,Menus!AL4,Menus!AM4)</f>
        <v>Contrat d'assurance</v>
      </c>
      <c r="K4" s="111" t="str">
        <f>IF(Lang=0,Menus!AN4,Menus!AO4)</f>
        <v>Agréé</v>
      </c>
      <c r="L4" s="111" t="str">
        <f>IF(Lang=0,Menus!AP4,Menus!AQ4)</f>
        <v>Coassurance</v>
      </c>
      <c r="M4" s="111" t="str">
        <f>IF(Lang=0,Menus!AR4,Menus!AS4)</f>
        <v>Assurance individuelle</v>
      </c>
      <c r="N4" s="111" t="str">
        <f>IF(Lang=0,Menus!AT4,Menus!AU4)</f>
        <v>Stochastique</v>
      </c>
      <c r="O4" s="111" t="str">
        <f>IF(Lang=0,Menus!AV4,Menus!AW4)</f>
        <v>Observable</v>
      </c>
      <c r="P4" s="111" t="str">
        <f>IF(Lang=0,Menus!AX4,Menus!AY4)</f>
        <v>Automatique</v>
      </c>
      <c r="Q4" s="111" t="str">
        <f>IF(Lang=0,Menus!AZ4,Menus!BA4)</f>
        <v xml:space="preserve">Marché monétaire/court terme </v>
      </c>
      <c r="R4" s="136"/>
      <c r="S4" s="112"/>
      <c r="T4" s="112" t="s">
        <v>44</v>
      </c>
      <c r="U4" s="112" t="s">
        <v>45</v>
      </c>
      <c r="V4" s="112" t="s">
        <v>46</v>
      </c>
      <c r="W4" s="112" t="s">
        <v>47</v>
      </c>
      <c r="X4" s="112" t="s">
        <v>48</v>
      </c>
      <c r="Y4" s="112" t="s">
        <v>49</v>
      </c>
      <c r="Z4" s="112" t="s">
        <v>50</v>
      </c>
      <c r="AA4" s="112" t="s">
        <v>51</v>
      </c>
      <c r="AB4" s="112" t="s">
        <v>52</v>
      </c>
      <c r="AC4" s="112" t="s">
        <v>52</v>
      </c>
      <c r="AD4" s="112" t="s">
        <v>53</v>
      </c>
      <c r="AE4" s="112" t="s">
        <v>53</v>
      </c>
      <c r="AF4" s="112" t="s">
        <v>54</v>
      </c>
      <c r="AG4" s="112" t="s">
        <v>55</v>
      </c>
      <c r="AH4" s="112" t="s">
        <v>56</v>
      </c>
      <c r="AI4" s="112" t="s">
        <v>57</v>
      </c>
      <c r="AJ4" s="112" t="s">
        <v>58</v>
      </c>
      <c r="AK4" s="112" t="s">
        <v>58</v>
      </c>
      <c r="AL4" s="112" t="s">
        <v>59</v>
      </c>
      <c r="AM4" s="112" t="s">
        <v>60</v>
      </c>
      <c r="AN4" s="112" t="s">
        <v>61</v>
      </c>
      <c r="AO4" s="112" t="s">
        <v>62</v>
      </c>
      <c r="AP4" s="112" t="s">
        <v>63</v>
      </c>
      <c r="AQ4" s="112" t="s">
        <v>64</v>
      </c>
      <c r="AR4" s="112" t="s">
        <v>46</v>
      </c>
      <c r="AS4" s="112" t="s">
        <v>47</v>
      </c>
      <c r="AT4" s="112" t="s">
        <v>65</v>
      </c>
      <c r="AU4" s="112" t="s">
        <v>66</v>
      </c>
      <c r="AV4" s="112" t="s">
        <v>67</v>
      </c>
      <c r="AW4" s="112" t="s">
        <v>67</v>
      </c>
      <c r="AX4" s="112" t="s">
        <v>68</v>
      </c>
      <c r="AY4" s="112" t="s">
        <v>69</v>
      </c>
      <c r="AZ4" s="112" t="s">
        <v>70</v>
      </c>
      <c r="BA4" s="112" t="s">
        <v>71</v>
      </c>
    </row>
    <row r="5" spans="1:57" s="111" customFormat="1" x14ac:dyDescent="0.25">
      <c r="A5" s="136" t="str">
        <f>IF(Lang=0,Menus!V5,Menus!W5)</f>
        <v>Assurance collective</v>
      </c>
      <c r="B5" s="136" t="str">
        <f>IF(Lang=0,Menus!T5,Menus!U5)</f>
        <v>Vie entière/Dotation</v>
      </c>
      <c r="C5" s="136" t="str">
        <f>IF(Lang=0,Menus!X5,Menus!Y5)</f>
        <v>Non</v>
      </c>
      <c r="D5" s="136" t="str">
        <f>IF(Lang=0,Menus!Z5,Menus!AA5)</f>
        <v>MRP</v>
      </c>
      <c r="E5" s="136" t="str">
        <f>IF(Lang=0,Menus!AB5,Menus!AC5)</f>
        <v>Albanie</v>
      </c>
      <c r="F5" s="136" t="str">
        <f>IF(Lang=0,Menus!AD5,Menus!AE5)</f>
        <v>AFN</v>
      </c>
      <c r="G5" s="111" t="str">
        <f>IF(Lang=0,Menus!AF5,Menus!AG5)</f>
        <v>Approche fondée sur la juste valeur</v>
      </c>
      <c r="H5" s="111" t="str">
        <f>IF(Lang=0,Menus!AH5,Menus!AI5)</f>
        <v>Contrats qui n'ont pas de possibilité importante de devenir déficitaires</v>
      </c>
      <c r="I5" s="111" t="str">
        <f>IF(Lang=0,Menus!AJ5,Menus!AK5)</f>
        <v>Stochastique</v>
      </c>
      <c r="J5" s="111" t="str">
        <f>IF(Lang=0,Menus!AL5,Menus!AM5)</f>
        <v>Contrat de réassurance détenu</v>
      </c>
      <c r="K5" s="111" t="str">
        <f>IF(Lang=0,Menus!AN5,Menus!AO5)</f>
        <v>Non agréé</v>
      </c>
      <c r="L5" s="111" t="str">
        <f>IF(Lang=0,Menus!AP5,Menus!AQ5)</f>
        <v>Coassurance modifiée</v>
      </c>
      <c r="M5" s="111" t="str">
        <f>IF(Lang=0,Menus!AR5,Menus!AS5)</f>
        <v>Rente individuelle</v>
      </c>
      <c r="N5" s="111" t="str">
        <f>IF(Lang=0,Menus!AT5,Menus!AU5)</f>
        <v>Non-Stochastique</v>
      </c>
      <c r="O5" s="111" t="str">
        <f>IF(Lang=0,Menus!AV5,Menus!AW5)</f>
        <v>Non-Observable</v>
      </c>
      <c r="P5" s="111" t="str">
        <f>IF(Lang=0,Menus!AX5,Menus!AY5)</f>
        <v>Facultative</v>
      </c>
      <c r="Q5" s="111" t="str">
        <f>IF(Lang=0,Menus!AZ5,Menus!BA5)</f>
        <v xml:space="preserve">Revenu fixe (au plus 25 % d'actions)  </v>
      </c>
      <c r="R5" s="136"/>
      <c r="S5" s="112"/>
      <c r="T5" s="112" t="s">
        <v>72</v>
      </c>
      <c r="U5" s="112" t="s">
        <v>73</v>
      </c>
      <c r="V5" s="112" t="s">
        <v>74</v>
      </c>
      <c r="W5" s="112" t="s">
        <v>75</v>
      </c>
      <c r="X5" s="112" t="s">
        <v>76</v>
      </c>
      <c r="Y5" s="112" t="s">
        <v>77</v>
      </c>
      <c r="Z5" s="112" t="s">
        <v>78</v>
      </c>
      <c r="AA5" s="112" t="s">
        <v>79</v>
      </c>
      <c r="AB5" s="112" t="s">
        <v>80</v>
      </c>
      <c r="AC5" s="112" t="s">
        <v>81</v>
      </c>
      <c r="AD5" s="112" t="s">
        <v>82</v>
      </c>
      <c r="AE5" s="112" t="s">
        <v>82</v>
      </c>
      <c r="AF5" s="112" t="s">
        <v>83</v>
      </c>
      <c r="AG5" s="112" t="s">
        <v>84</v>
      </c>
      <c r="AH5" s="112" t="s">
        <v>85</v>
      </c>
      <c r="AI5" s="112" t="s">
        <v>86</v>
      </c>
      <c r="AJ5" s="112" t="s">
        <v>65</v>
      </c>
      <c r="AK5" s="112" t="s">
        <v>66</v>
      </c>
      <c r="AL5" s="112" t="s">
        <v>87</v>
      </c>
      <c r="AM5" s="112" t="s">
        <v>88</v>
      </c>
      <c r="AN5" s="112" t="s">
        <v>89</v>
      </c>
      <c r="AO5" s="112" t="s">
        <v>90</v>
      </c>
      <c r="AP5" s="112" t="s">
        <v>91</v>
      </c>
      <c r="AQ5" s="112" t="s">
        <v>92</v>
      </c>
      <c r="AR5" s="112" t="s">
        <v>93</v>
      </c>
      <c r="AS5" s="112" t="s">
        <v>75</v>
      </c>
      <c r="AT5" s="112" t="s">
        <v>94</v>
      </c>
      <c r="AU5" s="112" t="s">
        <v>95</v>
      </c>
      <c r="AV5" s="112" t="s">
        <v>96</v>
      </c>
      <c r="AW5" s="112" t="s">
        <v>97</v>
      </c>
      <c r="AX5" s="112" t="s">
        <v>98</v>
      </c>
      <c r="AY5" s="112" t="s">
        <v>98</v>
      </c>
      <c r="AZ5" s="112" t="s">
        <v>99</v>
      </c>
      <c r="BA5" s="112" t="s">
        <v>100</v>
      </c>
    </row>
    <row r="6" spans="1:57" s="111" customFormat="1" x14ac:dyDescent="0.25">
      <c r="A6" s="136" t="str">
        <f>IF(Lang=0,Menus!V6,Menus!W6)</f>
        <v>Rente individuelle</v>
      </c>
      <c r="B6" s="136" t="str">
        <f>IF(Lang=0,Menus!T6,Menus!U6)</f>
        <v>Vie universelle</v>
      </c>
      <c r="C6" s="136"/>
      <c r="D6" s="136" t="str">
        <f>IF(Lang=0,Menus!Z6,Menus!AA6)</f>
        <v>MHV</v>
      </c>
      <c r="E6" s="136" t="str">
        <f>IF(Lang=0,Menus!AB6,Menus!AC6)</f>
        <v>Algérie</v>
      </c>
      <c r="F6" s="136" t="str">
        <f>IF(Lang=0,Menus!AD6,Menus!AE6)</f>
        <v>ALL</v>
      </c>
      <c r="G6" s="111" t="str">
        <f>IF(Lang=0,Menus!AF6,Menus!AG6)</f>
        <v>NA - Contrats émis 2023+ ou approche rétrospective intégrale</v>
      </c>
      <c r="H6" s="111" t="str">
        <f>IF(Lang=0,Menus!AH6,Menus!AI6)</f>
        <v>Autres contrats</v>
      </c>
      <c r="I6" s="111" t="str">
        <f>IF(Lang=0,Menus!AJ6,Menus!AK6)</f>
        <v>Déterministe</v>
      </c>
      <c r="K6" s="111" t="str">
        <f>IF(Lang=0,Menus!AN6,Menus!AO6)</f>
        <v>Affilié</v>
      </c>
      <c r="L6" s="111" t="str">
        <f>IF(Lang=0,Menus!AP6,Menus!AQ6)</f>
        <v>T.R.A.</v>
      </c>
      <c r="M6" s="111" t="str">
        <f>IF(Lang=0,Menus!AR6,Menus!AS6)</f>
        <v>Assurance avec participation</v>
      </c>
      <c r="P6" s="111" t="str">
        <f>IF(Lang=0,Menus!AX6,Menus!AY6)</f>
        <v>Autre</v>
      </c>
      <c r="Q6" s="111" t="str">
        <f>IF(Lang=0,Menus!AZ6,Menus!BA6)</f>
        <v xml:space="preserve">Équilibré (au plus 75 % d'actions)  </v>
      </c>
      <c r="R6" s="136"/>
      <c r="S6" s="112"/>
      <c r="T6" s="112" t="s">
        <v>101</v>
      </c>
      <c r="U6" s="112" t="s">
        <v>102</v>
      </c>
      <c r="V6" s="112" t="s">
        <v>93</v>
      </c>
      <c r="W6" s="112" t="s">
        <v>103</v>
      </c>
      <c r="X6" s="112"/>
      <c r="Y6" s="112"/>
      <c r="Z6" s="112" t="s">
        <v>104</v>
      </c>
      <c r="AA6" s="112" t="s">
        <v>105</v>
      </c>
      <c r="AB6" s="112" t="s">
        <v>106</v>
      </c>
      <c r="AC6" s="112" t="s">
        <v>107</v>
      </c>
      <c r="AD6" s="112" t="s">
        <v>108</v>
      </c>
      <c r="AE6" s="112" t="s">
        <v>108</v>
      </c>
      <c r="AF6" s="112" t="s">
        <v>109</v>
      </c>
      <c r="AG6" s="112" t="s">
        <v>110</v>
      </c>
      <c r="AH6" s="112" t="s">
        <v>111</v>
      </c>
      <c r="AI6" s="112" t="s">
        <v>112</v>
      </c>
      <c r="AJ6" s="112" t="s">
        <v>113</v>
      </c>
      <c r="AK6" s="112" t="s">
        <v>114</v>
      </c>
      <c r="AL6" s="112"/>
      <c r="AM6" s="112"/>
      <c r="AN6" s="112" t="s">
        <v>115</v>
      </c>
      <c r="AO6" s="112" t="s">
        <v>116</v>
      </c>
      <c r="AP6" s="112" t="s">
        <v>117</v>
      </c>
      <c r="AQ6" s="112" t="s">
        <v>118</v>
      </c>
      <c r="AR6" s="112" t="s">
        <v>119</v>
      </c>
      <c r="AS6" s="112" t="s">
        <v>120</v>
      </c>
      <c r="AT6" s="112"/>
      <c r="AU6" s="112"/>
      <c r="AV6" s="112"/>
      <c r="AW6" s="112"/>
      <c r="AX6" s="112" t="s">
        <v>121</v>
      </c>
      <c r="AY6" s="112" t="s">
        <v>122</v>
      </c>
      <c r="AZ6" s="112" t="s">
        <v>123</v>
      </c>
      <c r="BA6" s="112" t="s">
        <v>124</v>
      </c>
    </row>
    <row r="7" spans="1:57" s="111" customFormat="1" x14ac:dyDescent="0.25">
      <c r="A7" s="136" t="str">
        <f>IF(Lang=0,Menus!V7,Menus!W7)</f>
        <v>Rente collective</v>
      </c>
      <c r="B7" s="136" t="str">
        <f>IF(Lang=0,Menus!T7,Menus!U7)</f>
        <v>Vie universelle variable</v>
      </c>
      <c r="C7" s="136"/>
      <c r="D7" s="136"/>
      <c r="E7" s="136" t="str">
        <f>IF(Lang=0,Menus!AB7,Menus!AC7)</f>
        <v>Andorre</v>
      </c>
      <c r="F7" s="136" t="str">
        <f>IF(Lang=0,Menus!AD7,Menus!AE7)</f>
        <v>AMD</v>
      </c>
      <c r="I7" s="111" t="str">
        <f>IF(Lang=0,Menus!AJ7,Menus!AK7)</f>
        <v>Autre</v>
      </c>
      <c r="L7" s="111" t="str">
        <f>IF(Lang=0,Menus!AP7,Menus!AQ7)</f>
        <v>Excédent de pertes</v>
      </c>
      <c r="M7" s="111" t="str">
        <f>IF(Lang=0,Menus!AR7,Menus!AS7)</f>
        <v>Acceptation de dépôt</v>
      </c>
      <c r="Q7" s="111" t="str">
        <f>IF(Lang=0,Menus!AZ7,Menus!BA7)</f>
        <v xml:space="preserve">Fonds diversifiés à faible volatilité </v>
      </c>
      <c r="R7" s="136"/>
      <c r="S7" s="112"/>
      <c r="T7" s="112" t="s">
        <v>125</v>
      </c>
      <c r="U7" s="112" t="s">
        <v>126</v>
      </c>
      <c r="V7" s="112" t="s">
        <v>127</v>
      </c>
      <c r="W7" s="112" t="s">
        <v>128</v>
      </c>
      <c r="X7" s="112"/>
      <c r="Y7" s="112"/>
      <c r="Z7" s="112"/>
      <c r="AA7" s="112"/>
      <c r="AB7" s="112" t="s">
        <v>129</v>
      </c>
      <c r="AC7" s="112" t="s">
        <v>130</v>
      </c>
      <c r="AD7" s="112" t="s">
        <v>131</v>
      </c>
      <c r="AE7" s="112" t="s">
        <v>131</v>
      </c>
      <c r="AF7" s="112"/>
      <c r="AG7" s="112"/>
      <c r="AH7" s="112"/>
      <c r="AI7" s="112"/>
      <c r="AJ7" s="112" t="s">
        <v>121</v>
      </c>
      <c r="AK7" s="112" t="s">
        <v>122</v>
      </c>
      <c r="AL7" s="112"/>
      <c r="AM7" s="112"/>
      <c r="AN7" s="112"/>
      <c r="AO7" s="112"/>
      <c r="AP7" s="112" t="s">
        <v>132</v>
      </c>
      <c r="AQ7" s="112" t="s">
        <v>133</v>
      </c>
      <c r="AR7" s="112" t="s">
        <v>134</v>
      </c>
      <c r="AS7" s="112" t="s">
        <v>135</v>
      </c>
      <c r="AT7" s="112"/>
      <c r="AU7" s="112"/>
      <c r="AV7" s="112"/>
      <c r="AW7" s="112"/>
      <c r="AX7" s="112"/>
      <c r="AY7" s="112"/>
      <c r="AZ7" s="112" t="s">
        <v>136</v>
      </c>
      <c r="BA7" s="112" t="s">
        <v>137</v>
      </c>
    </row>
    <row r="8" spans="1:57" s="111" customFormat="1" x14ac:dyDescent="0.25">
      <c r="A8" s="136" t="str">
        <f>IF(Lang=0,Menus!V8,Menus!W8)</f>
        <v>Assurance avec participation</v>
      </c>
      <c r="B8" s="136" t="str">
        <f>IF(Lang=0,Menus!T8,Menus!U8)</f>
        <v>Vie produits participants</v>
      </c>
      <c r="C8" s="136"/>
      <c r="D8" s="136"/>
      <c r="E8" s="136" t="str">
        <f>IF(Lang=0,Menus!AB8,Menus!AC8)</f>
        <v>Angola</v>
      </c>
      <c r="F8" s="136" t="str">
        <f>IF(Lang=0,Menus!AD8,Menus!AE8)</f>
        <v>ANG</v>
      </c>
      <c r="L8" s="111" t="str">
        <f>IF(Lang=0,Menus!AP8,Menus!AQ8)</f>
        <v>Autre</v>
      </c>
      <c r="M8" s="111" t="str">
        <f>IF(Lang=0,Menus!AR8,Menus!AS8)</f>
        <v>Autres</v>
      </c>
      <c r="Q8" s="111" t="str">
        <f>IF(Lang=0,Menus!AZ8,Menus!BA8)</f>
        <v xml:space="preserve">Fonds à forte diversification </v>
      </c>
      <c r="R8" s="136"/>
      <c r="S8" s="112"/>
      <c r="T8" s="112" t="s">
        <v>138</v>
      </c>
      <c r="U8" s="112" t="s">
        <v>139</v>
      </c>
      <c r="V8" s="112" t="s">
        <v>119</v>
      </c>
      <c r="W8" s="112" t="s">
        <v>120</v>
      </c>
      <c r="X8" s="112"/>
      <c r="Y8" s="112"/>
      <c r="Z8" s="112"/>
      <c r="AA8" s="112"/>
      <c r="AB8" s="112" t="s">
        <v>140</v>
      </c>
      <c r="AC8" s="112" t="s">
        <v>140</v>
      </c>
      <c r="AD8" s="112" t="s">
        <v>141</v>
      </c>
      <c r="AE8" s="112" t="s">
        <v>141</v>
      </c>
      <c r="AF8" s="112"/>
      <c r="AG8" s="112"/>
      <c r="AH8" s="112"/>
      <c r="AI8" s="112"/>
      <c r="AJ8" s="112"/>
      <c r="AK8" s="112"/>
      <c r="AL8" s="112"/>
      <c r="AM8" s="112"/>
      <c r="AN8" s="112"/>
      <c r="AO8" s="112"/>
      <c r="AP8" s="112" t="s">
        <v>121</v>
      </c>
      <c r="AQ8" s="112" t="s">
        <v>122</v>
      </c>
      <c r="AR8" s="112" t="s">
        <v>142</v>
      </c>
      <c r="AS8" s="112" t="s">
        <v>122</v>
      </c>
      <c r="AT8" s="112"/>
      <c r="AU8" s="112"/>
      <c r="AV8" s="112"/>
      <c r="AW8" s="112"/>
      <c r="AX8" s="112"/>
      <c r="AY8" s="112"/>
      <c r="AZ8" s="112" t="s">
        <v>143</v>
      </c>
      <c r="BA8" s="112" t="s">
        <v>144</v>
      </c>
    </row>
    <row r="9" spans="1:57" s="111" customFormat="1" x14ac:dyDescent="0.25">
      <c r="A9" s="136" t="str">
        <f>IF(Lang=0,Menus!V9,Menus!W9)</f>
        <v>Assurances multirisques</v>
      </c>
      <c r="B9" s="136" t="str">
        <f>IF(Lang=0,Menus!T9,Menus!U9)</f>
        <v>Produits "unit-linked"</v>
      </c>
      <c r="C9" s="136"/>
      <c r="D9" s="136"/>
      <c r="E9" s="136" t="str">
        <f>IF(Lang=0,Menus!AB9,Menus!AC9)</f>
        <v>Antigua-et-Barbuda</v>
      </c>
      <c r="F9" s="136" t="str">
        <f>IF(Lang=0,Menus!AD9,Menus!AE9)</f>
        <v>AOA</v>
      </c>
      <c r="Q9" s="111" t="str">
        <f>IF(Lang=0,Menus!AZ9,Menus!BA9)</f>
        <v xml:space="preserve">Titres à risque intermédiaire  </v>
      </c>
      <c r="R9" s="136"/>
      <c r="S9" s="112"/>
      <c r="T9" s="112" t="s">
        <v>145</v>
      </c>
      <c r="U9" s="112" t="s">
        <v>146</v>
      </c>
      <c r="V9" s="112" t="s">
        <v>147</v>
      </c>
      <c r="W9" s="112" t="s">
        <v>148</v>
      </c>
      <c r="X9" s="112"/>
      <c r="Y9" s="112"/>
      <c r="Z9" s="112"/>
      <c r="AA9" s="112"/>
      <c r="AB9" s="112" t="s">
        <v>149</v>
      </c>
      <c r="AC9" s="112" t="s">
        <v>150</v>
      </c>
      <c r="AD9" s="112" t="s">
        <v>151</v>
      </c>
      <c r="AE9" s="112" t="s">
        <v>151</v>
      </c>
      <c r="AF9" s="112"/>
      <c r="AG9" s="112"/>
      <c r="AH9" s="112"/>
      <c r="AI9" s="112"/>
      <c r="AJ9" s="112"/>
      <c r="AK9" s="112"/>
      <c r="AL9" s="112"/>
      <c r="AM9" s="112"/>
      <c r="AN9" s="112"/>
      <c r="AO9" s="112"/>
      <c r="AP9" s="112"/>
      <c r="AQ9" s="112"/>
      <c r="AR9" s="112"/>
      <c r="AS9" s="112"/>
      <c r="AT9" s="112"/>
      <c r="AU9" s="112"/>
      <c r="AV9" s="112"/>
      <c r="AW9" s="112"/>
      <c r="AX9" s="112"/>
      <c r="AY9" s="112"/>
      <c r="AZ9" s="112" t="s">
        <v>152</v>
      </c>
      <c r="BA9" s="112" t="s">
        <v>153</v>
      </c>
    </row>
    <row r="10" spans="1:57" s="111" customFormat="1" x14ac:dyDescent="0.25">
      <c r="A10" s="136" t="str">
        <f>IF(Lang=0,Menus!V10,Menus!W10)</f>
        <v>Acceptation de dépôt</v>
      </c>
      <c r="B10" s="136" t="str">
        <f>IF(Lang=0,Menus!T10,Menus!U10)</f>
        <v>Autre - Vie</v>
      </c>
      <c r="C10" s="136"/>
      <c r="D10" s="136"/>
      <c r="E10" s="136" t="str">
        <f>IF(Lang=0,Menus!AB10,Menus!AC10)</f>
        <v>Argentine</v>
      </c>
      <c r="F10" s="136" t="str">
        <f>IF(Lang=0,Menus!AD10,Menus!AE10)</f>
        <v>ARS</v>
      </c>
      <c r="Q10" s="111" t="str">
        <f>IF(Lang=0,Menus!AZ10,Menus!BA10)</f>
        <v xml:space="preserve">Titres dynamiques/exotiques </v>
      </c>
      <c r="R10" s="136"/>
      <c r="S10" s="112"/>
      <c r="T10" s="112" t="s">
        <v>154</v>
      </c>
      <c r="U10" s="112" t="s">
        <v>155</v>
      </c>
      <c r="V10" s="112" t="s">
        <v>134</v>
      </c>
      <c r="W10" s="112" t="s">
        <v>135</v>
      </c>
      <c r="X10" s="112"/>
      <c r="Y10" s="112"/>
      <c r="Z10" s="112"/>
      <c r="AA10" s="112"/>
      <c r="AB10" s="112" t="s">
        <v>156</v>
      </c>
      <c r="AC10" s="112" t="s">
        <v>157</v>
      </c>
      <c r="AD10" s="112" t="s">
        <v>158</v>
      </c>
      <c r="AE10" s="112" t="s">
        <v>158</v>
      </c>
      <c r="AF10" s="112"/>
      <c r="AG10" s="112"/>
      <c r="AH10" s="112"/>
      <c r="AI10" s="112"/>
      <c r="AJ10" s="112"/>
      <c r="AK10" s="112"/>
      <c r="AL10" s="112"/>
      <c r="AM10" s="112"/>
      <c r="AN10" s="112"/>
      <c r="AO10" s="112"/>
      <c r="AP10" s="112"/>
      <c r="AQ10" s="112"/>
      <c r="AR10" s="112"/>
      <c r="AS10" s="112"/>
      <c r="AT10" s="112"/>
      <c r="AU10" s="112"/>
      <c r="AV10" s="112"/>
      <c r="AW10" s="112"/>
      <c r="AX10" s="112"/>
      <c r="AY10" s="112"/>
      <c r="AZ10" s="112" t="s">
        <v>159</v>
      </c>
      <c r="BA10" s="112" t="s">
        <v>160</v>
      </c>
    </row>
    <row r="11" spans="1:57" s="111" customFormat="1" x14ac:dyDescent="0.25">
      <c r="A11" s="136" t="str">
        <f>IF(Lang=0,Menus!V11,Menus!W11)</f>
        <v>Autres</v>
      </c>
      <c r="B11" s="136" t="str">
        <f>IF(Lang=0,Menus!T11,Menus!U11)</f>
        <v>Rente immédiate</v>
      </c>
      <c r="C11" s="136"/>
      <c r="D11" s="136"/>
      <c r="E11" s="136" t="str">
        <f>IF(Lang=0,Menus!AB11,Menus!AC11)</f>
        <v>Arménie</v>
      </c>
      <c r="F11" s="136" t="str">
        <f>IF(Lang=0,Menus!AD11,Menus!AE11)</f>
        <v>AUD</v>
      </c>
      <c r="Q11" s="111" t="str">
        <f>IF(Lang=0,Menus!AZ11,Menus!BA11)</f>
        <v xml:space="preserve">Ajustement interfonds </v>
      </c>
      <c r="R11" s="136"/>
      <c r="S11" s="112"/>
      <c r="T11" s="112" t="s">
        <v>161</v>
      </c>
      <c r="U11" s="112" t="s">
        <v>162</v>
      </c>
      <c r="V11" s="112" t="s">
        <v>142</v>
      </c>
      <c r="W11" s="112" t="s">
        <v>122</v>
      </c>
      <c r="X11" s="112"/>
      <c r="Y11" s="112"/>
      <c r="Z11" s="112"/>
      <c r="AA11" s="112"/>
      <c r="AB11" s="112" t="s">
        <v>163</v>
      </c>
      <c r="AC11" s="112" t="s">
        <v>164</v>
      </c>
      <c r="AD11" s="112" t="s">
        <v>165</v>
      </c>
      <c r="AE11" s="112" t="s">
        <v>165</v>
      </c>
      <c r="AF11" s="112"/>
      <c r="AG11" s="112"/>
      <c r="AH11" s="112"/>
      <c r="AI11" s="112"/>
      <c r="AJ11" s="112"/>
      <c r="AK11" s="112"/>
      <c r="AL11" s="112"/>
      <c r="AM11" s="112"/>
      <c r="AN11" s="112"/>
      <c r="AO11" s="112"/>
      <c r="AP11" s="112"/>
      <c r="AQ11" s="112"/>
      <c r="AR11" s="112"/>
      <c r="AS11" s="112"/>
      <c r="AT11" s="112"/>
      <c r="AU11" s="112"/>
      <c r="AV11" s="112"/>
      <c r="AW11" s="112"/>
      <c r="AX11" s="112"/>
      <c r="AY11" s="112"/>
      <c r="AZ11" s="112" t="s">
        <v>166</v>
      </c>
      <c r="BA11" s="112" t="s">
        <v>167</v>
      </c>
    </row>
    <row r="12" spans="1:57" s="111" customFormat="1" x14ac:dyDescent="0.25">
      <c r="A12" s="136"/>
      <c r="B12" s="136" t="str">
        <f>IF(Lang=0,Menus!T12,Menus!U12)</f>
        <v>Rente en capitalisation</v>
      </c>
      <c r="C12" s="136"/>
      <c r="D12" s="136"/>
      <c r="E12" s="136" t="str">
        <f>IF(Lang=0,Menus!AB12,Menus!AC12)</f>
        <v>Australie</v>
      </c>
      <c r="F12" s="136" t="str">
        <f>IF(Lang=0,Menus!AD12,Menus!AE12)</f>
        <v>AWG</v>
      </c>
      <c r="R12" s="136"/>
      <c r="S12" s="112"/>
      <c r="T12" s="112" t="s">
        <v>168</v>
      </c>
      <c r="U12" s="112" t="s">
        <v>169</v>
      </c>
      <c r="V12" s="112"/>
      <c r="W12" s="112"/>
      <c r="X12" s="112"/>
      <c r="Y12" s="112"/>
      <c r="Z12" s="112"/>
      <c r="AA12" s="112"/>
      <c r="AB12" s="112" t="s">
        <v>170</v>
      </c>
      <c r="AC12" s="112" t="s">
        <v>171</v>
      </c>
      <c r="AD12" s="112" t="s">
        <v>172</v>
      </c>
      <c r="AE12" s="112" t="s">
        <v>172</v>
      </c>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row>
    <row r="13" spans="1:57" s="111" customFormat="1" x14ac:dyDescent="0.25">
      <c r="A13" s="136"/>
      <c r="B13" s="136" t="str">
        <f>IF(Lang=0,Menus!T13,Menus!U13)</f>
        <v>Longévité</v>
      </c>
      <c r="C13" s="136"/>
      <c r="D13" s="136"/>
      <c r="E13" s="136" t="str">
        <f>IF(Lang=0,Menus!AB13,Menus!AC13)</f>
        <v>Autriche</v>
      </c>
      <c r="F13" s="136" t="str">
        <f>IF(Lang=0,Menus!AD13,Menus!AE13)</f>
        <v>AZN</v>
      </c>
      <c r="R13" s="136"/>
      <c r="S13" s="112"/>
      <c r="T13" s="112" t="s">
        <v>173</v>
      </c>
      <c r="U13" s="112" t="s">
        <v>174</v>
      </c>
      <c r="V13" s="112"/>
      <c r="W13" s="112"/>
      <c r="X13" s="112"/>
      <c r="Y13" s="112"/>
      <c r="Z13" s="112"/>
      <c r="AA13" s="112"/>
      <c r="AB13" s="112" t="s">
        <v>175</v>
      </c>
      <c r="AC13" s="112" t="s">
        <v>176</v>
      </c>
      <c r="AD13" s="112" t="s">
        <v>177</v>
      </c>
      <c r="AE13" s="112" t="s">
        <v>177</v>
      </c>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row>
    <row r="14" spans="1:57" s="111" customFormat="1" x14ac:dyDescent="0.25">
      <c r="A14" s="136"/>
      <c r="B14" s="136" t="str">
        <f>IF(Lang=0,Menus!T14,Menus!U14)</f>
        <v>Fonds distincts sans garanties</v>
      </c>
      <c r="C14" s="136"/>
      <c r="D14" s="136"/>
      <c r="E14" s="136" t="str">
        <f>IF(Lang=0,Menus!AB14,Menus!AC14)</f>
        <v>Azerbaïdjan</v>
      </c>
      <c r="F14" s="136" t="str">
        <f>IF(Lang=0,Menus!AD14,Menus!AE14)</f>
        <v>BAM</v>
      </c>
      <c r="R14" s="136"/>
      <c r="S14" s="112"/>
      <c r="T14" s="112" t="s">
        <v>178</v>
      </c>
      <c r="U14" s="112" t="s">
        <v>179</v>
      </c>
      <c r="V14" s="112"/>
      <c r="W14" s="112"/>
      <c r="X14" s="112"/>
      <c r="Y14" s="112"/>
      <c r="Z14" s="112"/>
      <c r="AA14" s="112"/>
      <c r="AB14" s="112" t="s">
        <v>180</v>
      </c>
      <c r="AC14" s="112" t="s">
        <v>181</v>
      </c>
      <c r="AD14" s="112" t="s">
        <v>182</v>
      </c>
      <c r="AE14" s="112" t="s">
        <v>182</v>
      </c>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row>
    <row r="15" spans="1:57" s="111" customFormat="1" x14ac:dyDescent="0.25">
      <c r="A15" s="136"/>
      <c r="B15" s="136" t="str">
        <f>IF(Lang=0,Menus!T15,Menus!U15)</f>
        <v>Fonds distincts avec garanties</v>
      </c>
      <c r="C15" s="136"/>
      <c r="D15" s="136"/>
      <c r="E15" s="136" t="str">
        <f>IF(Lang=0,Menus!AB15,Menus!AC15)</f>
        <v>Bahamas</v>
      </c>
      <c r="F15" s="136" t="str">
        <f>IF(Lang=0,Menus!AD15,Menus!AE15)</f>
        <v>BBD</v>
      </c>
      <c r="R15" s="136"/>
      <c r="S15" s="112"/>
      <c r="T15" s="112" t="s">
        <v>183</v>
      </c>
      <c r="U15" s="112" t="s">
        <v>184</v>
      </c>
      <c r="V15" s="112"/>
      <c r="W15" s="112"/>
      <c r="X15" s="112"/>
      <c r="Y15" s="112"/>
      <c r="Z15" s="112"/>
      <c r="AA15" s="112"/>
      <c r="AB15" s="112" t="s">
        <v>185</v>
      </c>
      <c r="AC15" s="112" t="s">
        <v>185</v>
      </c>
      <c r="AD15" s="112" t="s">
        <v>186</v>
      </c>
      <c r="AE15" s="112" t="s">
        <v>186</v>
      </c>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row>
    <row r="16" spans="1:57" s="111" customFormat="1" x14ac:dyDescent="0.25">
      <c r="A16" s="136"/>
      <c r="B16" s="136" t="str">
        <f>IF(Lang=0,Menus!T16,Menus!U16)</f>
        <v>Autre - Annuité</v>
      </c>
      <c r="C16" s="136"/>
      <c r="D16" s="136"/>
      <c r="E16" s="136" t="str">
        <f>IF(Lang=0,Menus!AB16,Menus!AC16)</f>
        <v>Bahreïn</v>
      </c>
      <c r="F16" s="136" t="str">
        <f>IF(Lang=0,Menus!AD16,Menus!AE16)</f>
        <v>BDT</v>
      </c>
      <c r="R16" s="136"/>
      <c r="S16" s="112"/>
      <c r="T16" s="112" t="s">
        <v>187</v>
      </c>
      <c r="U16" s="112" t="s">
        <v>188</v>
      </c>
      <c r="V16" s="112"/>
      <c r="W16" s="112"/>
      <c r="X16" s="112"/>
      <c r="Y16" s="112"/>
      <c r="Z16" s="112"/>
      <c r="AA16" s="112"/>
      <c r="AB16" s="112" t="s">
        <v>189</v>
      </c>
      <c r="AC16" s="112" t="s">
        <v>190</v>
      </c>
      <c r="AD16" s="112" t="s">
        <v>191</v>
      </c>
      <c r="AE16" s="112" t="s">
        <v>191</v>
      </c>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row>
    <row r="17" spans="1:53" s="111" customFormat="1" x14ac:dyDescent="0.25">
      <c r="A17" s="136"/>
      <c r="B17" s="136" t="str">
        <f>IF(Lang=0,Menus!T17,Menus!U17)</f>
        <v>Invalidité</v>
      </c>
      <c r="C17" s="136"/>
      <c r="D17" s="136"/>
      <c r="E17" s="136" t="str">
        <f>IF(Lang=0,Menus!AB17,Menus!AC17)</f>
        <v>Bangladesh</v>
      </c>
      <c r="F17" s="136" t="str">
        <f>IF(Lang=0,Menus!AD17,Menus!AE17)</f>
        <v>BGN</v>
      </c>
      <c r="R17" s="136"/>
      <c r="S17" s="112"/>
      <c r="T17" s="112" t="s">
        <v>192</v>
      </c>
      <c r="U17" s="112" t="s">
        <v>193</v>
      </c>
      <c r="V17" s="112"/>
      <c r="W17" s="112"/>
      <c r="X17" s="112"/>
      <c r="Y17" s="112"/>
      <c r="Z17" s="112"/>
      <c r="AA17" s="112"/>
      <c r="AB17" s="112" t="s">
        <v>194</v>
      </c>
      <c r="AC17" s="112" t="s">
        <v>194</v>
      </c>
      <c r="AD17" s="112" t="s">
        <v>195</v>
      </c>
      <c r="AE17" s="112" t="s">
        <v>195</v>
      </c>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row>
    <row r="18" spans="1:53" s="111" customFormat="1" x14ac:dyDescent="0.25">
      <c r="A18" s="136"/>
      <c r="B18" s="136" t="str">
        <f>IF(Lang=0,Menus!T18,Menus!U18)</f>
        <v>Maladies graves</v>
      </c>
      <c r="C18" s="136"/>
      <c r="D18" s="136"/>
      <c r="E18" s="136" t="str">
        <f>IF(Lang=0,Menus!AB18,Menus!AC18)</f>
        <v>Barbade</v>
      </c>
      <c r="F18" s="136" t="str">
        <f>IF(Lang=0,Menus!AD18,Menus!AE18)</f>
        <v>BHD</v>
      </c>
      <c r="R18" s="136"/>
      <c r="S18" s="112"/>
      <c r="T18" s="112" t="s">
        <v>196</v>
      </c>
      <c r="U18" s="112" t="s">
        <v>197</v>
      </c>
      <c r="V18" s="112"/>
      <c r="W18" s="112"/>
      <c r="X18" s="112"/>
      <c r="Y18" s="112"/>
      <c r="Z18" s="112"/>
      <c r="AA18" s="112"/>
      <c r="AB18" s="112" t="s">
        <v>198</v>
      </c>
      <c r="AC18" s="112" t="s">
        <v>199</v>
      </c>
      <c r="AD18" s="112" t="s">
        <v>200</v>
      </c>
      <c r="AE18" s="112" t="s">
        <v>200</v>
      </c>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row>
    <row r="19" spans="1:53" s="111" customFormat="1" x14ac:dyDescent="0.25">
      <c r="A19" s="136"/>
      <c r="B19" s="136" t="str">
        <f>IF(Lang=0,Menus!T19,Menus!U19)</f>
        <v>Soins longue durée</v>
      </c>
      <c r="C19" s="136"/>
      <c r="D19" s="136"/>
      <c r="E19" s="136" t="str">
        <f>IF(Lang=0,Menus!AB19,Menus!AC19)</f>
        <v>Biélorussie</v>
      </c>
      <c r="F19" s="136" t="str">
        <f>IF(Lang=0,Menus!AD19,Menus!AE19)</f>
        <v>BIF</v>
      </c>
      <c r="R19" s="136"/>
      <c r="S19" s="112"/>
      <c r="T19" s="112" t="s">
        <v>201</v>
      </c>
      <c r="U19" s="112" t="s">
        <v>202</v>
      </c>
      <c r="V19" s="112"/>
      <c r="W19" s="112"/>
      <c r="X19" s="112"/>
      <c r="Y19" s="112"/>
      <c r="Z19" s="112"/>
      <c r="AA19" s="112"/>
      <c r="AB19" s="112" t="s">
        <v>203</v>
      </c>
      <c r="AC19" s="112" t="s">
        <v>204</v>
      </c>
      <c r="AD19" s="112" t="s">
        <v>205</v>
      </c>
      <c r="AE19" s="112" t="s">
        <v>205</v>
      </c>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row>
    <row r="20" spans="1:53" s="111" customFormat="1" x14ac:dyDescent="0.25">
      <c r="A20" s="136"/>
      <c r="B20" s="136" t="str">
        <f>IF(Lang=0,Menus!T20,Menus!U20)</f>
        <v>Autre - Santé</v>
      </c>
      <c r="C20" s="136"/>
      <c r="D20" s="136"/>
      <c r="E20" s="136" t="str">
        <f>IF(Lang=0,Menus!AB20,Menus!AC20)</f>
        <v>Belgique</v>
      </c>
      <c r="F20" s="136" t="str">
        <f>IF(Lang=0,Menus!AD20,Menus!AE20)</f>
        <v>BMD</v>
      </c>
      <c r="R20" s="136"/>
      <c r="S20" s="112"/>
      <c r="T20" s="112" t="s">
        <v>206</v>
      </c>
      <c r="U20" s="112" t="s">
        <v>207</v>
      </c>
      <c r="V20" s="112"/>
      <c r="W20" s="112"/>
      <c r="X20" s="112"/>
      <c r="Y20" s="112"/>
      <c r="Z20" s="112"/>
      <c r="AA20" s="112"/>
      <c r="AB20" s="112" t="s">
        <v>208</v>
      </c>
      <c r="AC20" s="112" t="s">
        <v>209</v>
      </c>
      <c r="AD20" s="112" t="s">
        <v>210</v>
      </c>
      <c r="AE20" s="112" t="s">
        <v>210</v>
      </c>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row>
    <row r="21" spans="1:53" s="111" customFormat="1" x14ac:dyDescent="0.25">
      <c r="A21" s="136"/>
      <c r="B21" s="136" t="str">
        <f>IF(Lang=0,Menus!T21,Menus!U21)</f>
        <v>Collectif - Vie/DMA</v>
      </c>
      <c r="C21" s="136"/>
      <c r="D21" s="136"/>
      <c r="E21" s="136" t="str">
        <f>IF(Lang=0,Menus!AB21,Menus!AC21)</f>
        <v>Belize</v>
      </c>
      <c r="F21" s="136" t="str">
        <f>IF(Lang=0,Menus!AD21,Menus!AE21)</f>
        <v>BND</v>
      </c>
      <c r="R21" s="136"/>
      <c r="S21" s="112"/>
      <c r="T21" s="112" t="s">
        <v>211</v>
      </c>
      <c r="U21" s="112" t="s">
        <v>212</v>
      </c>
      <c r="V21" s="112"/>
      <c r="W21" s="112"/>
      <c r="X21" s="112"/>
      <c r="Y21" s="112"/>
      <c r="Z21" s="112"/>
      <c r="AA21" s="112"/>
      <c r="AB21" s="112" t="s">
        <v>213</v>
      </c>
      <c r="AC21" s="112" t="s">
        <v>213</v>
      </c>
      <c r="AD21" s="112" t="s">
        <v>214</v>
      </c>
      <c r="AE21" s="112" t="s">
        <v>214</v>
      </c>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row>
    <row r="22" spans="1:53" s="111" customFormat="1" x14ac:dyDescent="0.25">
      <c r="A22" s="136"/>
      <c r="B22" s="136" t="str">
        <f>IF(Lang=0,Menus!T22,Menus!U22)</f>
        <v>Collectif - Santé</v>
      </c>
      <c r="C22" s="136"/>
      <c r="D22" s="136"/>
      <c r="E22" s="136" t="str">
        <f>IF(Lang=0,Menus!AB22,Menus!AC22)</f>
        <v>Bénin</v>
      </c>
      <c r="F22" s="136" t="str">
        <f>IF(Lang=0,Menus!AD22,Menus!AE22)</f>
        <v>BOB</v>
      </c>
      <c r="R22" s="136"/>
      <c r="S22" s="112"/>
      <c r="T22" s="112" t="s">
        <v>215</v>
      </c>
      <c r="U22" s="112" t="s">
        <v>216</v>
      </c>
      <c r="V22" s="112"/>
      <c r="W22" s="112"/>
      <c r="X22" s="112"/>
      <c r="Y22" s="112"/>
      <c r="Z22" s="112"/>
      <c r="AA22" s="112"/>
      <c r="AB22" s="112" t="s">
        <v>217</v>
      </c>
      <c r="AC22" s="112" t="s">
        <v>218</v>
      </c>
      <c r="AD22" s="112" t="s">
        <v>219</v>
      </c>
      <c r="AE22" s="112" t="s">
        <v>219</v>
      </c>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row>
    <row r="23" spans="1:53" s="111" customFormat="1" x14ac:dyDescent="0.25">
      <c r="A23" s="136"/>
      <c r="B23" s="136" t="str">
        <f>IF(Lang=0,Menus!T23,Menus!U23)</f>
        <v>Collectif - Invalidité</v>
      </c>
      <c r="C23" s="136"/>
      <c r="D23" s="136"/>
      <c r="E23" s="136" t="str">
        <f>IF(Lang=0,Menus!AB23,Menus!AC23)</f>
        <v>Bhoutan</v>
      </c>
      <c r="F23" s="136" t="str">
        <f>IF(Lang=0,Menus!AD23,Menus!AE23)</f>
        <v>BRL</v>
      </c>
      <c r="R23" s="136"/>
      <c r="S23" s="112"/>
      <c r="T23" s="112" t="s">
        <v>220</v>
      </c>
      <c r="U23" s="112" t="s">
        <v>221</v>
      </c>
      <c r="V23" s="112"/>
      <c r="W23" s="112"/>
      <c r="X23" s="112"/>
      <c r="Y23" s="112"/>
      <c r="Z23" s="112"/>
      <c r="AA23" s="112"/>
      <c r="AB23" s="112" t="s">
        <v>222</v>
      </c>
      <c r="AC23" s="112" t="s">
        <v>223</v>
      </c>
      <c r="AD23" s="112" t="s">
        <v>224</v>
      </c>
      <c r="AE23" s="112" t="s">
        <v>224</v>
      </c>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row>
    <row r="24" spans="1:53" s="111" customFormat="1" x14ac:dyDescent="0.25">
      <c r="A24" s="136"/>
      <c r="B24" s="136" t="str">
        <f>IF(Lang=0,Menus!T24,Menus!U24)</f>
        <v>Collectif - Autre</v>
      </c>
      <c r="C24" s="136"/>
      <c r="D24" s="136"/>
      <c r="E24" s="136" t="str">
        <f>IF(Lang=0,Menus!AB24,Menus!AC24)</f>
        <v>Bolivie</v>
      </c>
      <c r="F24" s="136" t="str">
        <f>IF(Lang=0,Menus!AD24,Menus!AE24)</f>
        <v>BSD</v>
      </c>
      <c r="R24" s="136"/>
      <c r="S24" s="112"/>
      <c r="T24" s="112" t="s">
        <v>225</v>
      </c>
      <c r="U24" s="112" t="s">
        <v>226</v>
      </c>
      <c r="V24" s="112"/>
      <c r="W24" s="112"/>
      <c r="X24" s="112"/>
      <c r="Y24" s="112"/>
      <c r="Z24" s="112"/>
      <c r="AA24" s="112"/>
      <c r="AB24" s="112" t="s">
        <v>227</v>
      </c>
      <c r="AC24" s="112" t="s">
        <v>228</v>
      </c>
      <c r="AD24" s="112" t="s">
        <v>229</v>
      </c>
      <c r="AE24" s="112" t="s">
        <v>229</v>
      </c>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row>
    <row r="25" spans="1:53" s="111" customFormat="1" x14ac:dyDescent="0.25">
      <c r="A25" s="136"/>
      <c r="B25" s="136" t="str">
        <f>IF(Lang=0,Menus!T25,Menus!U25)</f>
        <v>Réassurance TRA  - Vie temporaire</v>
      </c>
      <c r="C25" s="136"/>
      <c r="D25" s="136"/>
      <c r="E25" s="136" t="str">
        <f>IF(Lang=0,Menus!AB25,Menus!AC25)</f>
        <v>Bosnie Herzégovine</v>
      </c>
      <c r="F25" s="136" t="str">
        <f>IF(Lang=0,Menus!AD25,Menus!AE25)</f>
        <v>BTN</v>
      </c>
      <c r="R25" s="136"/>
      <c r="S25" s="112"/>
      <c r="T25" s="112" t="s">
        <v>230</v>
      </c>
      <c r="U25" s="112" t="s">
        <v>231</v>
      </c>
      <c r="V25" s="112"/>
      <c r="W25" s="112"/>
      <c r="X25" s="112"/>
      <c r="Y25" s="112"/>
      <c r="Z25" s="112"/>
      <c r="AA25" s="112"/>
      <c r="AB25" s="112" t="s">
        <v>232</v>
      </c>
      <c r="AC25" s="112" t="s">
        <v>233</v>
      </c>
      <c r="AD25" s="112" t="s">
        <v>234</v>
      </c>
      <c r="AE25" s="112" t="s">
        <v>234</v>
      </c>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row>
    <row r="26" spans="1:53" s="111" customFormat="1" x14ac:dyDescent="0.25">
      <c r="A26" s="136"/>
      <c r="B26" s="136" t="str">
        <f>IF(Lang=0,Menus!T26,Menus!U26)</f>
        <v>Réassurance TRA  - Vie entière/Dotation</v>
      </c>
      <c r="C26" s="136"/>
      <c r="D26" s="136"/>
      <c r="E26" s="136" t="str">
        <f>IF(Lang=0,Menus!AB26,Menus!AC26)</f>
        <v>Botswana</v>
      </c>
      <c r="F26" s="136" t="str">
        <f>IF(Lang=0,Menus!AD26,Menus!AE26)</f>
        <v>BWP</v>
      </c>
      <c r="R26" s="136"/>
      <c r="S26" s="112"/>
      <c r="T26" s="112" t="s">
        <v>235</v>
      </c>
      <c r="U26" s="112" t="s">
        <v>236</v>
      </c>
      <c r="V26" s="112"/>
      <c r="W26" s="112"/>
      <c r="X26" s="112"/>
      <c r="Y26" s="112"/>
      <c r="Z26" s="112"/>
      <c r="AA26" s="112"/>
      <c r="AB26" s="112" t="s">
        <v>237</v>
      </c>
      <c r="AC26" s="112" t="s">
        <v>237</v>
      </c>
      <c r="AD26" s="112" t="s">
        <v>238</v>
      </c>
      <c r="AE26" s="112" t="s">
        <v>238</v>
      </c>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row>
    <row r="27" spans="1:53" s="111" customFormat="1" x14ac:dyDescent="0.25">
      <c r="A27" s="136"/>
      <c r="B27" s="136" t="str">
        <f>IF(Lang=0,Menus!T27,Menus!U27)</f>
        <v>Réassurance TRA  - Vie universelle/Vie universelle variable</v>
      </c>
      <c r="C27" s="136"/>
      <c r="D27" s="136"/>
      <c r="E27" s="136" t="str">
        <f>IF(Lang=0,Menus!AB27,Menus!AC27)</f>
        <v>Brésil</v>
      </c>
      <c r="F27" s="136" t="str">
        <f>IF(Lang=0,Menus!AD27,Menus!AE27)</f>
        <v>BYN</v>
      </c>
      <c r="R27" s="136"/>
      <c r="S27" s="112"/>
      <c r="T27" s="112" t="s">
        <v>239</v>
      </c>
      <c r="U27" s="112" t="s">
        <v>240</v>
      </c>
      <c r="V27" s="112"/>
      <c r="W27" s="112"/>
      <c r="X27" s="112"/>
      <c r="Y27" s="112"/>
      <c r="Z27" s="112"/>
      <c r="AA27" s="112"/>
      <c r="AB27" s="112" t="s">
        <v>241</v>
      </c>
      <c r="AC27" s="112" t="s">
        <v>242</v>
      </c>
      <c r="AD27" s="112" t="s">
        <v>243</v>
      </c>
      <c r="AE27" s="112" t="s">
        <v>243</v>
      </c>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row>
    <row r="28" spans="1:53" s="111" customFormat="1" x14ac:dyDescent="0.25">
      <c r="A28" s="136"/>
      <c r="B28" s="136" t="str">
        <f>IF(Lang=0,Menus!T28,Menus!U28)</f>
        <v>Réassurance TRA  - Collectif - Vie/santé</v>
      </c>
      <c r="C28" s="136"/>
      <c r="D28" s="136"/>
      <c r="E28" s="136" t="str">
        <f>IF(Lang=0,Menus!AB28,Menus!AC28)</f>
        <v>Brunei</v>
      </c>
      <c r="F28" s="136" t="str">
        <f>IF(Lang=0,Menus!AD28,Menus!AE28)</f>
        <v>BZD</v>
      </c>
      <c r="R28" s="136"/>
      <c r="S28" s="112"/>
      <c r="T28" s="112" t="s">
        <v>244</v>
      </c>
      <c r="U28" s="112" t="s">
        <v>245</v>
      </c>
      <c r="V28" s="112"/>
      <c r="W28" s="112"/>
      <c r="X28" s="112"/>
      <c r="Y28" s="112"/>
      <c r="Z28" s="112"/>
      <c r="AA28" s="112"/>
      <c r="AB28" s="112" t="s">
        <v>246</v>
      </c>
      <c r="AC28" s="112" t="s">
        <v>246</v>
      </c>
      <c r="AD28" s="112" t="s">
        <v>247</v>
      </c>
      <c r="AE28" s="112" t="s">
        <v>247</v>
      </c>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row>
    <row r="29" spans="1:53" s="111" customFormat="1" x14ac:dyDescent="0.25">
      <c r="A29" s="136"/>
      <c r="B29" s="136" t="str">
        <f>IF(Lang=0,Menus!T29,Menus!U29)</f>
        <v>Autre - Réassurance TRA</v>
      </c>
      <c r="C29" s="136"/>
      <c r="D29" s="136"/>
      <c r="E29" s="136" t="str">
        <f>IF(Lang=0,Menus!AB29,Menus!AC29)</f>
        <v>Bulgarie</v>
      </c>
      <c r="F29" s="136" t="str">
        <f>IF(Lang=0,Menus!AD29,Menus!AE29)</f>
        <v>CAD</v>
      </c>
      <c r="R29" s="136"/>
      <c r="S29" s="112"/>
      <c r="T29" s="112" t="s">
        <v>248</v>
      </c>
      <c r="U29" s="112" t="s">
        <v>249</v>
      </c>
      <c r="V29" s="112"/>
      <c r="W29" s="112"/>
      <c r="X29" s="112"/>
      <c r="Y29" s="112"/>
      <c r="Z29" s="112"/>
      <c r="AA29" s="112"/>
      <c r="AB29" s="112" t="s">
        <v>250</v>
      </c>
      <c r="AC29" s="112" t="s">
        <v>251</v>
      </c>
      <c r="AD29" s="112" t="s">
        <v>252</v>
      </c>
      <c r="AE29" s="112" t="s">
        <v>252</v>
      </c>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row>
    <row r="30" spans="1:53" s="111" customFormat="1" x14ac:dyDescent="0.25">
      <c r="A30" s="136"/>
      <c r="B30" s="136" t="str">
        <f>IF(Lang=0,Menus!T30,Menus!U30)</f>
        <v>Coassurance - Vie temporaire</v>
      </c>
      <c r="C30" s="136"/>
      <c r="D30" s="136"/>
      <c r="E30" s="136" t="str">
        <f>IF(Lang=0,Menus!AB30,Menus!AC30)</f>
        <v>Burkina Faso</v>
      </c>
      <c r="F30" s="136" t="str">
        <f>IF(Lang=0,Menus!AD30,Menus!AE30)</f>
        <v>CDF</v>
      </c>
      <c r="R30" s="136"/>
      <c r="S30" s="112"/>
      <c r="T30" s="112" t="s">
        <v>253</v>
      </c>
      <c r="U30" s="112" t="s">
        <v>254</v>
      </c>
      <c r="V30" s="112"/>
      <c r="W30" s="112"/>
      <c r="X30" s="112"/>
      <c r="Y30" s="112"/>
      <c r="Z30" s="112"/>
      <c r="AA30" s="112"/>
      <c r="AB30" s="112" t="s">
        <v>255</v>
      </c>
      <c r="AC30" s="112" t="s">
        <v>255</v>
      </c>
      <c r="AD30" s="112" t="s">
        <v>256</v>
      </c>
      <c r="AE30" s="112" t="s">
        <v>256</v>
      </c>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row>
    <row r="31" spans="1:53" s="111" customFormat="1" x14ac:dyDescent="0.25">
      <c r="A31" s="136"/>
      <c r="B31" s="136" t="str">
        <f>IF(Lang=0,Menus!T31,Menus!U31)</f>
        <v>Coassurance - Vie entière/dotation</v>
      </c>
      <c r="C31" s="136"/>
      <c r="D31" s="136"/>
      <c r="E31" s="136" t="str">
        <f>IF(Lang=0,Menus!AB31,Menus!AC31)</f>
        <v>Burundi</v>
      </c>
      <c r="F31" s="136" t="str">
        <f>IF(Lang=0,Menus!AD31,Menus!AE31)</f>
        <v>CHF</v>
      </c>
      <c r="R31" s="136"/>
      <c r="S31" s="112"/>
      <c r="T31" s="112" t="s">
        <v>257</v>
      </c>
      <c r="U31" s="112" t="s">
        <v>258</v>
      </c>
      <c r="V31" s="112"/>
      <c r="W31" s="112"/>
      <c r="X31" s="112"/>
      <c r="Y31" s="112"/>
      <c r="Z31" s="112"/>
      <c r="AA31" s="112"/>
      <c r="AB31" s="112" t="s">
        <v>259</v>
      </c>
      <c r="AC31" s="112" t="s">
        <v>259</v>
      </c>
      <c r="AD31" s="112" t="s">
        <v>260</v>
      </c>
      <c r="AE31" s="112" t="s">
        <v>260</v>
      </c>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row>
    <row r="32" spans="1:53" s="111" customFormat="1" x14ac:dyDescent="0.25">
      <c r="A32" s="136"/>
      <c r="B32" s="136" t="str">
        <f>IF(Lang=0,Menus!T32,Menus!U32)</f>
        <v>Coassurance - Vie universelle/Vie universelle variable</v>
      </c>
      <c r="C32" s="136"/>
      <c r="D32" s="136"/>
      <c r="E32" s="136" t="str">
        <f>IF(Lang=0,Menus!AB32,Menus!AC32)</f>
        <v>Cabo Verde</v>
      </c>
      <c r="F32" s="136" t="str">
        <f>IF(Lang=0,Menus!AD32,Menus!AE32)</f>
        <v>CKD</v>
      </c>
      <c r="R32" s="136"/>
      <c r="S32" s="112"/>
      <c r="T32" s="112" t="s">
        <v>261</v>
      </c>
      <c r="U32" s="112" t="s">
        <v>262</v>
      </c>
      <c r="V32" s="112"/>
      <c r="W32" s="112"/>
      <c r="X32" s="112"/>
      <c r="Y32" s="112"/>
      <c r="Z32" s="112"/>
      <c r="AA32" s="112"/>
      <c r="AB32" s="112" t="s">
        <v>263</v>
      </c>
      <c r="AC32" s="112" t="s">
        <v>263</v>
      </c>
      <c r="AD32" s="112" t="s">
        <v>264</v>
      </c>
      <c r="AE32" s="112" t="s">
        <v>264</v>
      </c>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row>
    <row r="33" spans="1:53" s="111" customFormat="1" x14ac:dyDescent="0.25">
      <c r="A33" s="136"/>
      <c r="B33" s="136" t="str">
        <f>IF(Lang=0,Menus!T33,Menus!U33)</f>
        <v>Coassurance - Collectif - Vie/santé</v>
      </c>
      <c r="C33" s="136"/>
      <c r="D33" s="136"/>
      <c r="E33" s="136" t="str">
        <f>IF(Lang=0,Menus!AB33,Menus!AC33)</f>
        <v>Cambodge</v>
      </c>
      <c r="F33" s="136" t="str">
        <f>IF(Lang=0,Menus!AD33,Menus!AE33)</f>
        <v>CLP</v>
      </c>
      <c r="R33" s="136"/>
      <c r="S33" s="112"/>
      <c r="T33" s="112" t="s">
        <v>265</v>
      </c>
      <c r="U33" s="112" t="s">
        <v>266</v>
      </c>
      <c r="V33" s="112"/>
      <c r="W33" s="112"/>
      <c r="X33" s="112"/>
      <c r="Y33" s="112"/>
      <c r="Z33" s="112"/>
      <c r="AA33" s="112"/>
      <c r="AB33" s="112" t="s">
        <v>267</v>
      </c>
      <c r="AC33" s="112" t="s">
        <v>268</v>
      </c>
      <c r="AD33" s="112" t="s">
        <v>269</v>
      </c>
      <c r="AE33" s="112" t="s">
        <v>269</v>
      </c>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row>
    <row r="34" spans="1:53" s="111" customFormat="1" x14ac:dyDescent="0.25">
      <c r="A34" s="136"/>
      <c r="B34" s="136" t="str">
        <f>IF(Lang=0,Menus!T34,Menus!U34)</f>
        <v>Autre - Coassurance</v>
      </c>
      <c r="C34" s="136"/>
      <c r="D34" s="136"/>
      <c r="E34" s="136" t="str">
        <f>IF(Lang=0,Menus!AB34,Menus!AC34)</f>
        <v>Cameroun</v>
      </c>
      <c r="F34" s="136" t="str">
        <f>IF(Lang=0,Menus!AD34,Menus!AE34)</f>
        <v>CNY</v>
      </c>
      <c r="R34" s="136"/>
      <c r="S34" s="112"/>
      <c r="T34" s="112" t="s">
        <v>270</v>
      </c>
      <c r="U34" s="112" t="s">
        <v>271</v>
      </c>
      <c r="V34" s="112"/>
      <c r="W34" s="112"/>
      <c r="X34" s="112"/>
      <c r="Y34" s="112"/>
      <c r="Z34" s="112"/>
      <c r="AA34" s="112"/>
      <c r="AB34" s="112" t="s">
        <v>272</v>
      </c>
      <c r="AC34" s="112" t="s">
        <v>273</v>
      </c>
      <c r="AD34" s="112" t="s">
        <v>274</v>
      </c>
      <c r="AE34" s="112" t="s">
        <v>274</v>
      </c>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row>
    <row r="35" spans="1:53" s="111" customFormat="1" x14ac:dyDescent="0.25">
      <c r="A35" s="136"/>
      <c r="B35" s="136" t="str">
        <f>IF(Lang=0,Menus!T35,Menus!U35)</f>
        <v>Autre - Réassurance</v>
      </c>
      <c r="C35" s="136"/>
      <c r="D35" s="136"/>
      <c r="E35" s="136" t="str">
        <f>IF(Lang=0,Menus!AB35,Menus!AC35)</f>
        <v>Canada</v>
      </c>
      <c r="F35" s="136" t="str">
        <f>IF(Lang=0,Menus!AD35,Menus!AE35)</f>
        <v>COP</v>
      </c>
      <c r="R35" s="136"/>
      <c r="S35" s="112"/>
      <c r="T35" s="112" t="s">
        <v>275</v>
      </c>
      <c r="U35" s="112" t="s">
        <v>276</v>
      </c>
      <c r="V35" s="112"/>
      <c r="W35" s="112"/>
      <c r="X35" s="112"/>
      <c r="Y35" s="112"/>
      <c r="Z35" s="112"/>
      <c r="AA35" s="112"/>
      <c r="AB35" s="112" t="s">
        <v>277</v>
      </c>
      <c r="AC35" s="112" t="s">
        <v>277</v>
      </c>
      <c r="AD35" s="112" t="s">
        <v>278</v>
      </c>
      <c r="AE35" s="112" t="s">
        <v>278</v>
      </c>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row>
    <row r="36" spans="1:53" s="111" customFormat="1" x14ac:dyDescent="0.25">
      <c r="A36" s="136"/>
      <c r="B36" s="136"/>
      <c r="C36" s="136"/>
      <c r="D36" s="136"/>
      <c r="E36" s="136" t="str">
        <f>IF(Lang=0,Menus!AB36,Menus!AC36)</f>
        <v>République centrafricaine</v>
      </c>
      <c r="F36" s="136" t="str">
        <f>IF(Lang=0,Menus!AD36,Menus!AE36)</f>
        <v>CRC</v>
      </c>
      <c r="R36" s="136"/>
      <c r="S36" s="112"/>
      <c r="T36" s="112"/>
      <c r="U36" s="112"/>
      <c r="V36" s="112"/>
      <c r="W36" s="112"/>
      <c r="X36" s="112"/>
      <c r="Y36" s="112"/>
      <c r="Z36" s="112"/>
      <c r="AA36" s="112"/>
      <c r="AB36" s="112" t="s">
        <v>279</v>
      </c>
      <c r="AC36" s="112" t="s">
        <v>280</v>
      </c>
      <c r="AD36" s="112" t="s">
        <v>281</v>
      </c>
      <c r="AE36" s="112" t="s">
        <v>281</v>
      </c>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row>
    <row r="37" spans="1:53" s="111" customFormat="1" x14ac:dyDescent="0.25">
      <c r="A37" s="136"/>
      <c r="B37" s="136"/>
      <c r="C37" s="136"/>
      <c r="D37" s="136"/>
      <c r="E37" s="136" t="str">
        <f>IF(Lang=0,Menus!AB37,Menus!AC37)</f>
        <v>Tchad</v>
      </c>
      <c r="F37" s="136" t="str">
        <f>IF(Lang=0,Menus!AD37,Menus!AE37)</f>
        <v>CUC</v>
      </c>
      <c r="R37" s="136"/>
      <c r="S37" s="112"/>
      <c r="T37" s="112"/>
      <c r="U37" s="112"/>
      <c r="V37" s="112"/>
      <c r="W37" s="112"/>
      <c r="X37" s="112"/>
      <c r="Y37" s="112"/>
      <c r="Z37" s="112"/>
      <c r="AA37" s="112"/>
      <c r="AB37" s="112" t="s">
        <v>282</v>
      </c>
      <c r="AC37" s="112" t="s">
        <v>283</v>
      </c>
      <c r="AD37" s="112" t="s">
        <v>284</v>
      </c>
      <c r="AE37" s="112" t="s">
        <v>284</v>
      </c>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row>
    <row r="38" spans="1:53" s="111" customFormat="1" x14ac:dyDescent="0.25">
      <c r="A38" s="136"/>
      <c r="B38" s="136"/>
      <c r="C38" s="136"/>
      <c r="D38" s="136"/>
      <c r="E38" s="136" t="str">
        <f>IF(Lang=0,Menus!AB38,Menus!AC38)</f>
        <v>Chili</v>
      </c>
      <c r="F38" s="136" t="str">
        <f>IF(Lang=0,Menus!AD38,Menus!AE38)</f>
        <v>CUP</v>
      </c>
      <c r="R38" s="136"/>
      <c r="S38" s="112"/>
      <c r="T38" s="112"/>
      <c r="U38" s="112"/>
      <c r="V38" s="112"/>
      <c r="W38" s="112"/>
      <c r="X38" s="112"/>
      <c r="Y38" s="112"/>
      <c r="Z38" s="112"/>
      <c r="AA38" s="112"/>
      <c r="AB38" s="112" t="s">
        <v>285</v>
      </c>
      <c r="AC38" s="112" t="s">
        <v>286</v>
      </c>
      <c r="AD38" s="112" t="s">
        <v>287</v>
      </c>
      <c r="AE38" s="112" t="s">
        <v>287</v>
      </c>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row>
    <row r="39" spans="1:53" s="111" customFormat="1" x14ac:dyDescent="0.25">
      <c r="A39" s="136"/>
      <c r="B39" s="136"/>
      <c r="C39" s="136"/>
      <c r="D39" s="136"/>
      <c r="E39" s="136" t="str">
        <f>IF(Lang=0,Menus!AB39,Menus!AC39)</f>
        <v>Chine</v>
      </c>
      <c r="F39" s="136" t="str">
        <f>IF(Lang=0,Menus!AD39,Menus!AE39)</f>
        <v>CVE</v>
      </c>
      <c r="R39" s="136"/>
      <c r="S39" s="112"/>
      <c r="T39" s="112"/>
      <c r="U39" s="112"/>
      <c r="V39" s="112"/>
      <c r="W39" s="112"/>
      <c r="X39" s="112"/>
      <c r="Y39" s="112"/>
      <c r="Z39" s="112"/>
      <c r="AA39" s="112"/>
      <c r="AB39" s="112" t="s">
        <v>288</v>
      </c>
      <c r="AC39" s="112" t="s">
        <v>289</v>
      </c>
      <c r="AD39" s="112" t="s">
        <v>290</v>
      </c>
      <c r="AE39" s="112" t="s">
        <v>290</v>
      </c>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row>
    <row r="40" spans="1:53" s="111" customFormat="1" x14ac:dyDescent="0.25">
      <c r="A40" s="136"/>
      <c r="B40" s="136"/>
      <c r="C40" s="136"/>
      <c r="D40" s="136"/>
      <c r="E40" s="136" t="str">
        <f>IF(Lang=0,Menus!AB40,Menus!AC40)</f>
        <v>Colombie</v>
      </c>
      <c r="F40" s="136" t="str">
        <f>IF(Lang=0,Menus!AD40,Menus!AE40)</f>
        <v>CZK</v>
      </c>
      <c r="R40" s="136"/>
      <c r="S40" s="112"/>
      <c r="T40" s="112"/>
      <c r="U40" s="112"/>
      <c r="V40" s="112"/>
      <c r="W40" s="112"/>
      <c r="X40" s="112"/>
      <c r="Y40" s="112"/>
      <c r="Z40" s="112"/>
      <c r="AA40" s="112"/>
      <c r="AB40" s="112" t="s">
        <v>291</v>
      </c>
      <c r="AC40" s="112" t="s">
        <v>292</v>
      </c>
      <c r="AD40" s="112" t="s">
        <v>293</v>
      </c>
      <c r="AE40" s="112" t="s">
        <v>293</v>
      </c>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row>
    <row r="41" spans="1:53" s="111" customFormat="1" x14ac:dyDescent="0.25">
      <c r="A41" s="136"/>
      <c r="B41" s="136"/>
      <c r="C41" s="136"/>
      <c r="D41" s="136"/>
      <c r="E41" s="136" t="str">
        <f>IF(Lang=0,Menus!AB41,Menus!AC41)</f>
        <v>Comores</v>
      </c>
      <c r="F41" s="136" t="str">
        <f>IF(Lang=0,Menus!AD41,Menus!AE41)</f>
        <v>DJF</v>
      </c>
      <c r="R41" s="136"/>
      <c r="S41" s="112"/>
      <c r="T41" s="112"/>
      <c r="U41" s="112"/>
      <c r="V41" s="112"/>
      <c r="W41" s="112"/>
      <c r="X41" s="112"/>
      <c r="Y41" s="112"/>
      <c r="Z41" s="112"/>
      <c r="AA41" s="112"/>
      <c r="AB41" s="112" t="s">
        <v>294</v>
      </c>
      <c r="AC41" s="112" t="s">
        <v>295</v>
      </c>
      <c r="AD41" s="112" t="s">
        <v>296</v>
      </c>
      <c r="AE41" s="112" t="s">
        <v>296</v>
      </c>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row>
    <row r="42" spans="1:53" s="111" customFormat="1" x14ac:dyDescent="0.25">
      <c r="A42" s="136"/>
      <c r="B42" s="136"/>
      <c r="C42" s="136"/>
      <c r="D42" s="136"/>
      <c r="E42" s="136" t="str">
        <f>IF(Lang=0,Menus!AB42,Menus!AC42)</f>
        <v>Congo (Congo-Brazzaville)</v>
      </c>
      <c r="F42" s="136" t="str">
        <f>IF(Lang=0,Menus!AD42,Menus!AE42)</f>
        <v>DKK</v>
      </c>
      <c r="R42" s="136"/>
      <c r="S42" s="112"/>
      <c r="T42" s="112"/>
      <c r="U42" s="112"/>
      <c r="V42" s="112"/>
      <c r="W42" s="112"/>
      <c r="X42" s="112"/>
      <c r="Y42" s="112"/>
      <c r="Z42" s="112"/>
      <c r="AA42" s="112"/>
      <c r="AB42" s="112" t="s">
        <v>297</v>
      </c>
      <c r="AC42" s="112" t="s">
        <v>297</v>
      </c>
      <c r="AD42" s="112" t="s">
        <v>298</v>
      </c>
      <c r="AE42" s="112" t="s">
        <v>298</v>
      </c>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row>
    <row r="43" spans="1:53" s="111" customFormat="1" x14ac:dyDescent="0.25">
      <c r="A43" s="136"/>
      <c r="B43" s="136"/>
      <c r="C43" s="136"/>
      <c r="D43" s="136"/>
      <c r="E43" s="136" t="str">
        <f>IF(Lang=0,Menus!AB43,Menus!AC43)</f>
        <v>Costa Rica</v>
      </c>
      <c r="F43" s="136" t="str">
        <f>IF(Lang=0,Menus!AD43,Menus!AE43)</f>
        <v>DOP</v>
      </c>
      <c r="R43" s="136"/>
      <c r="S43" s="112"/>
      <c r="T43" s="112"/>
      <c r="U43" s="112"/>
      <c r="V43" s="112"/>
      <c r="W43" s="112"/>
      <c r="X43" s="112"/>
      <c r="Y43" s="112"/>
      <c r="Z43" s="112"/>
      <c r="AA43" s="112"/>
      <c r="AB43" s="112" t="s">
        <v>299</v>
      </c>
      <c r="AC43" s="112" t="s">
        <v>299</v>
      </c>
      <c r="AD43" s="112" t="s">
        <v>300</v>
      </c>
      <c r="AE43" s="112" t="s">
        <v>300</v>
      </c>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row>
    <row r="44" spans="1:53" s="111" customFormat="1" x14ac:dyDescent="0.25">
      <c r="A44" s="136"/>
      <c r="B44" s="136"/>
      <c r="C44" s="136"/>
      <c r="D44" s="136"/>
      <c r="E44" s="136" t="str">
        <f>IF(Lang=0,Menus!AB44,Menus!AC44)</f>
        <v>Côte d'Ivoire</v>
      </c>
      <c r="F44" s="136" t="str">
        <f>IF(Lang=0,Menus!AD44,Menus!AE44)</f>
        <v>DZD</v>
      </c>
      <c r="R44" s="136"/>
      <c r="S44" s="112"/>
      <c r="T44" s="112"/>
      <c r="U44" s="112"/>
      <c r="V44" s="112"/>
      <c r="W44" s="112"/>
      <c r="X44" s="112"/>
      <c r="Y44" s="112"/>
      <c r="Z44" s="112"/>
      <c r="AA44" s="112"/>
      <c r="AB44" s="112" t="s">
        <v>301</v>
      </c>
      <c r="AC44" s="112" t="s">
        <v>301</v>
      </c>
      <c r="AD44" s="112" t="s">
        <v>302</v>
      </c>
      <c r="AE44" s="112" t="s">
        <v>302</v>
      </c>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row>
    <row r="45" spans="1:53" s="111" customFormat="1" x14ac:dyDescent="0.25">
      <c r="A45" s="136"/>
      <c r="B45" s="136"/>
      <c r="C45" s="136"/>
      <c r="D45" s="136"/>
      <c r="E45" s="136" t="str">
        <f>IF(Lang=0,Menus!AB45,Menus!AC45)</f>
        <v>Croatie</v>
      </c>
      <c r="F45" s="136" t="str">
        <f>IF(Lang=0,Menus!AD45,Menus!AE45)</f>
        <v>EGP</v>
      </c>
      <c r="R45" s="136"/>
      <c r="S45" s="112"/>
      <c r="T45" s="112"/>
      <c r="U45" s="112"/>
      <c r="V45" s="112"/>
      <c r="W45" s="112"/>
      <c r="X45" s="112"/>
      <c r="Y45" s="112"/>
      <c r="Z45" s="112"/>
      <c r="AA45" s="112"/>
      <c r="AB45" s="112" t="s">
        <v>303</v>
      </c>
      <c r="AC45" s="112" t="s">
        <v>304</v>
      </c>
      <c r="AD45" s="112" t="s">
        <v>305</v>
      </c>
      <c r="AE45" s="112" t="s">
        <v>305</v>
      </c>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row>
    <row r="46" spans="1:53" s="111" customFormat="1" x14ac:dyDescent="0.25">
      <c r="A46" s="136"/>
      <c r="B46" s="136"/>
      <c r="C46" s="136"/>
      <c r="D46" s="136"/>
      <c r="E46" s="136" t="str">
        <f>IF(Lang=0,Menus!AB46,Menus!AC46)</f>
        <v>Cuba</v>
      </c>
      <c r="F46" s="136" t="str">
        <f>IF(Lang=0,Menus!AD46,Menus!AE46)</f>
        <v>ERN</v>
      </c>
      <c r="R46" s="136"/>
      <c r="S46" s="112"/>
      <c r="T46" s="112"/>
      <c r="U46" s="112"/>
      <c r="V46" s="112"/>
      <c r="W46" s="112"/>
      <c r="X46" s="112"/>
      <c r="Y46" s="112"/>
      <c r="Z46" s="112"/>
      <c r="AA46" s="112"/>
      <c r="AB46" s="112" t="s">
        <v>306</v>
      </c>
      <c r="AC46" s="112" t="s">
        <v>306</v>
      </c>
      <c r="AD46" s="112" t="s">
        <v>307</v>
      </c>
      <c r="AE46" s="112" t="s">
        <v>307</v>
      </c>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row>
    <row r="47" spans="1:53" s="111" customFormat="1" x14ac:dyDescent="0.25">
      <c r="A47" s="136"/>
      <c r="B47" s="136"/>
      <c r="C47" s="136"/>
      <c r="D47" s="136"/>
      <c r="E47" s="136" t="str">
        <f>IF(Lang=0,Menus!AB47,Menus!AC47)</f>
        <v>Chypre</v>
      </c>
      <c r="F47" s="136" t="str">
        <f>IF(Lang=0,Menus!AD47,Menus!AE47)</f>
        <v>ETB</v>
      </c>
      <c r="R47" s="136"/>
      <c r="S47" s="112"/>
      <c r="T47" s="112"/>
      <c r="U47" s="112"/>
      <c r="V47" s="112"/>
      <c r="W47" s="112"/>
      <c r="X47" s="112"/>
      <c r="Y47" s="112"/>
      <c r="Z47" s="112"/>
      <c r="AA47" s="112"/>
      <c r="AB47" s="112" t="s">
        <v>308</v>
      </c>
      <c r="AC47" s="112" t="s">
        <v>309</v>
      </c>
      <c r="AD47" s="112" t="s">
        <v>310</v>
      </c>
      <c r="AE47" s="112" t="s">
        <v>310</v>
      </c>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row>
    <row r="48" spans="1:53" s="111" customFormat="1" x14ac:dyDescent="0.25">
      <c r="A48" s="136"/>
      <c r="B48" s="136"/>
      <c r="C48" s="136"/>
      <c r="D48" s="136"/>
      <c r="E48" s="136" t="str">
        <f>IF(Lang=0,Menus!AB48,Menus!AC48)</f>
        <v>Tchéquie (République tchèque)</v>
      </c>
      <c r="F48" s="136" t="str">
        <f>IF(Lang=0,Menus!AD48,Menus!AE48)</f>
        <v>EUR</v>
      </c>
      <c r="R48" s="136"/>
      <c r="S48" s="112"/>
      <c r="T48" s="112"/>
      <c r="U48" s="112"/>
      <c r="V48" s="112"/>
      <c r="W48" s="112"/>
      <c r="X48" s="112"/>
      <c r="Y48" s="112"/>
      <c r="Z48" s="112"/>
      <c r="AA48" s="112"/>
      <c r="AB48" s="112" t="s">
        <v>311</v>
      </c>
      <c r="AC48" s="112" t="s">
        <v>312</v>
      </c>
      <c r="AD48" s="112" t="s">
        <v>313</v>
      </c>
      <c r="AE48" s="112" t="s">
        <v>313</v>
      </c>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row>
    <row r="49" spans="1:53" s="111" customFormat="1" x14ac:dyDescent="0.25">
      <c r="A49" s="136"/>
      <c r="B49" s="136"/>
      <c r="C49" s="136"/>
      <c r="D49" s="136"/>
      <c r="E49" s="136" t="str">
        <f>IF(Lang=0,Menus!AB49,Menus!AC49)</f>
        <v>République Démocratique du Congo</v>
      </c>
      <c r="F49" s="136" t="str">
        <f>IF(Lang=0,Menus!AD49,Menus!AE49)</f>
        <v>FJD</v>
      </c>
      <c r="R49" s="136"/>
      <c r="S49" s="112"/>
      <c r="T49" s="112"/>
      <c r="U49" s="112"/>
      <c r="V49" s="112"/>
      <c r="W49" s="112"/>
      <c r="X49" s="112"/>
      <c r="Y49" s="112"/>
      <c r="Z49" s="112"/>
      <c r="AA49" s="112"/>
      <c r="AB49" s="112" t="s">
        <v>314</v>
      </c>
      <c r="AC49" s="112" t="s">
        <v>315</v>
      </c>
      <c r="AD49" s="112" t="s">
        <v>316</v>
      </c>
      <c r="AE49" s="112" t="s">
        <v>316</v>
      </c>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row>
    <row r="50" spans="1:53" s="111" customFormat="1" x14ac:dyDescent="0.25">
      <c r="A50" s="136"/>
      <c r="B50" s="136"/>
      <c r="C50" s="136"/>
      <c r="D50" s="136"/>
      <c r="E50" s="136" t="str">
        <f>IF(Lang=0,Menus!AB50,Menus!AC50)</f>
        <v>Danemark</v>
      </c>
      <c r="F50" s="136" t="str">
        <f>IF(Lang=0,Menus!AD50,Menus!AE50)</f>
        <v>FKP</v>
      </c>
      <c r="R50" s="136"/>
      <c r="S50" s="112"/>
      <c r="T50" s="112"/>
      <c r="U50" s="112"/>
      <c r="V50" s="112"/>
      <c r="W50" s="112"/>
      <c r="X50" s="112"/>
      <c r="Y50" s="112"/>
      <c r="Z50" s="112"/>
      <c r="AA50" s="112"/>
      <c r="AB50" s="112" t="s">
        <v>317</v>
      </c>
      <c r="AC50" s="112" t="s">
        <v>318</v>
      </c>
      <c r="AD50" s="112" t="s">
        <v>319</v>
      </c>
      <c r="AE50" s="112" t="s">
        <v>319</v>
      </c>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row>
    <row r="51" spans="1:53" s="111" customFormat="1" x14ac:dyDescent="0.25">
      <c r="A51" s="136"/>
      <c r="B51" s="136"/>
      <c r="C51" s="136"/>
      <c r="D51" s="136"/>
      <c r="E51" s="136" t="str">
        <f>IF(Lang=0,Menus!AB51,Menus!AC51)</f>
        <v>Djibouti</v>
      </c>
      <c r="F51" s="136" t="str">
        <f>IF(Lang=0,Menus!AD51,Menus!AE51)</f>
        <v>FOK</v>
      </c>
      <c r="R51" s="136"/>
      <c r="S51" s="112"/>
      <c r="T51" s="112"/>
      <c r="U51" s="112"/>
      <c r="V51" s="112"/>
      <c r="W51" s="112"/>
      <c r="X51" s="112"/>
      <c r="Y51" s="112"/>
      <c r="Z51" s="112"/>
      <c r="AA51" s="112"/>
      <c r="AB51" s="112" t="s">
        <v>320</v>
      </c>
      <c r="AC51" s="112" t="s">
        <v>320</v>
      </c>
      <c r="AD51" s="112" t="s">
        <v>321</v>
      </c>
      <c r="AE51" s="112" t="s">
        <v>321</v>
      </c>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row>
    <row r="52" spans="1:53" s="111" customFormat="1" x14ac:dyDescent="0.25">
      <c r="A52" s="136"/>
      <c r="B52" s="136"/>
      <c r="C52" s="136"/>
      <c r="D52" s="136"/>
      <c r="E52" s="136" t="str">
        <f>IF(Lang=0,Menus!AB52,Menus!AC52)</f>
        <v>Dominique</v>
      </c>
      <c r="F52" s="136" t="str">
        <f>IF(Lang=0,Menus!AD52,Menus!AE52)</f>
        <v>GBP</v>
      </c>
      <c r="R52" s="136"/>
      <c r="S52" s="112"/>
      <c r="T52" s="112"/>
      <c r="U52" s="112"/>
      <c r="V52" s="112"/>
      <c r="W52" s="112"/>
      <c r="X52" s="112"/>
      <c r="Y52" s="112"/>
      <c r="Z52" s="112"/>
      <c r="AA52" s="112"/>
      <c r="AB52" s="112" t="s">
        <v>322</v>
      </c>
      <c r="AC52" s="112" t="s">
        <v>323</v>
      </c>
      <c r="AD52" s="112" t="s">
        <v>324</v>
      </c>
      <c r="AE52" s="112" t="s">
        <v>324</v>
      </c>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row>
    <row r="53" spans="1:53" s="111" customFormat="1" x14ac:dyDescent="0.25">
      <c r="A53" s="136"/>
      <c r="B53" s="136"/>
      <c r="C53" s="136"/>
      <c r="D53" s="136"/>
      <c r="E53" s="136" t="str">
        <f>IF(Lang=0,Menus!AB53,Menus!AC53)</f>
        <v>République Dominicaine</v>
      </c>
      <c r="F53" s="136" t="str">
        <f>IF(Lang=0,Menus!AD53,Menus!AE53)</f>
        <v>GEL</v>
      </c>
      <c r="R53" s="136"/>
      <c r="S53" s="112"/>
      <c r="T53" s="112"/>
      <c r="U53" s="112"/>
      <c r="V53" s="112"/>
      <c r="W53" s="112"/>
      <c r="X53" s="112"/>
      <c r="Y53" s="112"/>
      <c r="Z53" s="112"/>
      <c r="AA53" s="112"/>
      <c r="AB53" s="112" t="s">
        <v>325</v>
      </c>
      <c r="AC53" s="112" t="s">
        <v>326</v>
      </c>
      <c r="AD53" s="112" t="s">
        <v>327</v>
      </c>
      <c r="AE53" s="112" t="s">
        <v>327</v>
      </c>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row>
    <row r="54" spans="1:53" s="111" customFormat="1" x14ac:dyDescent="0.25">
      <c r="A54" s="136"/>
      <c r="B54" s="136"/>
      <c r="C54" s="136"/>
      <c r="D54" s="136"/>
      <c r="E54" s="136" t="str">
        <f>IF(Lang=0,Menus!AB54,Menus!AC54)</f>
        <v>Equateur</v>
      </c>
      <c r="F54" s="136" t="str">
        <f>IF(Lang=0,Menus!AD54,Menus!AE54)</f>
        <v>GGP</v>
      </c>
      <c r="R54" s="136"/>
      <c r="S54" s="112"/>
      <c r="T54" s="112"/>
      <c r="U54" s="112"/>
      <c r="V54" s="112"/>
      <c r="W54" s="112"/>
      <c r="X54" s="112"/>
      <c r="Y54" s="112"/>
      <c r="Z54" s="112"/>
      <c r="AA54" s="112"/>
      <c r="AB54" s="112" t="s">
        <v>328</v>
      </c>
      <c r="AC54" s="112" t="s">
        <v>329</v>
      </c>
      <c r="AD54" s="112" t="s">
        <v>330</v>
      </c>
      <c r="AE54" s="112" t="s">
        <v>330</v>
      </c>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row>
    <row r="55" spans="1:53" s="111" customFormat="1" x14ac:dyDescent="0.25">
      <c r="A55" s="136"/>
      <c r="B55" s="136"/>
      <c r="C55" s="136"/>
      <c r="D55" s="136"/>
      <c r="E55" s="136" t="str">
        <f>IF(Lang=0,Menus!AB55,Menus!AC55)</f>
        <v>Egypte</v>
      </c>
      <c r="F55" s="136" t="str">
        <f>IF(Lang=0,Menus!AD55,Menus!AE55)</f>
        <v>GHS</v>
      </c>
      <c r="R55" s="136"/>
      <c r="S55" s="112"/>
      <c r="T55" s="112"/>
      <c r="U55" s="112"/>
      <c r="V55" s="112"/>
      <c r="W55" s="112"/>
      <c r="X55" s="112"/>
      <c r="Y55" s="112"/>
      <c r="Z55" s="112"/>
      <c r="AA55" s="112"/>
      <c r="AB55" s="112" t="s">
        <v>331</v>
      </c>
      <c r="AC55" s="112" t="s">
        <v>332</v>
      </c>
      <c r="AD55" s="112" t="s">
        <v>333</v>
      </c>
      <c r="AE55" s="112" t="s">
        <v>333</v>
      </c>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row>
    <row r="56" spans="1:53" s="111" customFormat="1" x14ac:dyDescent="0.25">
      <c r="A56" s="136"/>
      <c r="B56" s="136"/>
      <c r="C56" s="136"/>
      <c r="D56" s="136"/>
      <c r="E56" s="136" t="str">
        <f>IF(Lang=0,Menus!AB56,Menus!AC56)</f>
        <v>Le Salvador</v>
      </c>
      <c r="F56" s="136" t="str">
        <f>IF(Lang=0,Menus!AD56,Menus!AE56)</f>
        <v>GIP</v>
      </c>
      <c r="R56" s="136"/>
      <c r="S56" s="112"/>
      <c r="T56" s="112"/>
      <c r="U56" s="112"/>
      <c r="V56" s="112"/>
      <c r="W56" s="112"/>
      <c r="X56" s="112"/>
      <c r="Y56" s="112"/>
      <c r="Z56" s="112"/>
      <c r="AA56" s="112"/>
      <c r="AB56" s="112" t="s">
        <v>334</v>
      </c>
      <c r="AC56" s="112" t="s">
        <v>335</v>
      </c>
      <c r="AD56" s="112" t="s">
        <v>336</v>
      </c>
      <c r="AE56" s="112" t="s">
        <v>336</v>
      </c>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row>
    <row r="57" spans="1:53" s="111" customFormat="1" x14ac:dyDescent="0.25">
      <c r="A57" s="136"/>
      <c r="B57" s="136"/>
      <c r="C57" s="136"/>
      <c r="D57" s="136"/>
      <c r="E57" s="136" t="str">
        <f>IF(Lang=0,Menus!AB57,Menus!AC57)</f>
        <v>Guinée Équatoriale</v>
      </c>
      <c r="F57" s="136" t="str">
        <f>IF(Lang=0,Menus!AD57,Menus!AE57)</f>
        <v>GMD</v>
      </c>
      <c r="R57" s="136"/>
      <c r="S57" s="112"/>
      <c r="T57" s="112"/>
      <c r="U57" s="112"/>
      <c r="V57" s="112"/>
      <c r="W57" s="112"/>
      <c r="X57" s="112"/>
      <c r="Y57" s="112"/>
      <c r="Z57" s="112"/>
      <c r="AA57" s="112"/>
      <c r="AB57" s="112" t="s">
        <v>337</v>
      </c>
      <c r="AC57" s="112" t="s">
        <v>338</v>
      </c>
      <c r="AD57" s="112" t="s">
        <v>339</v>
      </c>
      <c r="AE57" s="112" t="s">
        <v>339</v>
      </c>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row>
    <row r="58" spans="1:53" s="111" customFormat="1" x14ac:dyDescent="0.25">
      <c r="A58" s="136"/>
      <c r="B58" s="136"/>
      <c r="C58" s="136"/>
      <c r="D58" s="136"/>
      <c r="E58" s="136" t="str">
        <f>IF(Lang=0,Menus!AB58,Menus!AC58)</f>
        <v>Érythrée</v>
      </c>
      <c r="F58" s="136" t="str">
        <f>IF(Lang=0,Menus!AD58,Menus!AE58)</f>
        <v>GNF</v>
      </c>
      <c r="R58" s="136"/>
      <c r="S58" s="112"/>
      <c r="T58" s="112"/>
      <c r="U58" s="112"/>
      <c r="V58" s="112"/>
      <c r="W58" s="112"/>
      <c r="X58" s="112"/>
      <c r="Y58" s="112"/>
      <c r="Z58" s="112"/>
      <c r="AA58" s="112"/>
      <c r="AB58" s="112" t="s">
        <v>340</v>
      </c>
      <c r="AC58" s="112" t="s">
        <v>341</v>
      </c>
      <c r="AD58" s="112" t="s">
        <v>342</v>
      </c>
      <c r="AE58" s="112" t="s">
        <v>342</v>
      </c>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row>
    <row r="59" spans="1:53" s="111" customFormat="1" x14ac:dyDescent="0.25">
      <c r="A59" s="136"/>
      <c r="B59" s="136"/>
      <c r="C59" s="136"/>
      <c r="D59" s="136"/>
      <c r="E59" s="136" t="str">
        <f>IF(Lang=0,Menus!AB59,Menus!AC59)</f>
        <v>Estonie</v>
      </c>
      <c r="F59" s="136" t="str">
        <f>IF(Lang=0,Menus!AD59,Menus!AE59)</f>
        <v>GTQ</v>
      </c>
      <c r="R59" s="136"/>
      <c r="S59" s="112"/>
      <c r="T59" s="112"/>
      <c r="U59" s="112"/>
      <c r="V59" s="112"/>
      <c r="W59" s="112"/>
      <c r="X59" s="112"/>
      <c r="Y59" s="112"/>
      <c r="Z59" s="112"/>
      <c r="AA59" s="112"/>
      <c r="AB59" s="112" t="s">
        <v>343</v>
      </c>
      <c r="AC59" s="112" t="s">
        <v>344</v>
      </c>
      <c r="AD59" s="112" t="s">
        <v>345</v>
      </c>
      <c r="AE59" s="112" t="s">
        <v>345</v>
      </c>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row>
    <row r="60" spans="1:53" s="111" customFormat="1" x14ac:dyDescent="0.25">
      <c r="A60" s="136"/>
      <c r="B60" s="136"/>
      <c r="C60" s="136"/>
      <c r="D60" s="136"/>
      <c r="E60" s="136" t="str">
        <f>IF(Lang=0,Menus!AB60,Menus!AC60)</f>
        <v>Eswatini (anciennement "Swaziland")</v>
      </c>
      <c r="F60" s="136" t="str">
        <f>IF(Lang=0,Menus!AD60,Menus!AE60)</f>
        <v>GYD</v>
      </c>
      <c r="R60" s="136"/>
      <c r="S60" s="112"/>
      <c r="T60" s="112"/>
      <c r="U60" s="112"/>
      <c r="V60" s="112"/>
      <c r="W60" s="112"/>
      <c r="X60" s="112"/>
      <c r="Y60" s="112"/>
      <c r="Z60" s="112"/>
      <c r="AA60" s="112"/>
      <c r="AB60" s="112" t="s">
        <v>346</v>
      </c>
      <c r="AC60" s="112" t="s">
        <v>347</v>
      </c>
      <c r="AD60" s="112" t="s">
        <v>348</v>
      </c>
      <c r="AE60" s="112" t="s">
        <v>348</v>
      </c>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row>
    <row r="61" spans="1:53" s="111" customFormat="1" x14ac:dyDescent="0.25">
      <c r="A61" s="136"/>
      <c r="B61" s="136"/>
      <c r="C61" s="136"/>
      <c r="D61" s="136"/>
      <c r="E61" s="136" t="str">
        <f>IF(Lang=0,Menus!AB61,Menus!AC61)</f>
        <v>Ethiopie</v>
      </c>
      <c r="F61" s="136" t="str">
        <f>IF(Lang=0,Menus!AD61,Menus!AE61)</f>
        <v>HKD</v>
      </c>
      <c r="R61" s="136"/>
      <c r="S61" s="112"/>
      <c r="T61" s="112"/>
      <c r="U61" s="112"/>
      <c r="V61" s="112"/>
      <c r="W61" s="112"/>
      <c r="X61" s="112"/>
      <c r="Y61" s="112"/>
      <c r="Z61" s="112"/>
      <c r="AA61" s="112"/>
      <c r="AB61" s="112" t="s">
        <v>349</v>
      </c>
      <c r="AC61" s="112" t="s">
        <v>350</v>
      </c>
      <c r="AD61" s="112" t="s">
        <v>351</v>
      </c>
      <c r="AE61" s="112" t="s">
        <v>351</v>
      </c>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row>
    <row r="62" spans="1:53" s="111" customFormat="1" x14ac:dyDescent="0.25">
      <c r="A62" s="136"/>
      <c r="B62" s="136"/>
      <c r="C62" s="136"/>
      <c r="D62" s="136"/>
      <c r="E62" s="136" t="str">
        <f>IF(Lang=0,Menus!AB62,Menus!AC62)</f>
        <v>Fidji</v>
      </c>
      <c r="F62" s="136" t="str">
        <f>IF(Lang=0,Menus!AD62,Menus!AE62)</f>
        <v>HNL</v>
      </c>
      <c r="R62" s="136"/>
      <c r="S62" s="112"/>
      <c r="T62" s="112"/>
      <c r="U62" s="112"/>
      <c r="V62" s="112"/>
      <c r="W62" s="112"/>
      <c r="X62" s="112"/>
      <c r="Y62" s="112"/>
      <c r="Z62" s="112"/>
      <c r="AA62" s="112"/>
      <c r="AB62" s="112" t="s">
        <v>352</v>
      </c>
      <c r="AC62" s="112" t="s">
        <v>353</v>
      </c>
      <c r="AD62" s="112" t="s">
        <v>354</v>
      </c>
      <c r="AE62" s="112" t="s">
        <v>354</v>
      </c>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row>
    <row r="63" spans="1:53" s="111" customFormat="1" x14ac:dyDescent="0.25">
      <c r="A63" s="136"/>
      <c r="B63" s="136"/>
      <c r="C63" s="136"/>
      <c r="D63" s="136"/>
      <c r="E63" s="136" t="str">
        <f>IF(Lang=0,Menus!AB63,Menus!AC63)</f>
        <v>Finlande</v>
      </c>
      <c r="F63" s="136" t="str">
        <f>IF(Lang=0,Menus!AD63,Menus!AE63)</f>
        <v>HRK</v>
      </c>
      <c r="R63" s="136"/>
      <c r="S63" s="112"/>
      <c r="T63" s="112"/>
      <c r="U63" s="112"/>
      <c r="V63" s="112"/>
      <c r="W63" s="112"/>
      <c r="X63" s="112"/>
      <c r="Y63" s="112"/>
      <c r="Z63" s="112"/>
      <c r="AA63" s="112"/>
      <c r="AB63" s="112" t="s">
        <v>355</v>
      </c>
      <c r="AC63" s="112" t="s">
        <v>356</v>
      </c>
      <c r="AD63" s="112" t="s">
        <v>357</v>
      </c>
      <c r="AE63" s="112" t="s">
        <v>357</v>
      </c>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row>
    <row r="64" spans="1:53" s="111" customFormat="1" x14ac:dyDescent="0.25">
      <c r="A64" s="136"/>
      <c r="B64" s="136"/>
      <c r="C64" s="136"/>
      <c r="D64" s="136"/>
      <c r="E64" s="136" t="str">
        <f>IF(Lang=0,Menus!AB64,Menus!AC64)</f>
        <v>France</v>
      </c>
      <c r="F64" s="136" t="str">
        <f>IF(Lang=0,Menus!AD64,Menus!AE64)</f>
        <v>HTG</v>
      </c>
      <c r="R64" s="136"/>
      <c r="S64" s="112"/>
      <c r="T64" s="112"/>
      <c r="U64" s="112"/>
      <c r="V64" s="112"/>
      <c r="W64" s="112"/>
      <c r="X64" s="112"/>
      <c r="Y64" s="112"/>
      <c r="Z64" s="112"/>
      <c r="AA64" s="112"/>
      <c r="AB64" s="112" t="s">
        <v>358</v>
      </c>
      <c r="AC64" s="112" t="s">
        <v>358</v>
      </c>
      <c r="AD64" s="112" t="s">
        <v>359</v>
      </c>
      <c r="AE64" s="112" t="s">
        <v>359</v>
      </c>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row>
    <row r="65" spans="1:53" s="111" customFormat="1" x14ac:dyDescent="0.25">
      <c r="A65" s="136"/>
      <c r="B65" s="136"/>
      <c r="C65" s="136"/>
      <c r="D65" s="136"/>
      <c r="E65" s="136" t="str">
        <f>IF(Lang=0,Menus!AB65,Menus!AC65)</f>
        <v>Gabon</v>
      </c>
      <c r="F65" s="136" t="str">
        <f>IF(Lang=0,Menus!AD65,Menus!AE65)</f>
        <v>HUF</v>
      </c>
      <c r="R65" s="136"/>
      <c r="S65" s="112"/>
      <c r="T65" s="112"/>
      <c r="U65" s="112"/>
      <c r="V65" s="112"/>
      <c r="W65" s="112"/>
      <c r="X65" s="112"/>
      <c r="Y65" s="112"/>
      <c r="Z65" s="112"/>
      <c r="AA65" s="112"/>
      <c r="AB65" s="112" t="s">
        <v>360</v>
      </c>
      <c r="AC65" s="112" t="s">
        <v>360</v>
      </c>
      <c r="AD65" s="112" t="s">
        <v>361</v>
      </c>
      <c r="AE65" s="112" t="s">
        <v>361</v>
      </c>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row>
    <row r="66" spans="1:53" s="111" customFormat="1" x14ac:dyDescent="0.25">
      <c r="A66" s="136"/>
      <c r="B66" s="136"/>
      <c r="C66" s="136"/>
      <c r="D66" s="136"/>
      <c r="E66" s="136" t="str">
        <f>IF(Lang=0,Menus!AB66,Menus!AC66)</f>
        <v>Gambie</v>
      </c>
      <c r="F66" s="136" t="str">
        <f>IF(Lang=0,Menus!AD66,Menus!AE66)</f>
        <v>IDR</v>
      </c>
      <c r="R66" s="136"/>
      <c r="S66" s="112"/>
      <c r="T66" s="112"/>
      <c r="U66" s="112"/>
      <c r="V66" s="112"/>
      <c r="W66" s="112"/>
      <c r="X66" s="112"/>
      <c r="Y66" s="112"/>
      <c r="Z66" s="112"/>
      <c r="AA66" s="112"/>
      <c r="AB66" s="112" t="s">
        <v>362</v>
      </c>
      <c r="AC66" s="112" t="s">
        <v>363</v>
      </c>
      <c r="AD66" s="112" t="s">
        <v>364</v>
      </c>
      <c r="AE66" s="112" t="s">
        <v>364</v>
      </c>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row>
    <row r="67" spans="1:53" s="111" customFormat="1" x14ac:dyDescent="0.25">
      <c r="A67" s="136"/>
      <c r="B67" s="136"/>
      <c r="C67" s="136"/>
      <c r="D67" s="136"/>
      <c r="E67" s="136" t="str">
        <f>IF(Lang=0,Menus!AB67,Menus!AC67)</f>
        <v>Géorgie</v>
      </c>
      <c r="F67" s="136" t="str">
        <f>IF(Lang=0,Menus!AD67,Menus!AE67)</f>
        <v>ILS</v>
      </c>
      <c r="R67" s="136"/>
      <c r="S67" s="112"/>
      <c r="T67" s="112"/>
      <c r="U67" s="112"/>
      <c r="V67" s="112"/>
      <c r="W67" s="112"/>
      <c r="X67" s="112"/>
      <c r="Y67" s="112"/>
      <c r="Z67" s="112"/>
      <c r="AA67" s="112"/>
      <c r="AB67" s="112" t="s">
        <v>365</v>
      </c>
      <c r="AC67" s="112" t="s">
        <v>366</v>
      </c>
      <c r="AD67" s="112" t="s">
        <v>367</v>
      </c>
      <c r="AE67" s="112" t="s">
        <v>367</v>
      </c>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row>
    <row r="68" spans="1:53" s="111" customFormat="1" x14ac:dyDescent="0.25">
      <c r="A68" s="136"/>
      <c r="B68" s="136"/>
      <c r="C68" s="136"/>
      <c r="D68" s="136"/>
      <c r="E68" s="136" t="str">
        <f>IF(Lang=0,Menus!AB68,Menus!AC68)</f>
        <v>Allemagne</v>
      </c>
      <c r="F68" s="136" t="str">
        <f>IF(Lang=0,Menus!AD68,Menus!AE68)</f>
        <v>IMP</v>
      </c>
      <c r="R68" s="136"/>
      <c r="S68" s="112"/>
      <c r="T68" s="112"/>
      <c r="U68" s="112"/>
      <c r="V68" s="112"/>
      <c r="W68" s="112"/>
      <c r="X68" s="112"/>
      <c r="Y68" s="112"/>
      <c r="Z68" s="112"/>
      <c r="AA68" s="112"/>
      <c r="AB68" s="112" t="s">
        <v>368</v>
      </c>
      <c r="AC68" s="112" t="s">
        <v>369</v>
      </c>
      <c r="AD68" s="112" t="s">
        <v>370</v>
      </c>
      <c r="AE68" s="112" t="s">
        <v>370</v>
      </c>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row>
    <row r="69" spans="1:53" s="111" customFormat="1" x14ac:dyDescent="0.25">
      <c r="A69" s="136"/>
      <c r="B69" s="136"/>
      <c r="C69" s="136"/>
      <c r="D69" s="136"/>
      <c r="E69" s="136" t="str">
        <f>IF(Lang=0,Menus!AB69,Menus!AC69)</f>
        <v>Ghana</v>
      </c>
      <c r="F69" s="136" t="str">
        <f>IF(Lang=0,Menus!AD69,Menus!AE69)</f>
        <v>INR</v>
      </c>
      <c r="R69" s="136"/>
      <c r="S69" s="112"/>
      <c r="T69" s="112"/>
      <c r="U69" s="112"/>
      <c r="V69" s="112"/>
      <c r="W69" s="112"/>
      <c r="X69" s="112"/>
      <c r="Y69" s="112"/>
      <c r="Z69" s="112"/>
      <c r="AA69" s="112"/>
      <c r="AB69" s="112" t="s">
        <v>371</v>
      </c>
      <c r="AC69" s="112" t="s">
        <v>371</v>
      </c>
      <c r="AD69" s="112" t="s">
        <v>372</v>
      </c>
      <c r="AE69" s="112" t="s">
        <v>372</v>
      </c>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row>
    <row r="70" spans="1:53" s="111" customFormat="1" x14ac:dyDescent="0.25">
      <c r="A70" s="136"/>
      <c r="B70" s="136"/>
      <c r="C70" s="136"/>
      <c r="D70" s="136"/>
      <c r="E70" s="136" t="str">
        <f>IF(Lang=0,Menus!AB70,Menus!AC70)</f>
        <v>Grèce</v>
      </c>
      <c r="F70" s="136" t="str">
        <f>IF(Lang=0,Menus!AD70,Menus!AE70)</f>
        <v>IQD</v>
      </c>
      <c r="R70" s="136"/>
      <c r="S70" s="112"/>
      <c r="T70" s="112"/>
      <c r="U70" s="112"/>
      <c r="V70" s="112"/>
      <c r="W70" s="112"/>
      <c r="X70" s="112"/>
      <c r="Y70" s="112"/>
      <c r="Z70" s="112"/>
      <c r="AA70" s="112"/>
      <c r="AB70" s="112" t="s">
        <v>373</v>
      </c>
      <c r="AC70" s="112" t="s">
        <v>374</v>
      </c>
      <c r="AD70" s="112" t="s">
        <v>375</v>
      </c>
      <c r="AE70" s="112" t="s">
        <v>375</v>
      </c>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row>
    <row r="71" spans="1:53" s="111" customFormat="1" x14ac:dyDescent="0.25">
      <c r="A71" s="136"/>
      <c r="B71" s="136"/>
      <c r="C71" s="136"/>
      <c r="D71" s="136"/>
      <c r="E71" s="136" t="str">
        <f>IF(Lang=0,Menus!AB71,Menus!AC71)</f>
        <v>Grenade</v>
      </c>
      <c r="F71" s="136" t="str">
        <f>IF(Lang=0,Menus!AD71,Menus!AE71)</f>
        <v>IRR</v>
      </c>
      <c r="R71" s="136"/>
      <c r="S71" s="112"/>
      <c r="T71" s="112"/>
      <c r="U71" s="112"/>
      <c r="V71" s="112"/>
      <c r="W71" s="112"/>
      <c r="X71" s="112"/>
      <c r="Y71" s="112"/>
      <c r="Z71" s="112"/>
      <c r="AA71" s="112"/>
      <c r="AB71" s="112" t="s">
        <v>376</v>
      </c>
      <c r="AC71" s="112" t="s">
        <v>377</v>
      </c>
      <c r="AD71" s="112" t="s">
        <v>378</v>
      </c>
      <c r="AE71" s="112" t="s">
        <v>378</v>
      </c>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row>
    <row r="72" spans="1:53" s="111" customFormat="1" x14ac:dyDescent="0.25">
      <c r="A72" s="136"/>
      <c r="B72" s="136"/>
      <c r="C72" s="136"/>
      <c r="D72" s="136"/>
      <c r="E72" s="136" t="str">
        <f>IF(Lang=0,Menus!AB72,Menus!AC72)</f>
        <v>Guatemala</v>
      </c>
      <c r="F72" s="136" t="str">
        <f>IF(Lang=0,Menus!AD72,Menus!AE72)</f>
        <v>ISK</v>
      </c>
      <c r="R72" s="136"/>
      <c r="S72" s="112"/>
      <c r="T72" s="112"/>
      <c r="U72" s="112"/>
      <c r="V72" s="112"/>
      <c r="W72" s="112"/>
      <c r="X72" s="112"/>
      <c r="Y72" s="112"/>
      <c r="Z72" s="112"/>
      <c r="AA72" s="112"/>
      <c r="AB72" s="112" t="s">
        <v>379</v>
      </c>
      <c r="AC72" s="112" t="s">
        <v>379</v>
      </c>
      <c r="AD72" s="112" t="s">
        <v>380</v>
      </c>
      <c r="AE72" s="112" t="s">
        <v>380</v>
      </c>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row>
    <row r="73" spans="1:53" s="111" customFormat="1" x14ac:dyDescent="0.25">
      <c r="A73" s="136"/>
      <c r="B73" s="136"/>
      <c r="C73" s="136"/>
      <c r="D73" s="136"/>
      <c r="E73" s="136" t="str">
        <f>IF(Lang=0,Menus!AB73,Menus!AC73)</f>
        <v>Guinée</v>
      </c>
      <c r="F73" s="136" t="str">
        <f>IF(Lang=0,Menus!AD73,Menus!AE73)</f>
        <v>JEP</v>
      </c>
      <c r="R73" s="136"/>
      <c r="S73" s="112"/>
      <c r="T73" s="112"/>
      <c r="U73" s="112"/>
      <c r="V73" s="112"/>
      <c r="W73" s="112"/>
      <c r="X73" s="112"/>
      <c r="Y73" s="112"/>
      <c r="Z73" s="112"/>
      <c r="AA73" s="112"/>
      <c r="AB73" s="112" t="s">
        <v>381</v>
      </c>
      <c r="AC73" s="112" t="s">
        <v>382</v>
      </c>
      <c r="AD73" s="112" t="s">
        <v>383</v>
      </c>
      <c r="AE73" s="112" t="s">
        <v>383</v>
      </c>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row>
    <row r="74" spans="1:53" s="111" customFormat="1" x14ac:dyDescent="0.25">
      <c r="A74" s="136"/>
      <c r="B74" s="136"/>
      <c r="C74" s="136"/>
      <c r="D74" s="136"/>
      <c r="E74" s="136" t="str">
        <f>IF(Lang=0,Menus!AB74,Menus!AC74)</f>
        <v>Guinée-Bissau</v>
      </c>
      <c r="F74" s="136" t="str">
        <f>IF(Lang=0,Menus!AD74,Menus!AE74)</f>
        <v>JMD</v>
      </c>
      <c r="R74" s="136"/>
      <c r="S74" s="112"/>
      <c r="T74" s="112"/>
      <c r="U74" s="112"/>
      <c r="V74" s="112"/>
      <c r="W74" s="112"/>
      <c r="X74" s="112"/>
      <c r="Y74" s="112"/>
      <c r="Z74" s="112"/>
      <c r="AA74" s="112"/>
      <c r="AB74" s="112" t="s">
        <v>384</v>
      </c>
      <c r="AC74" s="112" t="s">
        <v>385</v>
      </c>
      <c r="AD74" s="112" t="s">
        <v>386</v>
      </c>
      <c r="AE74" s="112" t="s">
        <v>386</v>
      </c>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row>
    <row r="75" spans="1:53" s="111" customFormat="1" x14ac:dyDescent="0.25">
      <c r="A75" s="136"/>
      <c r="B75" s="136"/>
      <c r="C75" s="136"/>
      <c r="D75" s="136"/>
      <c r="E75" s="136" t="str">
        <f>IF(Lang=0,Menus!AB75,Menus!AC75)</f>
        <v>Guyane</v>
      </c>
      <c r="F75" s="136" t="str">
        <f>IF(Lang=0,Menus!AD75,Menus!AE75)</f>
        <v>JOD</v>
      </c>
      <c r="R75" s="136"/>
      <c r="S75" s="112"/>
      <c r="T75" s="112"/>
      <c r="U75" s="112"/>
      <c r="V75" s="112"/>
      <c r="W75" s="112"/>
      <c r="X75" s="112"/>
      <c r="Y75" s="112"/>
      <c r="Z75" s="112"/>
      <c r="AA75" s="112"/>
      <c r="AB75" s="112" t="s">
        <v>387</v>
      </c>
      <c r="AC75" s="112" t="s">
        <v>388</v>
      </c>
      <c r="AD75" s="112" t="s">
        <v>389</v>
      </c>
      <c r="AE75" s="112" t="s">
        <v>389</v>
      </c>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row>
    <row r="76" spans="1:53" s="111" customFormat="1" x14ac:dyDescent="0.25">
      <c r="A76" s="136"/>
      <c r="B76" s="136"/>
      <c r="C76" s="136"/>
      <c r="D76" s="136"/>
      <c r="E76" s="136" t="str">
        <f>IF(Lang=0,Menus!AB76,Menus!AC76)</f>
        <v>Haïti</v>
      </c>
      <c r="F76" s="136" t="str">
        <f>IF(Lang=0,Menus!AD76,Menus!AE76)</f>
        <v>JPY</v>
      </c>
      <c r="R76" s="136"/>
      <c r="S76" s="112"/>
      <c r="T76" s="112"/>
      <c r="U76" s="112"/>
      <c r="V76" s="112"/>
      <c r="W76" s="112"/>
      <c r="X76" s="112"/>
      <c r="Y76" s="112"/>
      <c r="Z76" s="112"/>
      <c r="AA76" s="112"/>
      <c r="AB76" s="112" t="s">
        <v>390</v>
      </c>
      <c r="AC76" s="112" t="s">
        <v>391</v>
      </c>
      <c r="AD76" s="112" t="s">
        <v>392</v>
      </c>
      <c r="AE76" s="112" t="s">
        <v>392</v>
      </c>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row>
    <row r="77" spans="1:53" s="111" customFormat="1" x14ac:dyDescent="0.25">
      <c r="A77" s="136"/>
      <c r="B77" s="136"/>
      <c r="C77" s="136"/>
      <c r="D77" s="136"/>
      <c r="E77" s="136" t="str">
        <f>IF(Lang=0,Menus!AB77,Menus!AC77)</f>
        <v>Saint-Siège</v>
      </c>
      <c r="F77" s="136" t="str">
        <f>IF(Lang=0,Menus!AD77,Menus!AE77)</f>
        <v>KES</v>
      </c>
      <c r="R77" s="136"/>
      <c r="S77" s="112"/>
      <c r="T77" s="112"/>
      <c r="U77" s="112"/>
      <c r="V77" s="112"/>
      <c r="W77" s="112"/>
      <c r="X77" s="112"/>
      <c r="Y77" s="112"/>
      <c r="Z77" s="112"/>
      <c r="AA77" s="112"/>
      <c r="AB77" s="112" t="s">
        <v>393</v>
      </c>
      <c r="AC77" s="112" t="s">
        <v>394</v>
      </c>
      <c r="AD77" s="112" t="s">
        <v>395</v>
      </c>
      <c r="AE77" s="112" t="s">
        <v>395</v>
      </c>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row>
    <row r="78" spans="1:53" s="111" customFormat="1" x14ac:dyDescent="0.25">
      <c r="A78" s="136"/>
      <c r="B78" s="136"/>
      <c r="C78" s="136"/>
      <c r="D78" s="136"/>
      <c r="E78" s="136" t="str">
        <f>IF(Lang=0,Menus!AB78,Menus!AC78)</f>
        <v>Honduras</v>
      </c>
      <c r="F78" s="136" t="str">
        <f>IF(Lang=0,Menus!AD78,Menus!AE78)</f>
        <v>KGS</v>
      </c>
      <c r="R78" s="136"/>
      <c r="S78" s="112"/>
      <c r="T78" s="112"/>
      <c r="U78" s="112"/>
      <c r="V78" s="112"/>
      <c r="W78" s="112"/>
      <c r="X78" s="112"/>
      <c r="Y78" s="112"/>
      <c r="Z78" s="112"/>
      <c r="AA78" s="112"/>
      <c r="AB78" s="112" t="s">
        <v>396</v>
      </c>
      <c r="AC78" s="112" t="s">
        <v>396</v>
      </c>
      <c r="AD78" s="112" t="s">
        <v>397</v>
      </c>
      <c r="AE78" s="112" t="s">
        <v>397</v>
      </c>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row>
    <row r="79" spans="1:53" s="111" customFormat="1" x14ac:dyDescent="0.25">
      <c r="A79" s="136"/>
      <c r="B79" s="136"/>
      <c r="C79" s="136"/>
      <c r="D79" s="136"/>
      <c r="E79" s="136" t="str">
        <f>IF(Lang=0,Menus!AB79,Menus!AC79)</f>
        <v>Hongrie</v>
      </c>
      <c r="F79" s="136" t="str">
        <f>IF(Lang=0,Menus!AD79,Menus!AE79)</f>
        <v>KHR</v>
      </c>
      <c r="R79" s="136"/>
      <c r="S79" s="112"/>
      <c r="T79" s="112"/>
      <c r="U79" s="112"/>
      <c r="V79" s="112"/>
      <c r="W79" s="112"/>
      <c r="X79" s="112"/>
      <c r="Y79" s="112"/>
      <c r="Z79" s="112"/>
      <c r="AA79" s="112"/>
      <c r="AB79" s="112" t="s">
        <v>398</v>
      </c>
      <c r="AC79" s="112" t="s">
        <v>399</v>
      </c>
      <c r="AD79" s="112" t="s">
        <v>400</v>
      </c>
      <c r="AE79" s="112" t="s">
        <v>400</v>
      </c>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row>
    <row r="80" spans="1:53" s="111" customFormat="1" x14ac:dyDescent="0.25">
      <c r="A80" s="136"/>
      <c r="B80" s="136"/>
      <c r="C80" s="136"/>
      <c r="D80" s="136"/>
      <c r="E80" s="136" t="str">
        <f>IF(Lang=0,Menus!AB80,Menus!AC80)</f>
        <v>Islande</v>
      </c>
      <c r="F80" s="136" t="str">
        <f>IF(Lang=0,Menus!AD80,Menus!AE80)</f>
        <v>KID</v>
      </c>
      <c r="R80" s="136"/>
      <c r="S80" s="112"/>
      <c r="T80" s="112"/>
      <c r="U80" s="112"/>
      <c r="V80" s="112"/>
      <c r="W80" s="112"/>
      <c r="X80" s="112"/>
      <c r="Y80" s="112"/>
      <c r="Z80" s="112"/>
      <c r="AA80" s="112"/>
      <c r="AB80" s="112" t="s">
        <v>401</v>
      </c>
      <c r="AC80" s="112" t="s">
        <v>402</v>
      </c>
      <c r="AD80" s="112" t="s">
        <v>403</v>
      </c>
      <c r="AE80" s="112" t="s">
        <v>403</v>
      </c>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row>
    <row r="81" spans="1:53" s="111" customFormat="1" x14ac:dyDescent="0.25">
      <c r="A81" s="136"/>
      <c r="B81" s="136"/>
      <c r="C81" s="136"/>
      <c r="D81" s="136"/>
      <c r="E81" s="136" t="str">
        <f>IF(Lang=0,Menus!AB81,Menus!AC81)</f>
        <v>Inde</v>
      </c>
      <c r="F81" s="136" t="str">
        <f>IF(Lang=0,Menus!AD81,Menus!AE81)</f>
        <v>KMF</v>
      </c>
      <c r="R81" s="136"/>
      <c r="S81" s="112"/>
      <c r="T81" s="112"/>
      <c r="U81" s="112"/>
      <c r="V81" s="112"/>
      <c r="W81" s="112"/>
      <c r="X81" s="112"/>
      <c r="Y81" s="112"/>
      <c r="Z81" s="112"/>
      <c r="AA81" s="112"/>
      <c r="AB81" s="112" t="s">
        <v>404</v>
      </c>
      <c r="AC81" s="112" t="s">
        <v>405</v>
      </c>
      <c r="AD81" s="112" t="s">
        <v>406</v>
      </c>
      <c r="AE81" s="112" t="s">
        <v>406</v>
      </c>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row>
    <row r="82" spans="1:53" s="111" customFormat="1" x14ac:dyDescent="0.25">
      <c r="A82" s="136"/>
      <c r="B82" s="136"/>
      <c r="C82" s="136"/>
      <c r="D82" s="136"/>
      <c r="E82" s="136" t="str">
        <f>IF(Lang=0,Menus!AB82,Menus!AC82)</f>
        <v>Indonésie</v>
      </c>
      <c r="F82" s="136" t="str">
        <f>IF(Lang=0,Menus!AD82,Menus!AE82)</f>
        <v>KPW</v>
      </c>
      <c r="R82" s="136"/>
      <c r="S82" s="112"/>
      <c r="T82" s="112"/>
      <c r="U82" s="112"/>
      <c r="V82" s="112"/>
      <c r="W82" s="112"/>
      <c r="X82" s="112"/>
      <c r="Y82" s="112"/>
      <c r="Z82" s="112"/>
      <c r="AA82" s="112"/>
      <c r="AB82" s="112" t="s">
        <v>407</v>
      </c>
      <c r="AC82" s="112" t="s">
        <v>408</v>
      </c>
      <c r="AD82" s="112" t="s">
        <v>409</v>
      </c>
      <c r="AE82" s="112" t="s">
        <v>409</v>
      </c>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row>
    <row r="83" spans="1:53" s="111" customFormat="1" x14ac:dyDescent="0.25">
      <c r="A83" s="136"/>
      <c r="B83" s="136"/>
      <c r="C83" s="136"/>
      <c r="D83" s="136"/>
      <c r="E83" s="136" t="str">
        <f>IF(Lang=0,Menus!AB83,Menus!AC83)</f>
        <v>L'Iran</v>
      </c>
      <c r="F83" s="136" t="str">
        <f>IF(Lang=0,Menus!AD83,Menus!AE83)</f>
        <v>KRW</v>
      </c>
      <c r="R83" s="136"/>
      <c r="S83" s="112"/>
      <c r="T83" s="112"/>
      <c r="U83" s="112"/>
      <c r="V83" s="112"/>
      <c r="W83" s="112"/>
      <c r="X83" s="112"/>
      <c r="Y83" s="112"/>
      <c r="Z83" s="112"/>
      <c r="AA83" s="112"/>
      <c r="AB83" s="112" t="s">
        <v>410</v>
      </c>
      <c r="AC83" s="112" t="s">
        <v>411</v>
      </c>
      <c r="AD83" s="112" t="s">
        <v>412</v>
      </c>
      <c r="AE83" s="112" t="s">
        <v>412</v>
      </c>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row>
    <row r="84" spans="1:53" s="111" customFormat="1" x14ac:dyDescent="0.25">
      <c r="A84" s="136"/>
      <c r="B84" s="136"/>
      <c r="C84" s="136"/>
      <c r="D84" s="136"/>
      <c r="E84" s="136" t="str">
        <f>IF(Lang=0,Menus!AB84,Menus!AC84)</f>
        <v>Irak</v>
      </c>
      <c r="F84" s="136" t="str">
        <f>IF(Lang=0,Menus!AD84,Menus!AE84)</f>
        <v>KWD</v>
      </c>
      <c r="R84" s="136"/>
      <c r="S84" s="112"/>
      <c r="T84" s="112"/>
      <c r="U84" s="112"/>
      <c r="V84" s="112"/>
      <c r="W84" s="112"/>
      <c r="X84" s="112"/>
      <c r="Y84" s="112"/>
      <c r="Z84" s="112"/>
      <c r="AA84" s="112"/>
      <c r="AB84" s="112" t="s">
        <v>413</v>
      </c>
      <c r="AC84" s="112" t="s">
        <v>414</v>
      </c>
      <c r="AD84" s="112" t="s">
        <v>415</v>
      </c>
      <c r="AE84" s="112" t="s">
        <v>415</v>
      </c>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row>
    <row r="85" spans="1:53" s="111" customFormat="1" x14ac:dyDescent="0.25">
      <c r="A85" s="136"/>
      <c r="B85" s="136"/>
      <c r="C85" s="136"/>
      <c r="D85" s="136"/>
      <c r="E85" s="136" t="str">
        <f>IF(Lang=0,Menus!AB85,Menus!AC85)</f>
        <v>Irlande</v>
      </c>
      <c r="F85" s="136" t="str">
        <f>IF(Lang=0,Menus!AD85,Menus!AE85)</f>
        <v>KYD</v>
      </c>
      <c r="R85" s="136"/>
      <c r="S85" s="112"/>
      <c r="T85" s="112"/>
      <c r="U85" s="112"/>
      <c r="V85" s="112"/>
      <c r="W85" s="112"/>
      <c r="X85" s="112"/>
      <c r="Y85" s="112"/>
      <c r="Z85" s="112"/>
      <c r="AA85" s="112"/>
      <c r="AB85" s="112" t="s">
        <v>416</v>
      </c>
      <c r="AC85" s="112" t="s">
        <v>417</v>
      </c>
      <c r="AD85" s="112" t="s">
        <v>418</v>
      </c>
      <c r="AE85" s="112" t="s">
        <v>418</v>
      </c>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row>
    <row r="86" spans="1:53" s="111" customFormat="1" x14ac:dyDescent="0.25">
      <c r="A86" s="136"/>
      <c r="B86" s="136"/>
      <c r="C86" s="136"/>
      <c r="D86" s="136"/>
      <c r="E86" s="136" t="str">
        <f>IF(Lang=0,Menus!AB86,Menus!AC86)</f>
        <v>Israël</v>
      </c>
      <c r="F86" s="136" t="str">
        <f>IF(Lang=0,Menus!AD86,Menus!AE86)</f>
        <v>KZT</v>
      </c>
      <c r="R86" s="136"/>
      <c r="S86" s="112"/>
      <c r="T86" s="112"/>
      <c r="U86" s="112"/>
      <c r="V86" s="112"/>
      <c r="W86" s="112"/>
      <c r="X86" s="112"/>
      <c r="Y86" s="112"/>
      <c r="Z86" s="112"/>
      <c r="AA86" s="112"/>
      <c r="AB86" s="112" t="s">
        <v>419</v>
      </c>
      <c r="AC86" s="112" t="s">
        <v>420</v>
      </c>
      <c r="AD86" s="112" t="s">
        <v>421</v>
      </c>
      <c r="AE86" s="112" t="s">
        <v>421</v>
      </c>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row>
    <row r="87" spans="1:53" s="111" customFormat="1" x14ac:dyDescent="0.25">
      <c r="A87" s="136"/>
      <c r="B87" s="136"/>
      <c r="C87" s="136"/>
      <c r="D87" s="136"/>
      <c r="E87" s="136" t="str">
        <f>IF(Lang=0,Menus!AB87,Menus!AC87)</f>
        <v>Italie</v>
      </c>
      <c r="F87" s="136" t="str">
        <f>IF(Lang=0,Menus!AD87,Menus!AE87)</f>
        <v>LAK</v>
      </c>
      <c r="R87" s="136"/>
      <c r="S87" s="112"/>
      <c r="T87" s="112"/>
      <c r="U87" s="112"/>
      <c r="V87" s="112"/>
      <c r="W87" s="112"/>
      <c r="X87" s="112"/>
      <c r="Y87" s="112"/>
      <c r="Z87" s="112"/>
      <c r="AA87" s="112"/>
      <c r="AB87" s="112" t="s">
        <v>422</v>
      </c>
      <c r="AC87" s="112" t="s">
        <v>423</v>
      </c>
      <c r="AD87" s="112" t="s">
        <v>424</v>
      </c>
      <c r="AE87" s="112" t="s">
        <v>424</v>
      </c>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row>
    <row r="88" spans="1:53" s="111" customFormat="1" x14ac:dyDescent="0.25">
      <c r="A88" s="136"/>
      <c r="B88" s="136"/>
      <c r="C88" s="136"/>
      <c r="D88" s="136"/>
      <c r="E88" s="136" t="str">
        <f>IF(Lang=0,Menus!AB88,Menus!AC88)</f>
        <v>Jamaïque</v>
      </c>
      <c r="F88" s="136" t="str">
        <f>IF(Lang=0,Menus!AD88,Menus!AE88)</f>
        <v>LBP</v>
      </c>
      <c r="R88" s="136"/>
      <c r="S88" s="112"/>
      <c r="T88" s="112"/>
      <c r="U88" s="112"/>
      <c r="V88" s="112"/>
      <c r="W88" s="112"/>
      <c r="X88" s="112"/>
      <c r="Y88" s="112"/>
      <c r="Z88" s="112"/>
      <c r="AA88" s="112"/>
      <c r="AB88" s="112" t="s">
        <v>425</v>
      </c>
      <c r="AC88" s="112" t="s">
        <v>426</v>
      </c>
      <c r="AD88" s="112" t="s">
        <v>427</v>
      </c>
      <c r="AE88" s="112" t="s">
        <v>427</v>
      </c>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row>
    <row r="89" spans="1:53" s="111" customFormat="1" x14ac:dyDescent="0.25">
      <c r="A89" s="136"/>
      <c r="B89" s="136"/>
      <c r="C89" s="136"/>
      <c r="D89" s="136"/>
      <c r="E89" s="136" t="str">
        <f>IF(Lang=0,Menus!AB89,Menus!AC89)</f>
        <v>Japon</v>
      </c>
      <c r="F89" s="136" t="str">
        <f>IF(Lang=0,Menus!AD89,Menus!AE89)</f>
        <v>LKR</v>
      </c>
      <c r="R89" s="136"/>
      <c r="S89" s="112"/>
      <c r="T89" s="112"/>
      <c r="U89" s="112"/>
      <c r="V89" s="112"/>
      <c r="W89" s="112"/>
      <c r="X89" s="112"/>
      <c r="Y89" s="112"/>
      <c r="Z89" s="112"/>
      <c r="AA89" s="112"/>
      <c r="AB89" s="112" t="s">
        <v>428</v>
      </c>
      <c r="AC89" s="112" t="s">
        <v>429</v>
      </c>
      <c r="AD89" s="112" t="s">
        <v>430</v>
      </c>
      <c r="AE89" s="112" t="s">
        <v>430</v>
      </c>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row>
    <row r="90" spans="1:53" s="111" customFormat="1" x14ac:dyDescent="0.25">
      <c r="A90" s="136"/>
      <c r="B90" s="136"/>
      <c r="C90" s="136"/>
      <c r="D90" s="136"/>
      <c r="E90" s="136" t="str">
        <f>IF(Lang=0,Menus!AB90,Menus!AC90)</f>
        <v>Jordan</v>
      </c>
      <c r="F90" s="136" t="str">
        <f>IF(Lang=0,Menus!AD90,Menus!AE90)</f>
        <v>LRD</v>
      </c>
      <c r="R90" s="136"/>
      <c r="S90" s="112"/>
      <c r="T90" s="112"/>
      <c r="U90" s="112"/>
      <c r="V90" s="112"/>
      <c r="W90" s="112"/>
      <c r="X90" s="112"/>
      <c r="Y90" s="112"/>
      <c r="Z90" s="112"/>
      <c r="AA90" s="112"/>
      <c r="AB90" s="112" t="s">
        <v>431</v>
      </c>
      <c r="AC90" s="112" t="s">
        <v>431</v>
      </c>
      <c r="AD90" s="112" t="s">
        <v>432</v>
      </c>
      <c r="AE90" s="112" t="s">
        <v>432</v>
      </c>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row>
    <row r="91" spans="1:53" s="111" customFormat="1" x14ac:dyDescent="0.25">
      <c r="A91" s="136"/>
      <c r="B91" s="136"/>
      <c r="C91" s="136"/>
      <c r="D91" s="136"/>
      <c r="E91" s="136" t="str">
        <f>IF(Lang=0,Menus!AB91,Menus!AC91)</f>
        <v>Kazakhstan</v>
      </c>
      <c r="F91" s="136" t="str">
        <f>IF(Lang=0,Menus!AD91,Menus!AE91)</f>
        <v>LSL</v>
      </c>
      <c r="R91" s="136"/>
      <c r="S91" s="112"/>
      <c r="T91" s="112"/>
      <c r="U91" s="112"/>
      <c r="V91" s="112"/>
      <c r="W91" s="112"/>
      <c r="X91" s="112"/>
      <c r="Y91" s="112"/>
      <c r="Z91" s="112"/>
      <c r="AA91" s="112"/>
      <c r="AB91" s="112" t="s">
        <v>433</v>
      </c>
      <c r="AC91" s="112" t="s">
        <v>433</v>
      </c>
      <c r="AD91" s="112" t="s">
        <v>434</v>
      </c>
      <c r="AE91" s="112" t="s">
        <v>434</v>
      </c>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row>
    <row r="92" spans="1:53" s="111" customFormat="1" x14ac:dyDescent="0.25">
      <c r="A92" s="136"/>
      <c r="B92" s="136"/>
      <c r="C92" s="136"/>
      <c r="D92" s="136"/>
      <c r="E92" s="136" t="str">
        <f>IF(Lang=0,Menus!AB92,Menus!AC92)</f>
        <v>Kenya</v>
      </c>
      <c r="F92" s="136" t="str">
        <f>IF(Lang=0,Menus!AD92,Menus!AE92)</f>
        <v>LYD</v>
      </c>
      <c r="R92" s="136"/>
      <c r="S92" s="112"/>
      <c r="T92" s="112"/>
      <c r="U92" s="112"/>
      <c r="V92" s="112"/>
      <c r="W92" s="112"/>
      <c r="X92" s="112"/>
      <c r="Y92" s="112"/>
      <c r="Z92" s="112"/>
      <c r="AA92" s="112"/>
      <c r="AB92" s="112" t="s">
        <v>435</v>
      </c>
      <c r="AC92" s="112" t="s">
        <v>435</v>
      </c>
      <c r="AD92" s="112" t="s">
        <v>436</v>
      </c>
      <c r="AE92" s="112" t="s">
        <v>436</v>
      </c>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row>
    <row r="93" spans="1:53" s="111" customFormat="1" x14ac:dyDescent="0.25">
      <c r="A93" s="136"/>
      <c r="B93" s="136"/>
      <c r="C93" s="136"/>
      <c r="D93" s="136"/>
      <c r="E93" s="136" t="str">
        <f>IF(Lang=0,Menus!AB93,Menus!AC93)</f>
        <v>Kiribati</v>
      </c>
      <c r="F93" s="136" t="str">
        <f>IF(Lang=0,Menus!AD93,Menus!AE93)</f>
        <v>MAD</v>
      </c>
      <c r="R93" s="136"/>
      <c r="S93" s="112"/>
      <c r="T93" s="112"/>
      <c r="U93" s="112"/>
      <c r="V93" s="112"/>
      <c r="W93" s="112"/>
      <c r="X93" s="112"/>
      <c r="Y93" s="112"/>
      <c r="Z93" s="112"/>
      <c r="AA93" s="112"/>
      <c r="AB93" s="112" t="s">
        <v>437</v>
      </c>
      <c r="AC93" s="112" t="s">
        <v>437</v>
      </c>
      <c r="AD93" s="112" t="s">
        <v>438</v>
      </c>
      <c r="AE93" s="112" t="s">
        <v>438</v>
      </c>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row>
    <row r="94" spans="1:53" s="111" customFormat="1" x14ac:dyDescent="0.25">
      <c r="A94" s="136"/>
      <c r="B94" s="136"/>
      <c r="C94" s="136"/>
      <c r="D94" s="136"/>
      <c r="E94" s="136" t="str">
        <f>IF(Lang=0,Menus!AB94,Menus!AC94)</f>
        <v>Koweit</v>
      </c>
      <c r="F94" s="136" t="str">
        <f>IF(Lang=0,Menus!AD94,Menus!AE94)</f>
        <v>MDL</v>
      </c>
      <c r="R94" s="136"/>
      <c r="S94" s="112"/>
      <c r="T94" s="112"/>
      <c r="U94" s="112"/>
      <c r="V94" s="112"/>
      <c r="W94" s="112"/>
      <c r="X94" s="112"/>
      <c r="Y94" s="112"/>
      <c r="Z94" s="112"/>
      <c r="AA94" s="112"/>
      <c r="AB94" s="112" t="s">
        <v>439</v>
      </c>
      <c r="AC94" s="112" t="s">
        <v>440</v>
      </c>
      <c r="AD94" s="112" t="s">
        <v>441</v>
      </c>
      <c r="AE94" s="112" t="s">
        <v>441</v>
      </c>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row>
    <row r="95" spans="1:53" s="111" customFormat="1" x14ac:dyDescent="0.25">
      <c r="A95" s="136"/>
      <c r="B95" s="136"/>
      <c r="C95" s="136"/>
      <c r="D95" s="136"/>
      <c r="E95" s="136" t="str">
        <f>IF(Lang=0,Menus!AB95,Menus!AC95)</f>
        <v>Kirghizistan</v>
      </c>
      <c r="F95" s="136" t="str">
        <f>IF(Lang=0,Menus!AD95,Menus!AE95)</f>
        <v>MGA</v>
      </c>
      <c r="R95" s="136"/>
      <c r="S95" s="112"/>
      <c r="T95" s="112"/>
      <c r="U95" s="112"/>
      <c r="V95" s="112"/>
      <c r="W95" s="112"/>
      <c r="X95" s="112"/>
      <c r="Y95" s="112"/>
      <c r="Z95" s="112"/>
      <c r="AA95" s="112"/>
      <c r="AB95" s="112" t="s">
        <v>442</v>
      </c>
      <c r="AC95" s="112" t="s">
        <v>443</v>
      </c>
      <c r="AD95" s="112" t="s">
        <v>444</v>
      </c>
      <c r="AE95" s="112" t="s">
        <v>444</v>
      </c>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row>
    <row r="96" spans="1:53" s="111" customFormat="1" x14ac:dyDescent="0.25">
      <c r="A96" s="136"/>
      <c r="B96" s="136"/>
      <c r="C96" s="136"/>
      <c r="D96" s="136"/>
      <c r="E96" s="136" t="str">
        <f>IF(Lang=0,Menus!AB96,Menus!AC96)</f>
        <v>Laos</v>
      </c>
      <c r="F96" s="136" t="str">
        <f>IF(Lang=0,Menus!AD96,Menus!AE96)</f>
        <v>MKD</v>
      </c>
      <c r="R96" s="136"/>
      <c r="S96" s="112"/>
      <c r="T96" s="112"/>
      <c r="U96" s="112"/>
      <c r="V96" s="112"/>
      <c r="W96" s="112"/>
      <c r="X96" s="112"/>
      <c r="Y96" s="112"/>
      <c r="Z96" s="112"/>
      <c r="AA96" s="112"/>
      <c r="AB96" s="112" t="s">
        <v>445</v>
      </c>
      <c r="AC96" s="112" t="s">
        <v>445</v>
      </c>
      <c r="AD96" s="112" t="s">
        <v>446</v>
      </c>
      <c r="AE96" s="112" t="s">
        <v>446</v>
      </c>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row>
    <row r="97" spans="1:53" s="111" customFormat="1" x14ac:dyDescent="0.25">
      <c r="A97" s="136"/>
      <c r="B97" s="136"/>
      <c r="C97" s="136"/>
      <c r="D97" s="136"/>
      <c r="E97" s="136" t="str">
        <f>IF(Lang=0,Menus!AB97,Menus!AC97)</f>
        <v>Lettonie</v>
      </c>
      <c r="F97" s="136" t="str">
        <f>IF(Lang=0,Menus!AD97,Menus!AE97)</f>
        <v>MMK</v>
      </c>
      <c r="R97" s="136"/>
      <c r="S97" s="112"/>
      <c r="T97" s="112"/>
      <c r="U97" s="112"/>
      <c r="V97" s="112"/>
      <c r="W97" s="112"/>
      <c r="X97" s="112"/>
      <c r="Y97" s="112"/>
      <c r="Z97" s="112"/>
      <c r="AA97" s="112"/>
      <c r="AB97" s="112" t="s">
        <v>447</v>
      </c>
      <c r="AC97" s="112" t="s">
        <v>448</v>
      </c>
      <c r="AD97" s="112" t="s">
        <v>449</v>
      </c>
      <c r="AE97" s="112" t="s">
        <v>449</v>
      </c>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row>
    <row r="98" spans="1:53" s="111" customFormat="1" x14ac:dyDescent="0.25">
      <c r="A98" s="136"/>
      <c r="B98" s="136"/>
      <c r="C98" s="136"/>
      <c r="D98" s="136"/>
      <c r="E98" s="136" t="str">
        <f>IF(Lang=0,Menus!AB100,Menus!AC100)</f>
        <v>Libéria</v>
      </c>
      <c r="F98" s="136" t="str">
        <f>IF(Lang=0,Menus!AD100,Menus!AE100)</f>
        <v>MRU</v>
      </c>
      <c r="R98" s="136"/>
      <c r="S98" s="112"/>
      <c r="T98" s="112"/>
      <c r="U98" s="112"/>
      <c r="V98" s="112"/>
      <c r="W98" s="112"/>
      <c r="X98" s="112"/>
      <c r="Y98" s="112"/>
      <c r="Z98" s="112"/>
      <c r="AA98" s="112"/>
      <c r="AB98" s="112" t="s">
        <v>450</v>
      </c>
      <c r="AC98" s="112" t="s">
        <v>451</v>
      </c>
      <c r="AD98" s="112" t="s">
        <v>452</v>
      </c>
      <c r="AE98" s="112" t="s">
        <v>452</v>
      </c>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row>
    <row r="99" spans="1:53" s="111" customFormat="1" x14ac:dyDescent="0.25">
      <c r="A99" s="136"/>
      <c r="B99" s="136"/>
      <c r="C99" s="136"/>
      <c r="D99" s="136"/>
      <c r="E99" s="136" t="str">
        <f>IF(Lang=0,Menus!AB101,Menus!AC101)</f>
        <v>Libye</v>
      </c>
      <c r="F99" s="136" t="str">
        <f>IF(Lang=0,Menus!AD101,Menus!AE101)</f>
        <v>MUR</v>
      </c>
      <c r="R99" s="136"/>
      <c r="S99" s="112"/>
      <c r="T99" s="112"/>
      <c r="U99" s="112"/>
      <c r="V99" s="112"/>
      <c r="W99" s="112"/>
      <c r="X99" s="112"/>
      <c r="Y99" s="112"/>
      <c r="Z99" s="112"/>
      <c r="AA99" s="112"/>
      <c r="AB99" s="112" t="s">
        <v>453</v>
      </c>
      <c r="AC99" s="112" t="s">
        <v>453</v>
      </c>
      <c r="AD99" s="112" t="s">
        <v>454</v>
      </c>
      <c r="AE99" s="112" t="s">
        <v>454</v>
      </c>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row>
    <row r="100" spans="1:53" s="111" customFormat="1" x14ac:dyDescent="0.25">
      <c r="A100" s="136"/>
      <c r="B100" s="136"/>
      <c r="C100" s="136"/>
      <c r="D100" s="136"/>
      <c r="E100" s="136" t="str">
        <f>IF(Lang=0,Menus!AB102,Menus!AC102)</f>
        <v>Liechtenstein</v>
      </c>
      <c r="F100" s="136" t="str">
        <f>IF(Lang=0,Menus!AD102,Menus!AE102)</f>
        <v>MVR</v>
      </c>
      <c r="R100" s="136"/>
      <c r="S100" s="112"/>
      <c r="T100" s="112"/>
      <c r="U100" s="112"/>
      <c r="V100" s="112"/>
      <c r="W100" s="112"/>
      <c r="X100" s="112"/>
      <c r="Y100" s="112"/>
      <c r="Z100" s="112"/>
      <c r="AA100" s="112"/>
      <c r="AB100" s="112" t="s">
        <v>455</v>
      </c>
      <c r="AC100" s="112" t="s">
        <v>456</v>
      </c>
      <c r="AD100" s="112" t="s">
        <v>457</v>
      </c>
      <c r="AE100" s="112" t="s">
        <v>457</v>
      </c>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row>
    <row r="101" spans="1:53" s="111" customFormat="1" x14ac:dyDescent="0.25">
      <c r="A101" s="136"/>
      <c r="B101" s="136"/>
      <c r="C101" s="136"/>
      <c r="D101" s="136"/>
      <c r="E101" s="136" t="str">
        <f>IF(Lang=0,Menus!AB103,Menus!AC103)</f>
        <v>Lituanie</v>
      </c>
      <c r="F101" s="136" t="str">
        <f>IF(Lang=0,Menus!AD103,Menus!AE103)</f>
        <v>MWK</v>
      </c>
      <c r="R101" s="136"/>
      <c r="S101" s="112"/>
      <c r="T101" s="112"/>
      <c r="U101" s="112"/>
      <c r="V101" s="112"/>
      <c r="W101" s="112"/>
      <c r="X101" s="112"/>
      <c r="Y101" s="112"/>
      <c r="Z101" s="112"/>
      <c r="AA101" s="112"/>
      <c r="AB101" s="112" t="s">
        <v>458</v>
      </c>
      <c r="AC101" s="112" t="s">
        <v>459</v>
      </c>
      <c r="AD101" s="112" t="s">
        <v>460</v>
      </c>
      <c r="AE101" s="112" t="s">
        <v>460</v>
      </c>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row>
    <row r="102" spans="1:53" s="111" customFormat="1" x14ac:dyDescent="0.25">
      <c r="A102" s="136"/>
      <c r="B102" s="136"/>
      <c r="C102" s="136"/>
      <c r="D102" s="136"/>
      <c r="E102" s="136" t="str">
        <f>IF(Lang=0,Menus!AB104,Menus!AC104)</f>
        <v>Luxembourg</v>
      </c>
      <c r="F102" s="136" t="str">
        <f>IF(Lang=0,Menus!AD104,Menus!AE104)</f>
        <v>MXN</v>
      </c>
      <c r="R102" s="136"/>
      <c r="S102" s="112"/>
      <c r="T102" s="112"/>
      <c r="U102" s="112"/>
      <c r="V102" s="112"/>
      <c r="W102" s="112"/>
      <c r="X102" s="112"/>
      <c r="Y102" s="112"/>
      <c r="Z102" s="112"/>
      <c r="AA102" s="112"/>
      <c r="AB102" s="112" t="s">
        <v>461</v>
      </c>
      <c r="AC102" s="112" t="s">
        <v>461</v>
      </c>
      <c r="AD102" s="112" t="s">
        <v>462</v>
      </c>
      <c r="AE102" s="112" t="s">
        <v>462</v>
      </c>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row>
    <row r="103" spans="1:53" s="111" customFormat="1" x14ac:dyDescent="0.25">
      <c r="A103" s="136"/>
      <c r="B103" s="136"/>
      <c r="C103" s="136"/>
      <c r="D103" s="136"/>
      <c r="E103" s="136" t="str">
        <f>IF(Lang=0,Menus!AB105,Menus!AC105)</f>
        <v>Monaco</v>
      </c>
      <c r="F103" s="136" t="str">
        <f>IF(Lang=0,Menus!AD105,Menus!AE105)</f>
        <v>PHP</v>
      </c>
      <c r="R103" s="136"/>
      <c r="S103" s="112"/>
      <c r="T103" s="112"/>
      <c r="U103" s="112"/>
      <c r="V103" s="112"/>
      <c r="W103" s="112"/>
      <c r="X103" s="112"/>
      <c r="Y103" s="112"/>
      <c r="Z103" s="112"/>
      <c r="AA103" s="112"/>
      <c r="AB103" s="112" t="s">
        <v>463</v>
      </c>
      <c r="AC103" s="112" t="s">
        <v>464</v>
      </c>
      <c r="AD103" s="112" t="s">
        <v>465</v>
      </c>
      <c r="AE103" s="112" t="s">
        <v>465</v>
      </c>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row>
    <row r="104" spans="1:53" s="111" customFormat="1" x14ac:dyDescent="0.25">
      <c r="A104" s="136"/>
      <c r="B104" s="136"/>
      <c r="C104" s="136"/>
      <c r="D104" s="136"/>
      <c r="E104" s="136" t="str">
        <f>IF(Lang=0,Menus!AB106,Menus!AC106)</f>
        <v>Mongolie</v>
      </c>
      <c r="F104" s="136" t="str">
        <f>IF(Lang=0,Menus!AD106,Menus!AE106)</f>
        <v>PKR</v>
      </c>
      <c r="R104" s="136"/>
      <c r="S104" s="112"/>
      <c r="T104" s="112"/>
      <c r="U104" s="112"/>
      <c r="V104" s="112"/>
      <c r="W104" s="112"/>
      <c r="X104" s="112"/>
      <c r="Y104" s="112"/>
      <c r="Z104" s="112"/>
      <c r="AA104" s="112"/>
      <c r="AB104" s="112" t="s">
        <v>466</v>
      </c>
      <c r="AC104" s="112" t="s">
        <v>466</v>
      </c>
      <c r="AD104" s="112" t="s">
        <v>467</v>
      </c>
      <c r="AE104" s="112" t="s">
        <v>467</v>
      </c>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row>
    <row r="105" spans="1:53" s="111" customFormat="1" x14ac:dyDescent="0.25">
      <c r="A105" s="136"/>
      <c r="B105" s="136"/>
      <c r="C105" s="136"/>
      <c r="D105" s="136"/>
      <c r="E105" s="136" t="str">
        <f>IF(Lang=0,Menus!AB105,Menus!AC105)</f>
        <v>Monaco</v>
      </c>
      <c r="F105" s="136" t="str">
        <f>IF(Lang=0,Menus!AD105,Menus!AE105)</f>
        <v>PHP</v>
      </c>
      <c r="R105" s="136"/>
      <c r="S105" s="112"/>
      <c r="T105" s="112"/>
      <c r="U105" s="112"/>
      <c r="V105" s="112"/>
      <c r="W105" s="112"/>
      <c r="X105" s="112"/>
      <c r="Y105" s="112"/>
      <c r="Z105" s="112"/>
      <c r="AA105" s="112"/>
      <c r="AB105" s="112" t="s">
        <v>468</v>
      </c>
      <c r="AC105" s="112" t="s">
        <v>468</v>
      </c>
      <c r="AD105" s="112" t="s">
        <v>469</v>
      </c>
      <c r="AE105" s="112" t="s">
        <v>469</v>
      </c>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row>
    <row r="106" spans="1:53" s="111" customFormat="1" x14ac:dyDescent="0.25">
      <c r="A106" s="136"/>
      <c r="B106" s="136"/>
      <c r="C106" s="136"/>
      <c r="D106" s="136"/>
      <c r="E106" s="136" t="str">
        <f>IF(Lang=0,Menus!AB106,Menus!AC106)</f>
        <v>Mongolie</v>
      </c>
      <c r="F106" s="136" t="str">
        <f>IF(Lang=0,Menus!AD106,Menus!AE106)</f>
        <v>PKR</v>
      </c>
      <c r="R106" s="136"/>
      <c r="S106" s="112"/>
      <c r="T106" s="112"/>
      <c r="U106" s="112"/>
      <c r="V106" s="112"/>
      <c r="W106" s="112"/>
      <c r="X106" s="112"/>
      <c r="Y106" s="112"/>
      <c r="Z106" s="112"/>
      <c r="AA106" s="112"/>
      <c r="AB106" s="112" t="s">
        <v>470</v>
      </c>
      <c r="AC106" s="112" t="s">
        <v>471</v>
      </c>
      <c r="AD106" s="112" t="s">
        <v>472</v>
      </c>
      <c r="AE106" s="112" t="s">
        <v>472</v>
      </c>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row>
    <row r="107" spans="1:53" s="111" customFormat="1" x14ac:dyDescent="0.25">
      <c r="A107" s="136"/>
      <c r="B107" s="136"/>
      <c r="C107" s="136"/>
      <c r="D107" s="136"/>
      <c r="E107" s="136" t="str">
        <f>IF(Lang=0,Menus!AB107,Menus!AC107)</f>
        <v>Monténégro</v>
      </c>
      <c r="F107" s="136" t="str">
        <f>IF(Lang=0,Menus!AD107,Menus!AE107)</f>
        <v>PLN</v>
      </c>
      <c r="R107" s="136"/>
      <c r="S107" s="112"/>
      <c r="T107" s="112"/>
      <c r="U107" s="112"/>
      <c r="V107" s="112"/>
      <c r="W107" s="112"/>
      <c r="X107" s="112"/>
      <c r="Y107" s="112"/>
      <c r="Z107" s="112"/>
      <c r="AA107" s="112"/>
      <c r="AB107" s="112" t="s">
        <v>473</v>
      </c>
      <c r="AC107" s="112" t="s">
        <v>474</v>
      </c>
      <c r="AD107" s="112" t="s">
        <v>475</v>
      </c>
      <c r="AE107" s="112" t="s">
        <v>475</v>
      </c>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row>
    <row r="108" spans="1:53" s="111" customFormat="1" x14ac:dyDescent="0.25">
      <c r="A108" s="136"/>
      <c r="B108" s="136"/>
      <c r="C108" s="136"/>
      <c r="D108" s="136"/>
      <c r="E108" s="136" t="str">
        <f>IF(Lang=0,Menus!AB108,Menus!AC108)</f>
        <v>Maroc</v>
      </c>
      <c r="F108" s="136" t="str">
        <f>IF(Lang=0,Menus!AD108,Menus!AE108)</f>
        <v>PND</v>
      </c>
      <c r="R108" s="136"/>
      <c r="S108" s="112"/>
      <c r="T108" s="112"/>
      <c r="U108" s="112"/>
      <c r="V108" s="112"/>
      <c r="W108" s="112"/>
      <c r="X108" s="112"/>
      <c r="Y108" s="112"/>
      <c r="Z108" s="112"/>
      <c r="AA108" s="112"/>
      <c r="AB108" s="112" t="s">
        <v>476</v>
      </c>
      <c r="AC108" s="112" t="s">
        <v>477</v>
      </c>
      <c r="AD108" s="112" t="s">
        <v>478</v>
      </c>
      <c r="AE108" s="112" t="s">
        <v>478</v>
      </c>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row>
    <row r="109" spans="1:53" s="111" customFormat="1" x14ac:dyDescent="0.25">
      <c r="A109" s="136"/>
      <c r="B109" s="136"/>
      <c r="C109" s="136"/>
      <c r="D109" s="136"/>
      <c r="E109" s="136" t="str">
        <f>IF(Lang=0,Menus!AB109,Menus!AC109)</f>
        <v>Mozambique</v>
      </c>
      <c r="F109" s="136" t="str">
        <f>IF(Lang=0,Menus!AD109,Menus!AE109)</f>
        <v>PRB</v>
      </c>
      <c r="R109" s="136"/>
      <c r="S109" s="112"/>
      <c r="T109" s="112"/>
      <c r="U109" s="112"/>
      <c r="V109" s="112"/>
      <c r="W109" s="112"/>
      <c r="X109" s="112"/>
      <c r="Y109" s="112"/>
      <c r="Z109" s="112"/>
      <c r="AA109" s="112"/>
      <c r="AB109" s="112" t="s">
        <v>479</v>
      </c>
      <c r="AC109" s="112" t="s">
        <v>479</v>
      </c>
      <c r="AD109" s="112" t="s">
        <v>480</v>
      </c>
      <c r="AE109" s="112" t="s">
        <v>480</v>
      </c>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row>
    <row r="110" spans="1:53" s="111" customFormat="1" x14ac:dyDescent="0.25">
      <c r="A110" s="136"/>
      <c r="B110" s="136"/>
      <c r="C110" s="136"/>
      <c r="D110" s="136"/>
      <c r="E110" s="136" t="str">
        <f>IF(Lang=0,Menus!AB110,Menus!AC110)</f>
        <v>Myanmar (anciennement Birmanie)</v>
      </c>
      <c r="F110" s="136" t="str">
        <f>IF(Lang=0,Menus!AD110,Menus!AE110)</f>
        <v>PYG</v>
      </c>
      <c r="R110" s="136"/>
      <c r="S110" s="112"/>
      <c r="T110" s="112"/>
      <c r="U110" s="112"/>
      <c r="V110" s="112"/>
      <c r="W110" s="112"/>
      <c r="X110" s="112"/>
      <c r="Y110" s="112"/>
      <c r="Z110" s="112"/>
      <c r="AA110" s="112"/>
      <c r="AB110" s="112" t="s">
        <v>481</v>
      </c>
      <c r="AC110" s="112" t="s">
        <v>482</v>
      </c>
      <c r="AD110" s="112" t="s">
        <v>483</v>
      </c>
      <c r="AE110" s="112" t="s">
        <v>483</v>
      </c>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row>
    <row r="111" spans="1:53" s="111" customFormat="1" x14ac:dyDescent="0.25">
      <c r="A111" s="136"/>
      <c r="B111" s="136"/>
      <c r="C111" s="136"/>
      <c r="D111" s="136"/>
      <c r="E111" s="136" t="str">
        <f>IF(Lang=0,Menus!AB111,Menus!AC111)</f>
        <v>Namibie</v>
      </c>
      <c r="F111" s="136" t="str">
        <f>IF(Lang=0,Menus!AD111,Menus!AE111)</f>
        <v>QAR</v>
      </c>
      <c r="R111" s="136"/>
      <c r="S111" s="112"/>
      <c r="T111" s="112"/>
      <c r="U111" s="112"/>
      <c r="V111" s="112"/>
      <c r="W111" s="112"/>
      <c r="X111" s="112"/>
      <c r="Y111" s="112"/>
      <c r="Z111" s="112"/>
      <c r="AA111" s="112"/>
      <c r="AB111" s="112" t="s">
        <v>484</v>
      </c>
      <c r="AC111" s="112" t="s">
        <v>485</v>
      </c>
      <c r="AD111" s="112" t="s">
        <v>486</v>
      </c>
      <c r="AE111" s="112" t="s">
        <v>486</v>
      </c>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row>
    <row r="112" spans="1:53" s="111" customFormat="1" x14ac:dyDescent="0.25">
      <c r="A112" s="136"/>
      <c r="B112" s="136"/>
      <c r="C112" s="136"/>
      <c r="D112" s="136"/>
      <c r="E112" s="136" t="str">
        <f>IF(Lang=0,Menus!AB112,Menus!AC112)</f>
        <v>Nauru</v>
      </c>
      <c r="F112" s="136" t="str">
        <f>IF(Lang=0,Menus!AD112,Menus!AE112)</f>
        <v>RON</v>
      </c>
      <c r="R112" s="136"/>
      <c r="S112" s="112"/>
      <c r="T112" s="112"/>
      <c r="U112" s="112"/>
      <c r="V112" s="112"/>
      <c r="W112" s="112"/>
      <c r="X112" s="112"/>
      <c r="Y112" s="112"/>
      <c r="Z112" s="112"/>
      <c r="AA112" s="112"/>
      <c r="AB112" s="112" t="s">
        <v>487</v>
      </c>
      <c r="AC112" s="112" t="s">
        <v>487</v>
      </c>
      <c r="AD112" s="112" t="s">
        <v>488</v>
      </c>
      <c r="AE112" s="112" t="s">
        <v>488</v>
      </c>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row>
    <row r="113" spans="1:53" s="111" customFormat="1" x14ac:dyDescent="0.25">
      <c r="A113" s="136"/>
      <c r="B113" s="136"/>
      <c r="C113" s="136"/>
      <c r="D113" s="136"/>
      <c r="E113" s="136" t="str">
        <f>IF(Lang=0,Menus!AB113,Menus!AC113)</f>
        <v>Népal</v>
      </c>
      <c r="F113" s="136" t="str">
        <f>IF(Lang=0,Menus!AD113,Menus!AE113)</f>
        <v>RSD</v>
      </c>
      <c r="R113" s="136"/>
      <c r="S113" s="112"/>
      <c r="T113" s="112"/>
      <c r="U113" s="112"/>
      <c r="V113" s="112"/>
      <c r="W113" s="112"/>
      <c r="X113" s="112"/>
      <c r="Y113" s="112"/>
      <c r="Z113" s="112"/>
      <c r="AA113" s="112"/>
      <c r="AB113" s="112" t="s">
        <v>489</v>
      </c>
      <c r="AC113" s="112" t="s">
        <v>490</v>
      </c>
      <c r="AD113" s="112" t="s">
        <v>491</v>
      </c>
      <c r="AE113" s="112" t="s">
        <v>491</v>
      </c>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row>
    <row r="114" spans="1:53" s="111" customFormat="1" x14ac:dyDescent="0.25">
      <c r="A114" s="136"/>
      <c r="B114" s="136"/>
      <c r="C114" s="136"/>
      <c r="D114" s="136"/>
      <c r="E114" s="136" t="str">
        <f>IF(Lang=0,Menus!AB114,Menus!AC114)</f>
        <v>Pays-Bas</v>
      </c>
      <c r="F114" s="136" t="str">
        <f>IF(Lang=0,Menus!AD114,Menus!AE114)</f>
        <v>RUB</v>
      </c>
      <c r="R114" s="136"/>
      <c r="S114" s="112"/>
      <c r="T114" s="112"/>
      <c r="U114" s="112"/>
      <c r="V114" s="112"/>
      <c r="W114" s="112"/>
      <c r="X114" s="112"/>
      <c r="Y114" s="112"/>
      <c r="Z114" s="112"/>
      <c r="AA114" s="112"/>
      <c r="AB114" s="112" t="s">
        <v>492</v>
      </c>
      <c r="AC114" s="112" t="s">
        <v>493</v>
      </c>
      <c r="AD114" s="112" t="s">
        <v>494</v>
      </c>
      <c r="AE114" s="112" t="s">
        <v>494</v>
      </c>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row>
    <row r="115" spans="1:53" s="111" customFormat="1" x14ac:dyDescent="0.25">
      <c r="A115" s="136"/>
      <c r="B115" s="136"/>
      <c r="C115" s="136"/>
      <c r="D115" s="136"/>
      <c r="E115" s="136" t="str">
        <f>IF(Lang=0,Menus!AB115,Menus!AC115)</f>
        <v>Nouvelle-Zélande</v>
      </c>
      <c r="F115" s="136" t="str">
        <f>IF(Lang=0,Menus!AD115,Menus!AE115)</f>
        <v>RWF</v>
      </c>
      <c r="R115" s="136"/>
      <c r="S115" s="112"/>
      <c r="T115" s="112"/>
      <c r="U115" s="112"/>
      <c r="V115" s="112"/>
      <c r="W115" s="112"/>
      <c r="X115" s="112"/>
      <c r="Y115" s="112"/>
      <c r="Z115" s="112"/>
      <c r="AA115" s="112"/>
      <c r="AB115" s="112" t="s">
        <v>495</v>
      </c>
      <c r="AC115" s="112" t="s">
        <v>496</v>
      </c>
      <c r="AD115" s="112" t="s">
        <v>497</v>
      </c>
      <c r="AE115" s="112" t="s">
        <v>497</v>
      </c>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row>
    <row r="116" spans="1:53" s="111" customFormat="1" x14ac:dyDescent="0.25">
      <c r="A116" s="136"/>
      <c r="B116" s="136"/>
      <c r="C116" s="136"/>
      <c r="D116" s="136"/>
      <c r="E116" s="136" t="str">
        <f>IF(Lang=0,Menus!AB116,Menus!AC116)</f>
        <v>Nicaragua</v>
      </c>
      <c r="F116" s="136" t="str">
        <f>IF(Lang=0,Menus!AD116,Menus!AE116)</f>
        <v>SAR</v>
      </c>
      <c r="R116" s="136"/>
      <c r="S116" s="112"/>
      <c r="T116" s="112"/>
      <c r="U116" s="112"/>
      <c r="V116" s="112"/>
      <c r="W116" s="112"/>
      <c r="X116" s="112"/>
      <c r="Y116" s="112"/>
      <c r="Z116" s="112"/>
      <c r="AA116" s="112"/>
      <c r="AB116" s="112" t="s">
        <v>498</v>
      </c>
      <c r="AC116" s="112" t="s">
        <v>498</v>
      </c>
      <c r="AD116" s="112" t="s">
        <v>499</v>
      </c>
      <c r="AE116" s="112" t="s">
        <v>499</v>
      </c>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row>
    <row r="117" spans="1:53" s="111" customFormat="1" x14ac:dyDescent="0.25">
      <c r="A117" s="136"/>
      <c r="B117" s="136"/>
      <c r="C117" s="136"/>
      <c r="D117" s="136"/>
      <c r="E117" s="136" t="str">
        <f>IF(Lang=0,Menus!AB117,Menus!AC117)</f>
        <v>Niger</v>
      </c>
      <c r="F117" s="136" t="str">
        <f>IF(Lang=0,Menus!AD117,Menus!AE117)</f>
        <v>SBD</v>
      </c>
      <c r="R117" s="136"/>
      <c r="S117" s="112"/>
      <c r="T117" s="112"/>
      <c r="U117" s="112"/>
      <c r="V117" s="112"/>
      <c r="W117" s="112"/>
      <c r="X117" s="112"/>
      <c r="Y117" s="112"/>
      <c r="Z117" s="112"/>
      <c r="AA117" s="112"/>
      <c r="AB117" s="112" t="s">
        <v>500</v>
      </c>
      <c r="AC117" s="112" t="s">
        <v>500</v>
      </c>
      <c r="AD117" s="112" t="s">
        <v>501</v>
      </c>
      <c r="AE117" s="112" t="s">
        <v>501</v>
      </c>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row>
    <row r="118" spans="1:53" s="111" customFormat="1" x14ac:dyDescent="0.25">
      <c r="A118" s="136"/>
      <c r="B118" s="136"/>
      <c r="C118" s="136"/>
      <c r="D118" s="136"/>
      <c r="E118" s="136" t="str">
        <f>IF(Lang=0,Menus!AB118,Menus!AC118)</f>
        <v>Nigeria</v>
      </c>
      <c r="F118" s="136" t="str">
        <f>IF(Lang=0,Menus!AD118,Menus!AE118)</f>
        <v>SCR</v>
      </c>
      <c r="R118" s="136"/>
      <c r="S118" s="112"/>
      <c r="T118" s="112"/>
      <c r="U118" s="112"/>
      <c r="V118" s="112"/>
      <c r="W118" s="112"/>
      <c r="X118" s="112"/>
      <c r="Y118" s="112"/>
      <c r="Z118" s="112"/>
      <c r="AA118" s="112"/>
      <c r="AB118" s="112" t="s">
        <v>502</v>
      </c>
      <c r="AC118" s="112" t="s">
        <v>502</v>
      </c>
      <c r="AD118" s="112" t="s">
        <v>503</v>
      </c>
      <c r="AE118" s="112" t="s">
        <v>503</v>
      </c>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row>
    <row r="119" spans="1:53" s="111" customFormat="1" x14ac:dyDescent="0.25">
      <c r="A119" s="136"/>
      <c r="B119" s="136"/>
      <c r="C119" s="136"/>
      <c r="D119" s="136"/>
      <c r="E119" s="136" t="str">
        <f>IF(Lang=0,Menus!AB119,Menus!AC119)</f>
        <v>Corée du Nord</v>
      </c>
      <c r="F119" s="136" t="str">
        <f>IF(Lang=0,Menus!AD119,Menus!AE119)</f>
        <v>SDG</v>
      </c>
      <c r="R119" s="136"/>
      <c r="S119" s="112"/>
      <c r="T119" s="112"/>
      <c r="U119" s="112"/>
      <c r="V119" s="112"/>
      <c r="W119" s="112"/>
      <c r="X119" s="112"/>
      <c r="Y119" s="112"/>
      <c r="Z119" s="112"/>
      <c r="AA119" s="112"/>
      <c r="AB119" s="112" t="s">
        <v>504</v>
      </c>
      <c r="AC119" s="112" t="s">
        <v>505</v>
      </c>
      <c r="AD119" s="112" t="s">
        <v>506</v>
      </c>
      <c r="AE119" s="112" t="s">
        <v>506</v>
      </c>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row>
    <row r="120" spans="1:53" s="111" customFormat="1" x14ac:dyDescent="0.25">
      <c r="A120" s="136"/>
      <c r="B120" s="136"/>
      <c r="C120" s="136"/>
      <c r="D120" s="136"/>
      <c r="E120" s="136" t="str">
        <f>IF(Lang=0,Menus!AB120,Menus!AC120)</f>
        <v>Macédoine du Nord</v>
      </c>
      <c r="F120" s="136" t="str">
        <f>IF(Lang=0,Menus!AD120,Menus!AE120)</f>
        <v>SEK</v>
      </c>
      <c r="R120" s="136"/>
      <c r="S120" s="112"/>
      <c r="T120" s="112"/>
      <c r="U120" s="112"/>
      <c r="V120" s="112"/>
      <c r="W120" s="112"/>
      <c r="X120" s="112"/>
      <c r="Y120" s="112"/>
      <c r="Z120" s="112"/>
      <c r="AA120" s="112"/>
      <c r="AB120" s="112" t="s">
        <v>507</v>
      </c>
      <c r="AC120" s="112" t="s">
        <v>508</v>
      </c>
      <c r="AD120" s="112" t="s">
        <v>509</v>
      </c>
      <c r="AE120" s="112" t="s">
        <v>509</v>
      </c>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row>
    <row r="121" spans="1:53" s="111" customFormat="1" x14ac:dyDescent="0.25">
      <c r="A121" s="136"/>
      <c r="B121" s="136"/>
      <c r="C121" s="136"/>
      <c r="D121" s="136"/>
      <c r="E121" s="136" t="str">
        <f>IF(Lang=0,Menus!AB121,Menus!AC121)</f>
        <v>Norvège</v>
      </c>
      <c r="F121" s="136" t="str">
        <f>IF(Lang=0,Menus!AD121,Menus!AE121)</f>
        <v>SGD</v>
      </c>
      <c r="R121" s="136"/>
      <c r="S121" s="112"/>
      <c r="T121" s="112"/>
      <c r="U121" s="112"/>
      <c r="V121" s="112"/>
      <c r="W121" s="112"/>
      <c r="X121" s="112"/>
      <c r="Y121" s="112"/>
      <c r="Z121" s="112"/>
      <c r="AA121" s="112"/>
      <c r="AB121" s="112" t="s">
        <v>510</v>
      </c>
      <c r="AC121" s="112" t="s">
        <v>511</v>
      </c>
      <c r="AD121" s="112" t="s">
        <v>512</v>
      </c>
      <c r="AE121" s="112" t="s">
        <v>512</v>
      </c>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row>
    <row r="122" spans="1:53" s="111" customFormat="1" x14ac:dyDescent="0.25">
      <c r="A122" s="136"/>
      <c r="B122" s="136"/>
      <c r="C122" s="136"/>
      <c r="D122" s="136"/>
      <c r="E122" s="136" t="str">
        <f>IF(Lang=0,Menus!AB122,Menus!AC122)</f>
        <v>Oman</v>
      </c>
      <c r="F122" s="136" t="str">
        <f>IF(Lang=0,Menus!AD122,Menus!AE122)</f>
        <v>SHP</v>
      </c>
      <c r="R122" s="136"/>
      <c r="S122" s="112"/>
      <c r="T122" s="112"/>
      <c r="U122" s="112"/>
      <c r="V122" s="112"/>
      <c r="W122" s="112"/>
      <c r="X122" s="112"/>
      <c r="Y122" s="112"/>
      <c r="Z122" s="112"/>
      <c r="AA122" s="112"/>
      <c r="AB122" s="112" t="s">
        <v>513</v>
      </c>
      <c r="AC122" s="112" t="s">
        <v>513</v>
      </c>
      <c r="AD122" s="112" t="s">
        <v>514</v>
      </c>
      <c r="AE122" s="112" t="s">
        <v>514</v>
      </c>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row>
    <row r="123" spans="1:53" s="111" customFormat="1" x14ac:dyDescent="0.25">
      <c r="A123" s="136"/>
      <c r="B123" s="136"/>
      <c r="C123" s="136"/>
      <c r="D123" s="136"/>
      <c r="E123" s="136" t="str">
        <f>IF(Lang=0,Menus!AB123,Menus!AC123)</f>
        <v>Pakistan</v>
      </c>
      <c r="F123" s="136" t="str">
        <f>IF(Lang=0,Menus!AD123,Menus!AE123)</f>
        <v>SLL</v>
      </c>
      <c r="R123" s="136"/>
      <c r="S123" s="112"/>
      <c r="T123" s="112"/>
      <c r="U123" s="112"/>
      <c r="V123" s="112"/>
      <c r="W123" s="112"/>
      <c r="X123" s="112"/>
      <c r="Y123" s="112"/>
      <c r="Z123" s="112"/>
      <c r="AA123" s="112"/>
      <c r="AB123" s="112" t="s">
        <v>515</v>
      </c>
      <c r="AC123" s="112" t="s">
        <v>515</v>
      </c>
      <c r="AD123" s="112" t="s">
        <v>516</v>
      </c>
      <c r="AE123" s="112" t="s">
        <v>516</v>
      </c>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row>
    <row r="124" spans="1:53" s="111" customFormat="1" x14ac:dyDescent="0.25">
      <c r="A124" s="136"/>
      <c r="B124" s="136"/>
      <c r="C124" s="136"/>
      <c r="D124" s="136"/>
      <c r="E124" s="136" t="str">
        <f>IF(Lang=0,Menus!AB124,Menus!AC124)</f>
        <v>Palau</v>
      </c>
      <c r="F124" s="136" t="str">
        <f>IF(Lang=0,Menus!AD124,Menus!AE124)</f>
        <v>SLS</v>
      </c>
      <c r="R124" s="136"/>
      <c r="S124" s="112"/>
      <c r="T124" s="112"/>
      <c r="U124" s="112"/>
      <c r="V124" s="112"/>
      <c r="W124" s="112"/>
      <c r="X124" s="112"/>
      <c r="Y124" s="112"/>
      <c r="Z124" s="112"/>
      <c r="AA124" s="112"/>
      <c r="AB124" s="112" t="s">
        <v>517</v>
      </c>
      <c r="AC124" s="112" t="s">
        <v>517</v>
      </c>
      <c r="AD124" s="112" t="s">
        <v>518</v>
      </c>
      <c r="AE124" s="112" t="s">
        <v>518</v>
      </c>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row>
    <row r="125" spans="1:53" s="111" customFormat="1" x14ac:dyDescent="0.25">
      <c r="A125" s="136"/>
      <c r="B125" s="136"/>
      <c r="C125" s="136"/>
      <c r="D125" s="136"/>
      <c r="E125" s="136" t="str">
        <f>IF(Lang=0,Menus!AB125,Menus!AC125)</f>
        <v>État de Palestine</v>
      </c>
      <c r="F125" s="136" t="str">
        <f>IF(Lang=0,Menus!AD125,Menus!AE125)</f>
        <v>SOS</v>
      </c>
      <c r="R125" s="136"/>
      <c r="S125" s="112"/>
      <c r="T125" s="112"/>
      <c r="U125" s="112"/>
      <c r="V125" s="112"/>
      <c r="W125" s="112"/>
      <c r="X125" s="112"/>
      <c r="Y125" s="112"/>
      <c r="Z125" s="112"/>
      <c r="AA125" s="112"/>
      <c r="AB125" s="112" t="s">
        <v>519</v>
      </c>
      <c r="AC125" s="112" t="s">
        <v>520</v>
      </c>
      <c r="AD125" s="112" t="s">
        <v>521</v>
      </c>
      <c r="AE125" s="112" t="s">
        <v>521</v>
      </c>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row>
    <row r="126" spans="1:53" s="111" customFormat="1" x14ac:dyDescent="0.25">
      <c r="A126" s="136"/>
      <c r="B126" s="136"/>
      <c r="C126" s="136"/>
      <c r="D126" s="136"/>
      <c r="E126" s="136" t="str">
        <f>IF(Lang=0,Menus!AB126,Menus!AC126)</f>
        <v>Panama</v>
      </c>
      <c r="F126" s="136" t="str">
        <f>IF(Lang=0,Menus!AD126,Menus!AE126)</f>
        <v>SRD</v>
      </c>
      <c r="R126" s="136"/>
      <c r="S126" s="112"/>
      <c r="T126" s="112"/>
      <c r="U126" s="112"/>
      <c r="V126" s="112"/>
      <c r="W126" s="112"/>
      <c r="X126" s="112"/>
      <c r="Y126" s="112"/>
      <c r="Z126" s="112"/>
      <c r="AA126" s="112"/>
      <c r="AB126" s="112" t="s">
        <v>522</v>
      </c>
      <c r="AC126" s="112" t="s">
        <v>522</v>
      </c>
      <c r="AD126" s="112" t="s">
        <v>523</v>
      </c>
      <c r="AE126" s="112" t="s">
        <v>523</v>
      </c>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row>
    <row r="127" spans="1:53" s="111" customFormat="1" x14ac:dyDescent="0.25">
      <c r="A127" s="136"/>
      <c r="B127" s="136"/>
      <c r="C127" s="136"/>
      <c r="D127" s="136"/>
      <c r="E127" s="136" t="str">
        <f>IF(Lang=0,Menus!AB127,Menus!AC127)</f>
        <v>Papouasie Nouvelle Guinée</v>
      </c>
      <c r="F127" s="136" t="str">
        <f>IF(Lang=0,Menus!AD127,Menus!AE127)</f>
        <v>SSP</v>
      </c>
      <c r="R127" s="136"/>
      <c r="S127" s="112"/>
      <c r="T127" s="112"/>
      <c r="U127" s="112"/>
      <c r="V127" s="112"/>
      <c r="W127" s="112"/>
      <c r="X127" s="112"/>
      <c r="Y127" s="112"/>
      <c r="Z127" s="112"/>
      <c r="AA127" s="112"/>
      <c r="AB127" s="112" t="s">
        <v>524</v>
      </c>
      <c r="AC127" s="112" t="s">
        <v>525</v>
      </c>
      <c r="AD127" s="112" t="s">
        <v>526</v>
      </c>
      <c r="AE127" s="112" t="s">
        <v>526</v>
      </c>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row>
    <row r="128" spans="1:53" s="111" customFormat="1" x14ac:dyDescent="0.25">
      <c r="A128" s="136"/>
      <c r="B128" s="136"/>
      <c r="C128" s="136"/>
      <c r="D128" s="136"/>
      <c r="E128" s="136" t="str">
        <f>IF(Lang=0,Menus!AB128,Menus!AC128)</f>
        <v>Paraguay</v>
      </c>
      <c r="F128" s="136" t="str">
        <f>IF(Lang=0,Menus!AD128,Menus!AE128)</f>
        <v>STN</v>
      </c>
      <c r="R128" s="136"/>
      <c r="S128" s="112"/>
      <c r="T128" s="112"/>
      <c r="U128" s="112"/>
      <c r="V128" s="112"/>
      <c r="W128" s="112"/>
      <c r="X128" s="112"/>
      <c r="Y128" s="112"/>
      <c r="Z128" s="112"/>
      <c r="AA128" s="112"/>
      <c r="AB128" s="112" t="s">
        <v>527</v>
      </c>
      <c r="AC128" s="112" t="s">
        <v>527</v>
      </c>
      <c r="AD128" s="112" t="s">
        <v>528</v>
      </c>
      <c r="AE128" s="112" t="s">
        <v>528</v>
      </c>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row>
    <row r="129" spans="1:53" s="111" customFormat="1" x14ac:dyDescent="0.25">
      <c r="A129" s="136"/>
      <c r="B129" s="136"/>
      <c r="C129" s="136"/>
      <c r="D129" s="136"/>
      <c r="E129" s="136" t="str">
        <f>IF(Lang=0,Menus!AB129,Menus!AC129)</f>
        <v>Pérou</v>
      </c>
      <c r="F129" s="136" t="str">
        <f>IF(Lang=0,Menus!AD129,Menus!AE129)</f>
        <v>SYP</v>
      </c>
      <c r="R129" s="136"/>
      <c r="S129" s="112"/>
      <c r="T129" s="112"/>
      <c r="U129" s="112"/>
      <c r="V129" s="112"/>
      <c r="W129" s="112"/>
      <c r="X129" s="112"/>
      <c r="Y129" s="112"/>
      <c r="Z129" s="112"/>
      <c r="AA129" s="112"/>
      <c r="AB129" s="112" t="s">
        <v>529</v>
      </c>
      <c r="AC129" s="112" t="s">
        <v>530</v>
      </c>
      <c r="AD129" s="112" t="s">
        <v>531</v>
      </c>
      <c r="AE129" s="112" t="s">
        <v>531</v>
      </c>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row>
    <row r="130" spans="1:53" s="111" customFormat="1" x14ac:dyDescent="0.25">
      <c r="A130" s="136"/>
      <c r="B130" s="136"/>
      <c r="C130" s="136"/>
      <c r="D130" s="136"/>
      <c r="E130" s="136" t="str">
        <f>IF(Lang=0,Menus!AB130,Menus!AC130)</f>
        <v>Philippines</v>
      </c>
      <c r="F130" s="136" t="str">
        <f>IF(Lang=0,Menus!AD130,Menus!AE130)</f>
        <v>SZL</v>
      </c>
      <c r="R130" s="136"/>
      <c r="S130" s="112"/>
      <c r="T130" s="112"/>
      <c r="U130" s="112"/>
      <c r="V130" s="112"/>
      <c r="W130" s="112"/>
      <c r="X130" s="112"/>
      <c r="Y130" s="112"/>
      <c r="Z130" s="112"/>
      <c r="AA130" s="112"/>
      <c r="AB130" s="112" t="s">
        <v>532</v>
      </c>
      <c r="AC130" s="112" t="s">
        <v>532</v>
      </c>
      <c r="AD130" s="112" t="s">
        <v>533</v>
      </c>
      <c r="AE130" s="112" t="s">
        <v>533</v>
      </c>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row>
    <row r="131" spans="1:53" s="111" customFormat="1" x14ac:dyDescent="0.25">
      <c r="A131" s="136"/>
      <c r="B131" s="136"/>
      <c r="C131" s="136"/>
      <c r="D131" s="136"/>
      <c r="E131" s="136" t="str">
        <f>IF(Lang=0,Menus!AB131,Menus!AC131)</f>
        <v>Pologne</v>
      </c>
      <c r="F131" s="136" t="str">
        <f>IF(Lang=0,Menus!AD131,Menus!AE131)</f>
        <v>THB</v>
      </c>
      <c r="R131" s="136"/>
      <c r="S131" s="112"/>
      <c r="T131" s="112"/>
      <c r="U131" s="112"/>
      <c r="V131" s="112"/>
      <c r="W131" s="112"/>
      <c r="X131" s="112"/>
      <c r="Y131" s="112"/>
      <c r="Z131" s="112"/>
      <c r="AA131" s="112"/>
      <c r="AB131" s="112" t="s">
        <v>534</v>
      </c>
      <c r="AC131" s="112" t="s">
        <v>535</v>
      </c>
      <c r="AD131" s="112" t="s">
        <v>536</v>
      </c>
      <c r="AE131" s="112" t="s">
        <v>536</v>
      </c>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row>
    <row r="132" spans="1:53" s="111" customFormat="1" x14ac:dyDescent="0.25">
      <c r="A132" s="136"/>
      <c r="B132" s="136"/>
      <c r="C132" s="136"/>
      <c r="D132" s="136"/>
      <c r="E132" s="136" t="str">
        <f>IF(Lang=0,Menus!AB132,Menus!AC132)</f>
        <v>le Portugal</v>
      </c>
      <c r="F132" s="136" t="str">
        <f>IF(Lang=0,Menus!AD132,Menus!AE132)</f>
        <v>TJS</v>
      </c>
      <c r="R132" s="136"/>
      <c r="S132" s="112"/>
      <c r="T132" s="112"/>
      <c r="U132" s="112"/>
      <c r="V132" s="112"/>
      <c r="W132" s="112"/>
      <c r="X132" s="112"/>
      <c r="Y132" s="112"/>
      <c r="Z132" s="112"/>
      <c r="AA132" s="112"/>
      <c r="AB132" s="112" t="s">
        <v>537</v>
      </c>
      <c r="AC132" s="112" t="s">
        <v>538</v>
      </c>
      <c r="AD132" s="112" t="s">
        <v>539</v>
      </c>
      <c r="AE132" s="112" t="s">
        <v>539</v>
      </c>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row>
    <row r="133" spans="1:53" s="111" customFormat="1" x14ac:dyDescent="0.25">
      <c r="A133" s="136"/>
      <c r="B133" s="136"/>
      <c r="C133" s="136"/>
      <c r="D133" s="136"/>
      <c r="E133" s="136" t="str">
        <f>IF(Lang=0,Menus!AB133,Menus!AC133)</f>
        <v>Qatar</v>
      </c>
      <c r="F133" s="136" t="str">
        <f>IF(Lang=0,Menus!AD133,Menus!AE133)</f>
        <v>TMT</v>
      </c>
      <c r="R133" s="136"/>
      <c r="S133" s="112"/>
      <c r="T133" s="112"/>
      <c r="U133" s="112"/>
      <c r="V133" s="112"/>
      <c r="W133" s="112"/>
      <c r="X133" s="112"/>
      <c r="Y133" s="112"/>
      <c r="Z133" s="112"/>
      <c r="AA133" s="112"/>
      <c r="AB133" s="112" t="s">
        <v>540</v>
      </c>
      <c r="AC133" s="112" t="s">
        <v>540</v>
      </c>
      <c r="AD133" s="112" t="s">
        <v>541</v>
      </c>
      <c r="AE133" s="112" t="s">
        <v>541</v>
      </c>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row>
    <row r="134" spans="1:53" s="111" customFormat="1" x14ac:dyDescent="0.25">
      <c r="A134" s="136"/>
      <c r="B134" s="136"/>
      <c r="C134" s="136"/>
      <c r="D134" s="136"/>
      <c r="E134" s="136" t="str">
        <f>IF(Lang=0,Menus!AB134,Menus!AC134)</f>
        <v>Roumanie</v>
      </c>
      <c r="F134" s="136" t="str">
        <f>IF(Lang=0,Menus!AD134,Menus!AE134)</f>
        <v>TND</v>
      </c>
      <c r="R134" s="136"/>
      <c r="S134" s="112"/>
      <c r="T134" s="112"/>
      <c r="U134" s="112"/>
      <c r="V134" s="112"/>
      <c r="W134" s="112"/>
      <c r="X134" s="112"/>
      <c r="Y134" s="112"/>
      <c r="Z134" s="112"/>
      <c r="AA134" s="112"/>
      <c r="AB134" s="112" t="s">
        <v>542</v>
      </c>
      <c r="AC134" s="112" t="s">
        <v>543</v>
      </c>
      <c r="AD134" s="112" t="s">
        <v>544</v>
      </c>
      <c r="AE134" s="112" t="s">
        <v>544</v>
      </c>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row>
    <row r="135" spans="1:53" s="111" customFormat="1" x14ac:dyDescent="0.25">
      <c r="A135" s="136"/>
      <c r="B135" s="136"/>
      <c r="C135" s="136"/>
      <c r="D135" s="136"/>
      <c r="E135" s="136" t="str">
        <f>IF(Lang=0,Menus!AB135,Menus!AC135)</f>
        <v>Russie</v>
      </c>
      <c r="F135" s="136" t="str">
        <f>IF(Lang=0,Menus!AD135,Menus!AE135)</f>
        <v>TOP</v>
      </c>
      <c r="R135" s="136"/>
      <c r="S135" s="112"/>
      <c r="T135" s="112"/>
      <c r="U135" s="112"/>
      <c r="V135" s="112"/>
      <c r="W135" s="112"/>
      <c r="X135" s="112"/>
      <c r="Y135" s="112"/>
      <c r="Z135" s="112"/>
      <c r="AA135" s="112"/>
      <c r="AB135" s="112" t="s">
        <v>545</v>
      </c>
      <c r="AC135" s="112" t="s">
        <v>546</v>
      </c>
      <c r="AD135" s="112" t="s">
        <v>547</v>
      </c>
      <c r="AE135" s="112" t="s">
        <v>547</v>
      </c>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row>
    <row r="136" spans="1:53" s="111" customFormat="1" x14ac:dyDescent="0.25">
      <c r="A136" s="136"/>
      <c r="B136" s="136"/>
      <c r="C136" s="136"/>
      <c r="D136" s="136"/>
      <c r="E136" s="136" t="str">
        <f>IF(Lang=0,Menus!AB136,Menus!AC136)</f>
        <v>Rwanda</v>
      </c>
      <c r="F136" s="136" t="str">
        <f>IF(Lang=0,Menus!AD136,Menus!AE136)</f>
        <v>TRY</v>
      </c>
      <c r="R136" s="136"/>
      <c r="S136" s="112"/>
      <c r="T136" s="112"/>
      <c r="U136" s="112"/>
      <c r="V136" s="112"/>
      <c r="W136" s="112"/>
      <c r="X136" s="112"/>
      <c r="Y136" s="112"/>
      <c r="Z136" s="112"/>
      <c r="AA136" s="112"/>
      <c r="AB136" s="112" t="s">
        <v>548</v>
      </c>
      <c r="AC136" s="112" t="s">
        <v>548</v>
      </c>
      <c r="AD136" s="112" t="s">
        <v>549</v>
      </c>
      <c r="AE136" s="112" t="s">
        <v>549</v>
      </c>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row>
    <row r="137" spans="1:53" s="111" customFormat="1" x14ac:dyDescent="0.25">
      <c r="A137" s="136"/>
      <c r="B137" s="136"/>
      <c r="C137" s="136"/>
      <c r="D137" s="136"/>
      <c r="E137" s="136" t="str">
        <f>IF(Lang=0,Menus!AB137,Menus!AC137)</f>
        <v>Saint-Christophe-et-Niévès</v>
      </c>
      <c r="F137" s="136" t="str">
        <f>IF(Lang=0,Menus!AD137,Menus!AE137)</f>
        <v>TTD</v>
      </c>
      <c r="R137" s="136"/>
      <c r="S137" s="112"/>
      <c r="T137" s="112"/>
      <c r="U137" s="112"/>
      <c r="V137" s="112"/>
      <c r="W137" s="112"/>
      <c r="X137" s="112"/>
      <c r="Y137" s="112"/>
      <c r="Z137" s="112"/>
      <c r="AA137" s="112"/>
      <c r="AB137" s="112" t="s">
        <v>550</v>
      </c>
      <c r="AC137" s="112" t="s">
        <v>551</v>
      </c>
      <c r="AD137" s="112" t="s">
        <v>552</v>
      </c>
      <c r="AE137" s="112" t="s">
        <v>552</v>
      </c>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row>
    <row r="138" spans="1:53" s="111" customFormat="1" x14ac:dyDescent="0.25">
      <c r="A138" s="136"/>
      <c r="B138" s="136"/>
      <c r="C138" s="136"/>
      <c r="D138" s="136"/>
      <c r="E138" s="136" t="str">
        <f>IF(Lang=0,Menus!AB138,Menus!AC138)</f>
        <v>Sainte-Lucie</v>
      </c>
      <c r="F138" s="136" t="str">
        <f>IF(Lang=0,Menus!AD138,Menus!AE138)</f>
        <v>TVD</v>
      </c>
      <c r="R138" s="136"/>
      <c r="S138" s="112"/>
      <c r="T138" s="112"/>
      <c r="U138" s="112"/>
      <c r="V138" s="112"/>
      <c r="W138" s="112"/>
      <c r="X138" s="112"/>
      <c r="Y138" s="112"/>
      <c r="Z138" s="112"/>
      <c r="AA138" s="112"/>
      <c r="AB138" s="112" t="s">
        <v>553</v>
      </c>
      <c r="AC138" s="112" t="s">
        <v>554</v>
      </c>
      <c r="AD138" s="112" t="s">
        <v>555</v>
      </c>
      <c r="AE138" s="112" t="s">
        <v>555</v>
      </c>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row>
    <row r="139" spans="1:53" s="111" customFormat="1" x14ac:dyDescent="0.25">
      <c r="A139" s="136"/>
      <c r="B139" s="136"/>
      <c r="C139" s="136"/>
      <c r="D139" s="136"/>
      <c r="E139" s="136" t="str">
        <f>IF(Lang=0,Menus!AB139,Menus!AC139)</f>
        <v>Saint-Vincent-et-les-Grenadines</v>
      </c>
      <c r="F139" s="136" t="str">
        <f>IF(Lang=0,Menus!AD139,Menus!AE139)</f>
        <v>TWD</v>
      </c>
      <c r="R139" s="136"/>
      <c r="S139" s="112"/>
      <c r="T139" s="112"/>
      <c r="U139" s="112"/>
      <c r="V139" s="112"/>
      <c r="W139" s="112"/>
      <c r="X139" s="112"/>
      <c r="Y139" s="112"/>
      <c r="Z139" s="112"/>
      <c r="AA139" s="112"/>
      <c r="AB139" s="112" t="s">
        <v>556</v>
      </c>
      <c r="AC139" s="112" t="s">
        <v>557</v>
      </c>
      <c r="AD139" s="112" t="s">
        <v>558</v>
      </c>
      <c r="AE139" s="112" t="s">
        <v>558</v>
      </c>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row>
    <row r="140" spans="1:53" s="111" customFormat="1" x14ac:dyDescent="0.25">
      <c r="A140" s="136"/>
      <c r="B140" s="136"/>
      <c r="C140" s="136"/>
      <c r="D140" s="136"/>
      <c r="E140" s="136" t="str">
        <f>IF(Lang=0,Menus!AB140,Menus!AC140)</f>
        <v>Samoa</v>
      </c>
      <c r="F140" s="136" t="str">
        <f>IF(Lang=0,Menus!AD140,Menus!AE140)</f>
        <v>TZS</v>
      </c>
      <c r="R140" s="136"/>
      <c r="S140" s="112"/>
      <c r="T140" s="112"/>
      <c r="U140" s="112"/>
      <c r="V140" s="112"/>
      <c r="W140" s="112"/>
      <c r="X140" s="112"/>
      <c r="Y140" s="112"/>
      <c r="Z140" s="112"/>
      <c r="AA140" s="112"/>
      <c r="AB140" s="112" t="s">
        <v>559</v>
      </c>
      <c r="AC140" s="112" t="s">
        <v>559</v>
      </c>
      <c r="AD140" s="112" t="s">
        <v>560</v>
      </c>
      <c r="AE140" s="112" t="s">
        <v>560</v>
      </c>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row>
    <row r="141" spans="1:53" s="111" customFormat="1" x14ac:dyDescent="0.25">
      <c r="A141" s="136"/>
      <c r="B141" s="136"/>
      <c r="C141" s="136"/>
      <c r="D141" s="136"/>
      <c r="E141" s="136" t="str">
        <f>IF(Lang=0,Menus!AB141,Menus!AC141)</f>
        <v>Saint Marin</v>
      </c>
      <c r="F141" s="136" t="str">
        <f>IF(Lang=0,Menus!AD141,Menus!AE141)</f>
        <v>UAH</v>
      </c>
      <c r="R141" s="136"/>
      <c r="S141" s="112"/>
      <c r="T141" s="112"/>
      <c r="U141" s="112"/>
      <c r="V141" s="112"/>
      <c r="W141" s="112"/>
      <c r="X141" s="112"/>
      <c r="Y141" s="112"/>
      <c r="Z141" s="112"/>
      <c r="AA141" s="112"/>
      <c r="AB141" s="112" t="s">
        <v>561</v>
      </c>
      <c r="AC141" s="112" t="s">
        <v>562</v>
      </c>
      <c r="AD141" s="112" t="s">
        <v>563</v>
      </c>
      <c r="AE141" s="112" t="s">
        <v>563</v>
      </c>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row>
    <row r="142" spans="1:53" s="111" customFormat="1" x14ac:dyDescent="0.25">
      <c r="A142" s="136"/>
      <c r="B142" s="136"/>
      <c r="C142" s="136"/>
      <c r="D142" s="136"/>
      <c r="E142" s="136" t="str">
        <f>IF(Lang=0,Menus!AB142,Menus!AC142)</f>
        <v>Sao Tomé et Principe</v>
      </c>
      <c r="F142" s="136" t="str">
        <f>IF(Lang=0,Menus!AD142,Menus!AE142)</f>
        <v>UGX</v>
      </c>
      <c r="R142" s="136"/>
      <c r="S142" s="112"/>
      <c r="T142" s="112"/>
      <c r="U142" s="112"/>
      <c r="V142" s="112"/>
      <c r="W142" s="112"/>
      <c r="X142" s="112"/>
      <c r="Y142" s="112"/>
      <c r="Z142" s="112"/>
      <c r="AA142" s="112"/>
      <c r="AB142" s="112" t="s">
        <v>564</v>
      </c>
      <c r="AC142" s="112" t="s">
        <v>565</v>
      </c>
      <c r="AD142" s="112" t="s">
        <v>566</v>
      </c>
      <c r="AE142" s="112" t="s">
        <v>566</v>
      </c>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row>
    <row r="143" spans="1:53" s="111" customFormat="1" x14ac:dyDescent="0.25">
      <c r="A143" s="136"/>
      <c r="B143" s="136"/>
      <c r="C143" s="136"/>
      <c r="D143" s="136"/>
      <c r="E143" s="136" t="str">
        <f>IF(Lang=0,Menus!AB143,Menus!AC143)</f>
        <v>Arabie Saoudite</v>
      </c>
      <c r="F143" s="136" t="str">
        <f>IF(Lang=0,Menus!AD143,Menus!AE143)</f>
        <v>USD</v>
      </c>
      <c r="R143" s="136"/>
      <c r="S143" s="112"/>
      <c r="T143" s="112"/>
      <c r="U143" s="112"/>
      <c r="V143" s="112"/>
      <c r="W143" s="112"/>
      <c r="X143" s="112"/>
      <c r="Y143" s="112"/>
      <c r="Z143" s="112"/>
      <c r="AA143" s="112"/>
      <c r="AB143" s="112" t="s">
        <v>567</v>
      </c>
      <c r="AC143" s="112" t="s">
        <v>568</v>
      </c>
      <c r="AD143" s="112" t="s">
        <v>569</v>
      </c>
      <c r="AE143" s="112" t="s">
        <v>569</v>
      </c>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row>
    <row r="144" spans="1:53" s="111" customFormat="1" x14ac:dyDescent="0.25">
      <c r="A144" s="136"/>
      <c r="B144" s="136"/>
      <c r="C144" s="136"/>
      <c r="D144" s="136"/>
      <c r="E144" s="136" t="str">
        <f>IF(Lang=0,Menus!AB144,Menus!AC144)</f>
        <v>Sénégal</v>
      </c>
      <c r="F144" s="136" t="str">
        <f>IF(Lang=0,Menus!AD144,Menus!AE144)</f>
        <v>UYU</v>
      </c>
      <c r="R144" s="136"/>
      <c r="S144" s="112"/>
      <c r="T144" s="112"/>
      <c r="U144" s="112"/>
      <c r="V144" s="112"/>
      <c r="W144" s="112"/>
      <c r="X144" s="112"/>
      <c r="Y144" s="112"/>
      <c r="Z144" s="112"/>
      <c r="AA144" s="112"/>
      <c r="AB144" s="112" t="s">
        <v>570</v>
      </c>
      <c r="AC144" s="112" t="s">
        <v>571</v>
      </c>
      <c r="AD144" s="112" t="s">
        <v>572</v>
      </c>
      <c r="AE144" s="112" t="s">
        <v>572</v>
      </c>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row>
    <row r="145" spans="1:53" s="111" customFormat="1" x14ac:dyDescent="0.25">
      <c r="A145" s="136"/>
      <c r="B145" s="136"/>
      <c r="C145" s="136"/>
      <c r="D145" s="136"/>
      <c r="E145" s="136" t="str">
        <f>IF(Lang=0,Menus!AB145,Menus!AC145)</f>
        <v>Serbie</v>
      </c>
      <c r="F145" s="136" t="str">
        <f>IF(Lang=0,Menus!AD145,Menus!AE145)</f>
        <v>UZS</v>
      </c>
      <c r="R145" s="136"/>
      <c r="S145" s="112"/>
      <c r="T145" s="112"/>
      <c r="U145" s="112"/>
      <c r="V145" s="112"/>
      <c r="W145" s="112"/>
      <c r="X145" s="112"/>
      <c r="Y145" s="112"/>
      <c r="Z145" s="112"/>
      <c r="AA145" s="112"/>
      <c r="AB145" s="112" t="s">
        <v>573</v>
      </c>
      <c r="AC145" s="112" t="s">
        <v>574</v>
      </c>
      <c r="AD145" s="112" t="s">
        <v>575</v>
      </c>
      <c r="AE145" s="112" t="s">
        <v>575</v>
      </c>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row>
    <row r="146" spans="1:53" s="111" customFormat="1" x14ac:dyDescent="0.25">
      <c r="A146" s="136"/>
      <c r="B146" s="136"/>
      <c r="C146" s="136"/>
      <c r="D146" s="136"/>
      <c r="E146" s="136" t="str">
        <f>IF(Lang=0,Menus!AB146,Menus!AC146)</f>
        <v>les Seychelles</v>
      </c>
      <c r="F146" s="136" t="str">
        <f>IF(Lang=0,Menus!AD146,Menus!AE146)</f>
        <v>VES</v>
      </c>
      <c r="R146" s="136"/>
      <c r="S146" s="112"/>
      <c r="T146" s="112"/>
      <c r="U146" s="112"/>
      <c r="V146" s="112"/>
      <c r="W146" s="112"/>
      <c r="X146" s="112"/>
      <c r="Y146" s="112"/>
      <c r="Z146" s="112"/>
      <c r="AA146" s="112"/>
      <c r="AB146" s="112" t="s">
        <v>576</v>
      </c>
      <c r="AC146" s="112" t="s">
        <v>577</v>
      </c>
      <c r="AD146" s="112" t="s">
        <v>578</v>
      </c>
      <c r="AE146" s="112" t="s">
        <v>578</v>
      </c>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row>
    <row r="147" spans="1:53" s="111" customFormat="1" x14ac:dyDescent="0.25">
      <c r="A147" s="136"/>
      <c r="B147" s="136"/>
      <c r="C147" s="136"/>
      <c r="D147" s="136"/>
      <c r="E147" s="136" t="str">
        <f>IF(Lang=0,Menus!AB147,Menus!AC147)</f>
        <v>Sierra Leone</v>
      </c>
      <c r="F147" s="136" t="str">
        <f>IF(Lang=0,Menus!AD147,Menus!AE147)</f>
        <v>VND</v>
      </c>
      <c r="R147" s="136"/>
      <c r="S147" s="112"/>
      <c r="T147" s="112"/>
      <c r="U147" s="112"/>
      <c r="V147" s="112"/>
      <c r="W147" s="112"/>
      <c r="X147" s="112"/>
      <c r="Y147" s="112"/>
      <c r="Z147" s="112"/>
      <c r="AA147" s="112"/>
      <c r="AB147" s="112" t="s">
        <v>579</v>
      </c>
      <c r="AC147" s="112" t="s">
        <v>579</v>
      </c>
      <c r="AD147" s="112" t="s">
        <v>580</v>
      </c>
      <c r="AE147" s="112" t="s">
        <v>580</v>
      </c>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row>
    <row r="148" spans="1:53" s="111" customFormat="1" x14ac:dyDescent="0.25">
      <c r="A148" s="136"/>
      <c r="B148" s="136"/>
      <c r="C148" s="136"/>
      <c r="D148" s="136"/>
      <c r="E148" s="136" t="str">
        <f>IF(Lang=0,Menus!AB148,Menus!AC148)</f>
        <v>Singapour</v>
      </c>
      <c r="F148" s="136" t="str">
        <f>IF(Lang=0,Menus!AD148,Menus!AE148)</f>
        <v>VUV</v>
      </c>
      <c r="R148" s="136"/>
      <c r="S148" s="112"/>
      <c r="T148" s="112"/>
      <c r="U148" s="112"/>
      <c r="V148" s="112"/>
      <c r="W148" s="112"/>
      <c r="X148" s="112"/>
      <c r="Y148" s="112"/>
      <c r="Z148" s="112"/>
      <c r="AA148" s="112"/>
      <c r="AB148" s="112" t="s">
        <v>581</v>
      </c>
      <c r="AC148" s="112" t="s">
        <v>582</v>
      </c>
      <c r="AD148" s="112" t="s">
        <v>583</v>
      </c>
      <c r="AE148" s="112" t="s">
        <v>583</v>
      </c>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row>
    <row r="149" spans="1:53" s="111" customFormat="1" x14ac:dyDescent="0.25">
      <c r="A149" s="136"/>
      <c r="B149" s="136"/>
      <c r="C149" s="136"/>
      <c r="D149" s="136"/>
      <c r="E149" s="136" t="str">
        <f>IF(Lang=0,Menus!AB149,Menus!AC149)</f>
        <v>Slovaquie</v>
      </c>
      <c r="F149" s="136" t="str">
        <f>IF(Lang=0,Menus!AD149,Menus!AE149)</f>
        <v>WST</v>
      </c>
      <c r="R149" s="136"/>
      <c r="S149" s="112"/>
      <c r="T149" s="112"/>
      <c r="U149" s="112"/>
      <c r="V149" s="112"/>
      <c r="W149" s="112"/>
      <c r="X149" s="112"/>
      <c r="Y149" s="112"/>
      <c r="Z149" s="112"/>
      <c r="AA149" s="112"/>
      <c r="AB149" s="112" t="s">
        <v>584</v>
      </c>
      <c r="AC149" s="112" t="s">
        <v>585</v>
      </c>
      <c r="AD149" s="112" t="s">
        <v>586</v>
      </c>
      <c r="AE149" s="112" t="s">
        <v>586</v>
      </c>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row>
    <row r="150" spans="1:53" s="111" customFormat="1" x14ac:dyDescent="0.25">
      <c r="A150" s="136"/>
      <c r="B150" s="136"/>
      <c r="C150" s="136"/>
      <c r="D150" s="136"/>
      <c r="E150" s="136" t="str">
        <f>IF(Lang=0,Menus!AB150,Menus!AC150)</f>
        <v>Slovénie</v>
      </c>
      <c r="F150" s="136" t="str">
        <f>IF(Lang=0,Menus!AD150,Menus!AE150)</f>
        <v>XAF</v>
      </c>
      <c r="R150" s="136"/>
      <c r="S150" s="112"/>
      <c r="T150" s="112"/>
      <c r="U150" s="112"/>
      <c r="V150" s="112"/>
      <c r="W150" s="112"/>
      <c r="X150" s="112"/>
      <c r="Y150" s="112"/>
      <c r="Z150" s="112"/>
      <c r="AA150" s="112"/>
      <c r="AB150" s="112" t="s">
        <v>587</v>
      </c>
      <c r="AC150" s="112" t="s">
        <v>588</v>
      </c>
      <c r="AD150" s="112" t="s">
        <v>589</v>
      </c>
      <c r="AE150" s="112" t="s">
        <v>589</v>
      </c>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row>
    <row r="151" spans="1:53" s="111" customFormat="1" x14ac:dyDescent="0.25">
      <c r="A151" s="136"/>
      <c r="B151" s="136"/>
      <c r="C151" s="136"/>
      <c r="D151" s="136"/>
      <c r="E151" s="136" t="str">
        <f>IF(Lang=0,Menus!AB151,Menus!AC151)</f>
        <v>Les îles Salomon</v>
      </c>
      <c r="F151" s="136" t="str">
        <f>IF(Lang=0,Menus!AD151,Menus!AE151)</f>
        <v>XCD</v>
      </c>
      <c r="R151" s="136"/>
      <c r="S151" s="112"/>
      <c r="T151" s="112"/>
      <c r="U151" s="112"/>
      <c r="V151" s="112"/>
      <c r="W151" s="112"/>
      <c r="X151" s="112"/>
      <c r="Y151" s="112"/>
      <c r="Z151" s="112"/>
      <c r="AA151" s="112"/>
      <c r="AB151" s="112" t="s">
        <v>590</v>
      </c>
      <c r="AC151" s="112" t="s">
        <v>591</v>
      </c>
      <c r="AD151" s="112" t="s">
        <v>592</v>
      </c>
      <c r="AE151" s="112" t="s">
        <v>592</v>
      </c>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row>
    <row r="152" spans="1:53" s="111" customFormat="1" x14ac:dyDescent="0.25">
      <c r="A152" s="136"/>
      <c r="B152" s="136"/>
      <c r="C152" s="136"/>
      <c r="D152" s="136"/>
      <c r="E152" s="136" t="str">
        <f>IF(Lang=0,Menus!AB152,Menus!AC152)</f>
        <v>Somalie</v>
      </c>
      <c r="F152" s="136" t="str">
        <f>IF(Lang=0,Menus!AD152,Menus!AE152)</f>
        <v>XOF</v>
      </c>
      <c r="R152" s="136"/>
      <c r="S152" s="112"/>
      <c r="T152" s="112"/>
      <c r="U152" s="112"/>
      <c r="V152" s="112"/>
      <c r="W152" s="112"/>
      <c r="X152" s="112"/>
      <c r="Y152" s="112"/>
      <c r="Z152" s="112"/>
      <c r="AA152" s="112"/>
      <c r="AB152" s="112" t="s">
        <v>593</v>
      </c>
      <c r="AC152" s="112" t="s">
        <v>594</v>
      </c>
      <c r="AD152" s="112" t="s">
        <v>595</v>
      </c>
      <c r="AE152" s="112" t="s">
        <v>595</v>
      </c>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row>
    <row r="153" spans="1:53" s="111" customFormat="1" x14ac:dyDescent="0.25">
      <c r="A153" s="136"/>
      <c r="B153" s="136"/>
      <c r="C153" s="136"/>
      <c r="D153" s="136"/>
      <c r="E153" s="136" t="str">
        <f>IF(Lang=0,Menus!AB153,Menus!AC153)</f>
        <v>Afrique du Sud</v>
      </c>
      <c r="F153" s="136" t="str">
        <f>IF(Lang=0,Menus!AD153,Menus!AE153)</f>
        <v>XPF</v>
      </c>
      <c r="R153" s="136"/>
      <c r="S153" s="112"/>
      <c r="T153" s="112"/>
      <c r="U153" s="112"/>
      <c r="V153" s="112"/>
      <c r="W153" s="112"/>
      <c r="X153" s="112"/>
      <c r="Y153" s="112"/>
      <c r="Z153" s="112"/>
      <c r="AA153" s="112"/>
      <c r="AB153" s="112" t="s">
        <v>596</v>
      </c>
      <c r="AC153" s="112" t="s">
        <v>597</v>
      </c>
      <c r="AD153" s="112" t="s">
        <v>598</v>
      </c>
      <c r="AE153" s="112" t="s">
        <v>598</v>
      </c>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row>
    <row r="154" spans="1:53" s="111" customFormat="1" x14ac:dyDescent="0.25">
      <c r="A154" s="136"/>
      <c r="B154" s="136"/>
      <c r="C154" s="136"/>
      <c r="D154" s="136"/>
      <c r="E154" s="136" t="str">
        <f>IF(Lang=0,Menus!AB154,Menus!AC154)</f>
        <v>Corée du Sud</v>
      </c>
      <c r="F154" s="136" t="str">
        <f>IF(Lang=0,Menus!AD154,Menus!AE154)</f>
        <v>YER</v>
      </c>
      <c r="R154" s="136"/>
      <c r="S154" s="112"/>
      <c r="T154" s="112"/>
      <c r="U154" s="112"/>
      <c r="V154" s="112"/>
      <c r="W154" s="112"/>
      <c r="X154" s="112"/>
      <c r="Y154" s="112"/>
      <c r="Z154" s="112"/>
      <c r="AA154" s="112"/>
      <c r="AB154" s="112" t="s">
        <v>599</v>
      </c>
      <c r="AC154" s="112" t="s">
        <v>600</v>
      </c>
      <c r="AD154" s="112" t="s">
        <v>601</v>
      </c>
      <c r="AE154" s="112" t="s">
        <v>601</v>
      </c>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row>
    <row r="155" spans="1:53" s="111" customFormat="1" x14ac:dyDescent="0.25">
      <c r="A155" s="136"/>
      <c r="B155" s="136"/>
      <c r="C155" s="136"/>
      <c r="D155" s="136"/>
      <c r="E155" s="136" t="str">
        <f>IF(Lang=0,Menus!AB155,Menus!AC155)</f>
        <v>Soudan du sud</v>
      </c>
      <c r="F155" s="136" t="str">
        <f>IF(Lang=0,Menus!AD155,Menus!AE155)</f>
        <v>ZAR</v>
      </c>
      <c r="R155" s="136"/>
      <c r="S155" s="112"/>
      <c r="T155" s="112"/>
      <c r="U155" s="112"/>
      <c r="V155" s="112"/>
      <c r="W155" s="112"/>
      <c r="X155" s="112"/>
      <c r="Y155" s="112"/>
      <c r="Z155" s="112"/>
      <c r="AA155" s="112"/>
      <c r="AB155" s="112" t="s">
        <v>602</v>
      </c>
      <c r="AC155" s="112" t="s">
        <v>603</v>
      </c>
      <c r="AD155" s="112" t="s">
        <v>604</v>
      </c>
      <c r="AE155" s="112" t="s">
        <v>604</v>
      </c>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row>
    <row r="156" spans="1:53" s="111" customFormat="1" x14ac:dyDescent="0.25">
      <c r="A156" s="136"/>
      <c r="B156" s="136"/>
      <c r="C156" s="136"/>
      <c r="D156" s="136"/>
      <c r="E156" s="136" t="str">
        <f>IF(Lang=0,Menus!AB156,Menus!AC156)</f>
        <v>Espagne</v>
      </c>
      <c r="F156" s="136" t="str">
        <f>IF(Lang=0,Menus!AD156,Menus!AE156)</f>
        <v>ZMW</v>
      </c>
      <c r="R156" s="136"/>
      <c r="S156" s="112"/>
      <c r="T156" s="112"/>
      <c r="U156" s="112"/>
      <c r="V156" s="112"/>
      <c r="W156" s="112"/>
      <c r="X156" s="112"/>
      <c r="Y156" s="112"/>
      <c r="Z156" s="112"/>
      <c r="AA156" s="112"/>
      <c r="AB156" s="112" t="s">
        <v>605</v>
      </c>
      <c r="AC156" s="112" t="s">
        <v>606</v>
      </c>
      <c r="AD156" s="112" t="s">
        <v>607</v>
      </c>
      <c r="AE156" s="112" t="s">
        <v>607</v>
      </c>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row>
    <row r="157" spans="1:53" s="111" customFormat="1" x14ac:dyDescent="0.25">
      <c r="A157" s="136"/>
      <c r="B157" s="136"/>
      <c r="C157" s="136"/>
      <c r="D157" s="136"/>
      <c r="E157" s="136" t="str">
        <f>IF(Lang=0,Menus!AB157,Menus!AC157)</f>
        <v>Sri Lanka</v>
      </c>
      <c r="F157" s="136"/>
      <c r="R157" s="136"/>
      <c r="S157" s="112"/>
      <c r="T157" s="112"/>
      <c r="U157" s="112"/>
      <c r="V157" s="112"/>
      <c r="W157" s="112"/>
      <c r="X157" s="112"/>
      <c r="Y157" s="112"/>
      <c r="Z157" s="112"/>
      <c r="AA157" s="112"/>
      <c r="AB157" s="112" t="s">
        <v>608</v>
      </c>
      <c r="AC157" s="112" t="s">
        <v>608</v>
      </c>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row>
    <row r="158" spans="1:53" s="111" customFormat="1" x14ac:dyDescent="0.25">
      <c r="A158" s="136"/>
      <c r="B158" s="136"/>
      <c r="C158" s="136"/>
      <c r="D158" s="136"/>
      <c r="E158" s="136" t="str">
        <f>IF(Lang=0,Menus!AB158,Menus!AC158)</f>
        <v>Soudan</v>
      </c>
      <c r="F158" s="136"/>
      <c r="R158" s="136"/>
      <c r="S158" s="112"/>
      <c r="T158" s="112"/>
      <c r="U158" s="112"/>
      <c r="V158" s="112"/>
      <c r="W158" s="112"/>
      <c r="X158" s="112"/>
      <c r="Y158" s="112"/>
      <c r="Z158" s="112"/>
      <c r="AA158" s="112"/>
      <c r="AB158" s="112" t="s">
        <v>609</v>
      </c>
      <c r="AC158" s="112" t="s">
        <v>610</v>
      </c>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row>
    <row r="159" spans="1:53" s="111" customFormat="1" x14ac:dyDescent="0.25">
      <c r="A159" s="136"/>
      <c r="B159" s="136"/>
      <c r="C159" s="136"/>
      <c r="D159" s="136"/>
      <c r="E159" s="136" t="str">
        <f>IF(Lang=0,Menus!AB159,Menus!AC159)</f>
        <v>Suriname</v>
      </c>
      <c r="F159" s="136"/>
      <c r="R159" s="136"/>
      <c r="S159" s="112"/>
      <c r="T159" s="112"/>
      <c r="U159" s="112"/>
      <c r="V159" s="112"/>
      <c r="W159" s="112"/>
      <c r="X159" s="112"/>
      <c r="Y159" s="112"/>
      <c r="Z159" s="112"/>
      <c r="AA159" s="112"/>
      <c r="AB159" s="112" t="s">
        <v>611</v>
      </c>
      <c r="AC159" s="112" t="s">
        <v>611</v>
      </c>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row>
    <row r="160" spans="1:53" s="111" customFormat="1" x14ac:dyDescent="0.25">
      <c r="A160" s="136"/>
      <c r="B160" s="136"/>
      <c r="C160" s="136"/>
      <c r="D160" s="136"/>
      <c r="E160" s="136" t="str">
        <f>IF(Lang=0,Menus!AB160,Menus!AC160)</f>
        <v>Suède</v>
      </c>
      <c r="F160" s="136"/>
      <c r="R160" s="136"/>
      <c r="S160" s="112"/>
      <c r="T160" s="112"/>
      <c r="U160" s="112"/>
      <c r="V160" s="112"/>
      <c r="W160" s="112"/>
      <c r="X160" s="112"/>
      <c r="Y160" s="112"/>
      <c r="Z160" s="112"/>
      <c r="AA160" s="112"/>
      <c r="AB160" s="112" t="s">
        <v>612</v>
      </c>
      <c r="AC160" s="112" t="s">
        <v>613</v>
      </c>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row>
    <row r="161" spans="1:53" s="111" customFormat="1" x14ac:dyDescent="0.25">
      <c r="A161" s="136"/>
      <c r="B161" s="136"/>
      <c r="C161" s="136"/>
      <c r="D161" s="136"/>
      <c r="E161" s="136" t="str">
        <f>IF(Lang=0,Menus!AB161,Menus!AC161)</f>
        <v>Suisse</v>
      </c>
      <c r="F161" s="136"/>
      <c r="R161" s="136"/>
      <c r="S161" s="112"/>
      <c r="T161" s="112"/>
      <c r="U161" s="112"/>
      <c r="V161" s="112"/>
      <c r="W161" s="112"/>
      <c r="X161" s="112"/>
      <c r="Y161" s="112"/>
      <c r="Z161" s="112"/>
      <c r="AA161" s="112"/>
      <c r="AB161" s="112" t="s">
        <v>614</v>
      </c>
      <c r="AC161" s="112" t="s">
        <v>615</v>
      </c>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row>
    <row r="162" spans="1:53" s="111" customFormat="1" x14ac:dyDescent="0.25">
      <c r="A162" s="136"/>
      <c r="B162" s="136"/>
      <c r="C162" s="136"/>
      <c r="D162" s="136"/>
      <c r="E162" s="136" t="str">
        <f>IF(Lang=0,Menus!AB162,Menus!AC162)</f>
        <v>Syrie</v>
      </c>
      <c r="F162" s="136"/>
      <c r="R162" s="136"/>
      <c r="S162" s="112"/>
      <c r="T162" s="112"/>
      <c r="U162" s="112"/>
      <c r="V162" s="112"/>
      <c r="W162" s="112"/>
      <c r="X162" s="112"/>
      <c r="Y162" s="112"/>
      <c r="Z162" s="112"/>
      <c r="AA162" s="112"/>
      <c r="AB162" s="112" t="s">
        <v>616</v>
      </c>
      <c r="AC162" s="112" t="s">
        <v>617</v>
      </c>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row>
    <row r="163" spans="1:53" s="111" customFormat="1" x14ac:dyDescent="0.25">
      <c r="A163" s="136"/>
      <c r="B163" s="136"/>
      <c r="C163" s="136"/>
      <c r="D163" s="136"/>
      <c r="E163" s="136" t="str">
        <f>IF(Lang=0,Menus!AB163,Menus!AC163)</f>
        <v>Tadjikistan</v>
      </c>
      <c r="F163" s="136"/>
      <c r="R163" s="136"/>
      <c r="S163" s="112"/>
      <c r="T163" s="112"/>
      <c r="U163" s="112"/>
      <c r="V163" s="112"/>
      <c r="W163" s="112"/>
      <c r="X163" s="112"/>
      <c r="Y163" s="112"/>
      <c r="Z163" s="112"/>
      <c r="AA163" s="112"/>
      <c r="AB163" s="112" t="s">
        <v>618</v>
      </c>
      <c r="AC163" s="112" t="s">
        <v>619</v>
      </c>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row>
    <row r="164" spans="1:53" s="111" customFormat="1" x14ac:dyDescent="0.25">
      <c r="A164" s="136"/>
      <c r="B164" s="136"/>
      <c r="C164" s="136"/>
      <c r="D164" s="136"/>
      <c r="E164" s="136" t="str">
        <f>IF(Lang=0,Menus!AB164,Menus!AC164)</f>
        <v>Tanzanie</v>
      </c>
      <c r="F164" s="136"/>
      <c r="R164" s="136"/>
      <c r="S164" s="112"/>
      <c r="T164" s="112"/>
      <c r="U164" s="112"/>
      <c r="V164" s="112"/>
      <c r="W164" s="112"/>
      <c r="X164" s="112"/>
      <c r="Y164" s="112"/>
      <c r="Z164" s="112"/>
      <c r="AA164" s="112"/>
      <c r="AB164" s="112" t="s">
        <v>620</v>
      </c>
      <c r="AC164" s="112" t="s">
        <v>621</v>
      </c>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row>
    <row r="165" spans="1:53" s="111" customFormat="1" x14ac:dyDescent="0.25">
      <c r="A165" s="136"/>
      <c r="B165" s="136"/>
      <c r="C165" s="136"/>
      <c r="D165" s="136"/>
      <c r="E165" s="136" t="str">
        <f>IF(Lang=0,Menus!AB165,Menus!AC165)</f>
        <v>Thaïlande</v>
      </c>
      <c r="F165" s="136"/>
      <c r="R165" s="136"/>
      <c r="S165" s="112"/>
      <c r="T165" s="112"/>
      <c r="U165" s="112"/>
      <c r="V165" s="112"/>
      <c r="W165" s="112"/>
      <c r="X165" s="112"/>
      <c r="Y165" s="112"/>
      <c r="Z165" s="112"/>
      <c r="AA165" s="112"/>
      <c r="AB165" s="112" t="s">
        <v>622</v>
      </c>
      <c r="AC165" s="112" t="s">
        <v>623</v>
      </c>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row>
    <row r="166" spans="1:53" s="111" customFormat="1" x14ac:dyDescent="0.25">
      <c r="A166" s="136"/>
      <c r="B166" s="136"/>
      <c r="C166" s="136"/>
      <c r="D166" s="136"/>
      <c r="E166" s="136" t="str">
        <f>IF(Lang=0,Menus!AB166,Menus!AC166)</f>
        <v>Timor-Leste</v>
      </c>
      <c r="F166" s="136"/>
      <c r="R166" s="136"/>
      <c r="S166" s="112"/>
      <c r="T166" s="112"/>
      <c r="U166" s="112"/>
      <c r="V166" s="112"/>
      <c r="W166" s="112"/>
      <c r="X166" s="112"/>
      <c r="Y166" s="112"/>
      <c r="Z166" s="112"/>
      <c r="AA166" s="112"/>
      <c r="AB166" s="112" t="s">
        <v>624</v>
      </c>
      <c r="AC166" s="112" t="s">
        <v>624</v>
      </c>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row>
    <row r="167" spans="1:53" s="111" customFormat="1" x14ac:dyDescent="0.25">
      <c r="A167" s="136"/>
      <c r="B167" s="136"/>
      <c r="C167" s="136"/>
      <c r="D167" s="136"/>
      <c r="E167" s="136" t="str">
        <f>IF(Lang=0,Menus!AB167,Menus!AC167)</f>
        <v>Aller</v>
      </c>
      <c r="F167" s="136"/>
      <c r="R167" s="136"/>
      <c r="S167" s="112"/>
      <c r="T167" s="112"/>
      <c r="U167" s="112"/>
      <c r="V167" s="112"/>
      <c r="W167" s="112"/>
      <c r="X167" s="112"/>
      <c r="Y167" s="112"/>
      <c r="Z167" s="112"/>
      <c r="AA167" s="112"/>
      <c r="AB167" s="112" t="s">
        <v>625</v>
      </c>
      <c r="AC167" s="112" t="s">
        <v>626</v>
      </c>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row>
    <row r="168" spans="1:53" s="111" customFormat="1" x14ac:dyDescent="0.25">
      <c r="A168" s="136"/>
      <c r="B168" s="136"/>
      <c r="C168" s="136"/>
      <c r="D168" s="136"/>
      <c r="E168" s="136" t="str">
        <f>IF(Lang=0,Menus!AB168,Menus!AC168)</f>
        <v>Tonga</v>
      </c>
      <c r="F168" s="136"/>
      <c r="R168" s="136"/>
      <c r="S168" s="112"/>
      <c r="T168" s="112"/>
      <c r="U168" s="112"/>
      <c r="V168" s="112"/>
      <c r="W168" s="112"/>
      <c r="X168" s="112"/>
      <c r="Y168" s="112"/>
      <c r="Z168" s="112"/>
      <c r="AA168" s="112"/>
      <c r="AB168" s="112" t="s">
        <v>627</v>
      </c>
      <c r="AC168" s="112" t="s">
        <v>627</v>
      </c>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row>
    <row r="169" spans="1:53" s="111" customFormat="1" x14ac:dyDescent="0.25">
      <c r="A169" s="136"/>
      <c r="B169" s="136"/>
      <c r="C169" s="136"/>
      <c r="D169" s="136"/>
      <c r="E169" s="136" t="str">
        <f>IF(Lang=0,Menus!AB169,Menus!AC169)</f>
        <v>Trinité-et-Tobago</v>
      </c>
      <c r="F169" s="136"/>
      <c r="R169" s="136"/>
      <c r="S169" s="112"/>
      <c r="T169" s="112"/>
      <c r="U169" s="112"/>
      <c r="V169" s="112"/>
      <c r="W169" s="112"/>
      <c r="X169" s="112"/>
      <c r="Y169" s="112"/>
      <c r="Z169" s="112"/>
      <c r="AA169" s="112"/>
      <c r="AB169" s="112" t="s">
        <v>628</v>
      </c>
      <c r="AC169" s="112" t="s">
        <v>629</v>
      </c>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row>
    <row r="170" spans="1:53" s="111" customFormat="1" x14ac:dyDescent="0.25">
      <c r="A170" s="136"/>
      <c r="B170" s="136"/>
      <c r="C170" s="136"/>
      <c r="D170" s="136"/>
      <c r="E170" s="136" t="str">
        <f>IF(Lang=0,Menus!AB170,Menus!AC170)</f>
        <v>Tunisie</v>
      </c>
      <c r="F170" s="136"/>
      <c r="R170" s="136"/>
      <c r="S170" s="112"/>
      <c r="T170" s="112"/>
      <c r="U170" s="112"/>
      <c r="V170" s="112"/>
      <c r="W170" s="112"/>
      <c r="X170" s="112"/>
      <c r="Y170" s="112"/>
      <c r="Z170" s="112"/>
      <c r="AA170" s="112"/>
      <c r="AB170" s="112" t="s">
        <v>630</v>
      </c>
      <c r="AC170" s="112" t="s">
        <v>631</v>
      </c>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row>
    <row r="171" spans="1:53" s="111" customFormat="1" x14ac:dyDescent="0.25">
      <c r="A171" s="136"/>
      <c r="B171" s="136"/>
      <c r="C171" s="136"/>
      <c r="D171" s="136"/>
      <c r="E171" s="136" t="str">
        <f>IF(Lang=0,Menus!AB171,Menus!AC171)</f>
        <v>dinde</v>
      </c>
      <c r="F171" s="136"/>
      <c r="R171" s="136"/>
      <c r="S171" s="112"/>
      <c r="T171" s="112"/>
      <c r="U171" s="112"/>
      <c r="V171" s="112"/>
      <c r="W171" s="112"/>
      <c r="X171" s="112"/>
      <c r="Y171" s="112"/>
      <c r="Z171" s="112"/>
      <c r="AA171" s="112"/>
      <c r="AB171" s="112" t="s">
        <v>632</v>
      </c>
      <c r="AC171" s="112" t="s">
        <v>633</v>
      </c>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row>
    <row r="172" spans="1:53" s="111" customFormat="1" x14ac:dyDescent="0.25">
      <c r="A172" s="136"/>
      <c r="B172" s="136"/>
      <c r="C172" s="136"/>
      <c r="D172" s="136"/>
      <c r="E172" s="136" t="str">
        <f>IF(Lang=0,Menus!AB172,Menus!AC172)</f>
        <v>Turkménistan</v>
      </c>
      <c r="F172" s="136"/>
      <c r="R172" s="136"/>
      <c r="S172" s="112"/>
      <c r="T172" s="112"/>
      <c r="U172" s="112"/>
      <c r="V172" s="112"/>
      <c r="W172" s="112"/>
      <c r="X172" s="112"/>
      <c r="Y172" s="112"/>
      <c r="Z172" s="112"/>
      <c r="AA172" s="112"/>
      <c r="AB172" s="112" t="s">
        <v>634</v>
      </c>
      <c r="AC172" s="112" t="s">
        <v>635</v>
      </c>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row>
    <row r="173" spans="1:53" s="111" customFormat="1" x14ac:dyDescent="0.25">
      <c r="A173" s="136"/>
      <c r="B173" s="136"/>
      <c r="C173" s="136"/>
      <c r="D173" s="136"/>
      <c r="E173" s="136" t="str">
        <f>IF(Lang=0,Menus!AB173,Menus!AC173)</f>
        <v>Tuvalu</v>
      </c>
      <c r="F173" s="136"/>
      <c r="R173" s="136"/>
      <c r="S173" s="112"/>
      <c r="T173" s="112"/>
      <c r="U173" s="112"/>
      <c r="V173" s="112"/>
      <c r="W173" s="112"/>
      <c r="X173" s="112"/>
      <c r="Y173" s="112"/>
      <c r="Z173" s="112"/>
      <c r="AA173" s="112"/>
      <c r="AB173" s="112" t="s">
        <v>636</v>
      </c>
      <c r="AC173" s="112" t="s">
        <v>636</v>
      </c>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row>
    <row r="174" spans="1:53" s="111" customFormat="1" x14ac:dyDescent="0.25">
      <c r="A174" s="136"/>
      <c r="B174" s="136"/>
      <c r="C174" s="136"/>
      <c r="D174" s="136"/>
      <c r="E174" s="136" t="str">
        <f>IF(Lang=0,Menus!AB174,Menus!AC174)</f>
        <v>Ouganda</v>
      </c>
      <c r="F174" s="136"/>
      <c r="R174" s="136"/>
      <c r="S174" s="112"/>
      <c r="T174" s="112"/>
      <c r="U174" s="112"/>
      <c r="V174" s="112"/>
      <c r="W174" s="112"/>
      <c r="X174" s="112"/>
      <c r="Y174" s="112"/>
      <c r="Z174" s="112"/>
      <c r="AA174" s="112"/>
      <c r="AB174" s="112" t="s">
        <v>637</v>
      </c>
      <c r="AC174" s="112" t="s">
        <v>638</v>
      </c>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row>
    <row r="175" spans="1:53" s="111" customFormat="1" x14ac:dyDescent="0.25">
      <c r="A175" s="136"/>
      <c r="B175" s="136"/>
      <c r="C175" s="136"/>
      <c r="D175" s="136"/>
      <c r="E175" s="136" t="str">
        <f>IF(Lang=0,Menus!AB175,Menus!AC175)</f>
        <v>Ukraine</v>
      </c>
      <c r="F175" s="136"/>
      <c r="R175" s="136"/>
      <c r="S175" s="112"/>
      <c r="T175" s="112"/>
      <c r="U175" s="112"/>
      <c r="V175" s="112"/>
      <c r="W175" s="112"/>
      <c r="X175" s="112"/>
      <c r="Y175" s="112"/>
      <c r="Z175" s="112"/>
      <c r="AA175" s="112"/>
      <c r="AB175" s="112" t="s">
        <v>639</v>
      </c>
      <c r="AC175" s="112" t="s">
        <v>639</v>
      </c>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row>
    <row r="176" spans="1:53" s="111" customFormat="1" x14ac:dyDescent="0.25">
      <c r="A176" s="136"/>
      <c r="B176" s="136"/>
      <c r="C176" s="136"/>
      <c r="D176" s="136"/>
      <c r="E176" s="136" t="str">
        <f>IF(Lang=0,Menus!AB176,Menus!AC176)</f>
        <v>Emirats Arabes Unis</v>
      </c>
      <c r="F176" s="136"/>
      <c r="R176" s="136"/>
      <c r="S176" s="112"/>
      <c r="T176" s="112"/>
      <c r="U176" s="112"/>
      <c r="V176" s="112"/>
      <c r="W176" s="112"/>
      <c r="X176" s="112"/>
      <c r="Y176" s="112"/>
      <c r="Z176" s="112"/>
      <c r="AA176" s="112"/>
      <c r="AB176" s="112" t="s">
        <v>640</v>
      </c>
      <c r="AC176" s="112" t="s">
        <v>641</v>
      </c>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row>
    <row r="177" spans="1:57" s="111" customFormat="1" x14ac:dyDescent="0.25">
      <c r="A177" s="136"/>
      <c r="B177" s="136"/>
      <c r="C177" s="136"/>
      <c r="D177" s="136"/>
      <c r="E177" s="136" t="str">
        <f>IF(Lang=0,Menus!AB177,Menus!AC177)</f>
        <v>Royaume-Uni</v>
      </c>
      <c r="F177" s="136"/>
      <c r="R177" s="136"/>
      <c r="S177" s="112"/>
      <c r="T177" s="112"/>
      <c r="U177" s="112"/>
      <c r="V177" s="112"/>
      <c r="W177" s="112"/>
      <c r="X177" s="112"/>
      <c r="Y177" s="112"/>
      <c r="Z177" s="112"/>
      <c r="AA177" s="112"/>
      <c r="AB177" s="112" t="s">
        <v>642</v>
      </c>
      <c r="AC177" s="112" t="s">
        <v>643</v>
      </c>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row>
    <row r="178" spans="1:57" s="111" customFormat="1" x14ac:dyDescent="0.25">
      <c r="A178" s="136"/>
      <c r="B178" s="136"/>
      <c r="C178" s="136"/>
      <c r="D178" s="136"/>
      <c r="E178" s="136" t="str">
        <f>IF(Lang=0,Menus!AB178,Menus!AC178)</f>
        <v>États Unis</v>
      </c>
      <c r="F178" s="136"/>
      <c r="R178" s="136"/>
      <c r="S178" s="112"/>
      <c r="T178" s="112"/>
      <c r="U178" s="112"/>
      <c r="V178" s="112"/>
      <c r="W178" s="112"/>
      <c r="X178" s="112"/>
      <c r="Y178" s="112"/>
      <c r="Z178" s="112"/>
      <c r="AA178" s="112"/>
      <c r="AB178" s="112" t="s">
        <v>644</v>
      </c>
      <c r="AC178" s="112" t="s">
        <v>645</v>
      </c>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row>
    <row r="179" spans="1:57" s="111" customFormat="1" x14ac:dyDescent="0.25">
      <c r="A179" s="136"/>
      <c r="B179" s="136"/>
      <c r="C179" s="136"/>
      <c r="D179" s="136"/>
      <c r="E179" s="136" t="str">
        <f>IF(Lang=0,Menus!AB179,Menus!AC179)</f>
        <v>Uruguay</v>
      </c>
      <c r="F179" s="136"/>
      <c r="R179" s="136"/>
      <c r="S179" s="112"/>
      <c r="T179" s="112"/>
      <c r="U179" s="112"/>
      <c r="V179" s="112"/>
      <c r="W179" s="112"/>
      <c r="X179" s="112"/>
      <c r="Y179" s="112"/>
      <c r="Z179" s="112"/>
      <c r="AA179" s="112"/>
      <c r="AB179" s="112" t="s">
        <v>646</v>
      </c>
      <c r="AC179" s="112" t="s">
        <v>646</v>
      </c>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row>
    <row r="180" spans="1:57" s="111" customFormat="1" x14ac:dyDescent="0.25">
      <c r="A180" s="136"/>
      <c r="B180" s="136"/>
      <c r="C180" s="136"/>
      <c r="D180" s="136"/>
      <c r="E180" s="136" t="str">
        <f>IF(Lang=0,Menus!AB180,Menus!AC180)</f>
        <v>Ouzbékistan</v>
      </c>
      <c r="F180" s="136"/>
      <c r="R180" s="136"/>
      <c r="S180" s="112"/>
      <c r="T180" s="112"/>
      <c r="U180" s="112"/>
      <c r="V180" s="112"/>
      <c r="W180" s="112"/>
      <c r="X180" s="112"/>
      <c r="Y180" s="112"/>
      <c r="Z180" s="112"/>
      <c r="AA180" s="112"/>
      <c r="AB180" s="112" t="s">
        <v>647</v>
      </c>
      <c r="AC180" s="112" t="s">
        <v>648</v>
      </c>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row>
    <row r="181" spans="1:57" s="111" customFormat="1" x14ac:dyDescent="0.25">
      <c r="A181" s="136"/>
      <c r="B181" s="136"/>
      <c r="C181" s="136"/>
      <c r="D181" s="136"/>
      <c r="E181" s="136" t="str">
        <f>IF(Lang=0,Menus!AB181,Menus!AC181)</f>
        <v>Vanuatu</v>
      </c>
      <c r="F181" s="136"/>
      <c r="R181" s="136"/>
      <c r="S181" s="112"/>
      <c r="T181" s="112"/>
      <c r="U181" s="112"/>
      <c r="V181" s="112"/>
      <c r="W181" s="112"/>
      <c r="X181" s="112"/>
      <c r="Y181" s="112"/>
      <c r="Z181" s="112"/>
      <c r="AA181" s="112"/>
      <c r="AB181" s="112" t="s">
        <v>649</v>
      </c>
      <c r="AC181" s="112" t="s">
        <v>649</v>
      </c>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row>
    <row r="182" spans="1:57" s="111" customFormat="1" x14ac:dyDescent="0.25">
      <c r="A182" s="136"/>
      <c r="B182" s="136"/>
      <c r="C182" s="136"/>
      <c r="D182" s="136"/>
      <c r="E182" s="136" t="str">
        <f>IF(Lang=0,Menus!AB182,Menus!AC182)</f>
        <v>Venezuela</v>
      </c>
      <c r="F182" s="136"/>
      <c r="R182" s="136"/>
      <c r="S182" s="112"/>
      <c r="T182" s="112"/>
      <c r="U182" s="112"/>
      <c r="V182" s="112"/>
      <c r="W182" s="112"/>
      <c r="X182" s="112"/>
      <c r="Y182" s="112"/>
      <c r="Z182" s="112"/>
      <c r="AA182" s="112"/>
      <c r="AB182" s="112" t="s">
        <v>650</v>
      </c>
      <c r="AC182" s="112" t="s">
        <v>650</v>
      </c>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row>
    <row r="183" spans="1:57" s="111" customFormat="1" x14ac:dyDescent="0.25">
      <c r="A183" s="136"/>
      <c r="B183" s="136"/>
      <c r="C183" s="136"/>
      <c r="D183" s="136"/>
      <c r="E183" s="136" t="str">
        <f>IF(Lang=0,Menus!AB183,Menus!AC183)</f>
        <v>Vietnam</v>
      </c>
      <c r="F183" s="136"/>
      <c r="R183" s="136"/>
      <c r="S183" s="112"/>
      <c r="T183" s="112"/>
      <c r="U183" s="112"/>
      <c r="V183" s="112"/>
      <c r="W183" s="112"/>
      <c r="X183" s="112"/>
      <c r="Y183" s="112"/>
      <c r="Z183" s="112"/>
      <c r="AA183" s="112"/>
      <c r="AB183" s="112" t="s">
        <v>651</v>
      </c>
      <c r="AC183" s="112" t="s">
        <v>651</v>
      </c>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row>
    <row r="184" spans="1:57" s="111" customFormat="1" x14ac:dyDescent="0.25">
      <c r="A184" s="136"/>
      <c r="B184" s="136"/>
      <c r="C184" s="136"/>
      <c r="D184" s="136"/>
      <c r="E184" s="136" t="str">
        <f>IF(Lang=0,Menus!AB184,Menus!AC184)</f>
        <v>Yémen</v>
      </c>
      <c r="F184" s="136"/>
      <c r="R184" s="136"/>
      <c r="S184" s="112"/>
      <c r="T184" s="112"/>
      <c r="U184" s="112"/>
      <c r="V184" s="112"/>
      <c r="W184" s="112"/>
      <c r="X184" s="112"/>
      <c r="Y184" s="112"/>
      <c r="Z184" s="112"/>
      <c r="AA184" s="112"/>
      <c r="AB184" s="112" t="s">
        <v>652</v>
      </c>
      <c r="AC184" s="112" t="s">
        <v>653</v>
      </c>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row>
    <row r="185" spans="1:57" s="111" customFormat="1" x14ac:dyDescent="0.25">
      <c r="A185" s="136"/>
      <c r="B185" s="136"/>
      <c r="C185" s="136"/>
      <c r="D185" s="136"/>
      <c r="E185" s="136" t="str">
        <f>IF(Lang=0,Menus!AB185,Menus!AC185)</f>
        <v>Zambie</v>
      </c>
      <c r="F185" s="136"/>
      <c r="R185" s="136"/>
      <c r="S185" s="112"/>
      <c r="T185" s="112"/>
      <c r="U185" s="112"/>
      <c r="V185" s="112"/>
      <c r="W185" s="112"/>
      <c r="X185" s="112"/>
      <c r="Y185" s="112"/>
      <c r="Z185" s="112"/>
      <c r="AA185" s="112"/>
      <c r="AB185" s="112" t="s">
        <v>654</v>
      </c>
      <c r="AC185" s="112" t="s">
        <v>655</v>
      </c>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row>
    <row r="186" spans="1:57" s="111" customFormat="1" x14ac:dyDescent="0.25">
      <c r="A186" s="136"/>
      <c r="B186" s="136"/>
      <c r="C186" s="136"/>
      <c r="D186" s="136"/>
      <c r="E186" s="136" t="str">
        <f>IF(Lang=0,Menus!AB186,Menus!AC186)</f>
        <v>Zimbabwe</v>
      </c>
      <c r="F186" s="136"/>
      <c r="R186" s="136"/>
      <c r="S186" s="112"/>
      <c r="T186" s="112"/>
      <c r="U186" s="112"/>
      <c r="V186" s="112"/>
      <c r="W186" s="112"/>
      <c r="X186" s="112"/>
      <c r="Y186" s="112"/>
      <c r="Z186" s="112"/>
      <c r="AA186" s="112"/>
      <c r="AB186" s="112" t="s">
        <v>656</v>
      </c>
      <c r="AC186" s="112" t="s">
        <v>656</v>
      </c>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row>
    <row r="187" spans="1:57" s="111" customFormat="1" x14ac:dyDescent="0.25">
      <c r="A187" s="136"/>
      <c r="B187" s="136"/>
      <c r="C187" s="136"/>
      <c r="D187" s="136"/>
      <c r="E187" s="136"/>
      <c r="F187" s="136"/>
      <c r="R187" s="136"/>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row>
    <row r="188" spans="1:57" s="111" customFormat="1" x14ac:dyDescent="0.25">
      <c r="A188" s="136"/>
      <c r="B188" s="136"/>
      <c r="C188" s="136"/>
      <c r="D188" s="136"/>
      <c r="E188" s="136"/>
      <c r="F188" s="136"/>
      <c r="R188" s="136"/>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row>
    <row r="189" spans="1:57" s="111" customFormat="1" x14ac:dyDescent="0.25">
      <c r="A189" s="136"/>
      <c r="B189" s="136"/>
      <c r="C189" s="136"/>
      <c r="D189" s="136"/>
      <c r="E189" s="136"/>
      <c r="F189" s="136"/>
      <c r="R189" s="136"/>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row>
    <row r="190" spans="1:57" x14ac:dyDescent="0.25">
      <c r="A190" s="135"/>
      <c r="B190" s="135"/>
      <c r="C190" s="135"/>
      <c r="D190" s="135"/>
      <c r="E190" s="135"/>
      <c r="F190" s="135"/>
      <c r="R190" s="135"/>
      <c r="BD190" s="111"/>
      <c r="BE190" s="111"/>
    </row>
    <row r="191" spans="1:57" x14ac:dyDescent="0.25">
      <c r="A191" s="135"/>
      <c r="B191" s="135"/>
      <c r="C191" s="135"/>
      <c r="D191" s="135"/>
      <c r="E191" s="135"/>
      <c r="F191" s="135"/>
      <c r="R191" s="135"/>
      <c r="BD191" s="111"/>
      <c r="BE191" s="111"/>
    </row>
    <row r="192" spans="1:57" x14ac:dyDescent="0.25">
      <c r="A192" s="135"/>
      <c r="B192" s="135"/>
      <c r="C192" s="135"/>
      <c r="D192" s="135"/>
      <c r="E192" s="135"/>
      <c r="F192" s="135"/>
      <c r="R192" s="135"/>
      <c r="BD192" s="111"/>
      <c r="BE192" s="111"/>
    </row>
    <row r="193" spans="1:57" x14ac:dyDescent="0.25">
      <c r="A193" s="135"/>
      <c r="B193" s="135"/>
      <c r="C193" s="135"/>
      <c r="D193" s="135"/>
      <c r="E193" s="135"/>
      <c r="F193" s="135"/>
      <c r="R193" s="135"/>
      <c r="BD193" s="111"/>
      <c r="BE193" s="111"/>
    </row>
    <row r="194" spans="1:57" x14ac:dyDescent="0.25">
      <c r="A194" s="135"/>
      <c r="B194" s="135"/>
      <c r="C194" s="135"/>
      <c r="D194" s="135"/>
      <c r="E194" s="135"/>
      <c r="F194" s="135"/>
      <c r="R194" s="135"/>
      <c r="BD194" s="111"/>
      <c r="BE194" s="111"/>
    </row>
    <row r="195" spans="1:57" x14ac:dyDescent="0.25">
      <c r="A195" s="135"/>
      <c r="B195" s="135"/>
      <c r="C195" s="135"/>
      <c r="D195" s="135"/>
      <c r="E195" s="135"/>
      <c r="F195" s="135"/>
      <c r="R195" s="135"/>
      <c r="BD195" s="111"/>
      <c r="BE195" s="111"/>
    </row>
    <row r="196" spans="1:57" x14ac:dyDescent="0.25">
      <c r="A196" s="135"/>
      <c r="B196" s="135"/>
      <c r="C196" s="135"/>
      <c r="D196" s="135"/>
      <c r="E196" s="135"/>
      <c r="F196" s="135"/>
      <c r="R196" s="135"/>
      <c r="BD196" s="111"/>
      <c r="BE196" s="111"/>
    </row>
    <row r="197" spans="1:57" x14ac:dyDescent="0.25">
      <c r="A197" s="135"/>
      <c r="B197" s="135"/>
      <c r="C197" s="135"/>
      <c r="D197" s="135"/>
      <c r="E197" s="135"/>
      <c r="F197" s="135"/>
      <c r="R197" s="135"/>
      <c r="BD197" s="111"/>
      <c r="BE197" s="111"/>
    </row>
    <row r="198" spans="1:57" x14ac:dyDescent="0.25">
      <c r="A198" s="135"/>
      <c r="B198" s="135"/>
      <c r="C198" s="135"/>
      <c r="D198" s="135"/>
      <c r="E198" s="135"/>
      <c r="F198" s="135"/>
      <c r="R198" s="135"/>
      <c r="BD198" s="111"/>
      <c r="BE198" s="111"/>
    </row>
    <row r="199" spans="1:57" x14ac:dyDescent="0.25">
      <c r="A199" s="135"/>
      <c r="B199" s="135"/>
      <c r="C199" s="135"/>
      <c r="D199" s="135"/>
      <c r="E199" s="135"/>
      <c r="F199" s="135"/>
      <c r="R199" s="135"/>
      <c r="BD199" s="111"/>
      <c r="BE199" s="111"/>
    </row>
    <row r="200" spans="1:57" x14ac:dyDescent="0.25">
      <c r="A200" s="135"/>
      <c r="B200" s="135"/>
      <c r="C200" s="135"/>
      <c r="D200" s="135"/>
      <c r="E200" s="135"/>
      <c r="F200" s="135"/>
      <c r="R200" s="135"/>
      <c r="BD200" s="111"/>
      <c r="BE200" s="111"/>
    </row>
    <row r="201" spans="1:57" x14ac:dyDescent="0.25">
      <c r="A201" s="135"/>
      <c r="B201" s="135"/>
      <c r="C201" s="135"/>
      <c r="D201" s="135"/>
      <c r="E201" s="135"/>
      <c r="F201" s="135"/>
      <c r="R201" s="135"/>
      <c r="BD201" s="111"/>
      <c r="BE201" s="111"/>
    </row>
    <row r="202" spans="1:57" x14ac:dyDescent="0.25">
      <c r="A202" s="135"/>
      <c r="B202" s="135"/>
      <c r="C202" s="135"/>
      <c r="D202" s="135"/>
      <c r="E202" s="135"/>
      <c r="F202" s="135"/>
      <c r="R202" s="135"/>
      <c r="BD202" s="111"/>
      <c r="BE202" s="111"/>
    </row>
    <row r="203" spans="1:57" x14ac:dyDescent="0.25">
      <c r="A203" s="135"/>
      <c r="B203" s="135"/>
      <c r="C203" s="135"/>
      <c r="D203" s="135"/>
      <c r="E203" s="135"/>
      <c r="F203" s="135"/>
      <c r="R203" s="135"/>
      <c r="BD203" s="111"/>
      <c r="BE203" s="111"/>
    </row>
    <row r="204" spans="1:57" x14ac:dyDescent="0.25">
      <c r="A204" s="135"/>
      <c r="B204" s="135"/>
      <c r="C204" s="135"/>
      <c r="D204" s="135"/>
      <c r="E204" s="135"/>
      <c r="F204" s="135"/>
      <c r="R204" s="135"/>
      <c r="BD204" s="111"/>
      <c r="BE204" s="111"/>
    </row>
    <row r="205" spans="1:57" x14ac:dyDescent="0.25">
      <c r="A205" s="135"/>
      <c r="B205" s="135"/>
      <c r="C205" s="135"/>
      <c r="D205" s="135"/>
      <c r="E205" s="135"/>
      <c r="F205" s="135"/>
      <c r="R205" s="135"/>
      <c r="BD205" s="111"/>
      <c r="BE205" s="111"/>
    </row>
    <row r="206" spans="1:57" x14ac:dyDescent="0.25">
      <c r="A206" s="135"/>
      <c r="B206" s="135"/>
      <c r="C206" s="135"/>
      <c r="D206" s="135"/>
      <c r="E206" s="135"/>
      <c r="F206" s="135"/>
      <c r="R206" s="135"/>
      <c r="BD206" s="111"/>
      <c r="BE206" s="111"/>
    </row>
    <row r="207" spans="1:57" x14ac:dyDescent="0.25">
      <c r="A207" s="135"/>
      <c r="B207" s="135"/>
      <c r="C207" s="135"/>
      <c r="D207" s="135"/>
      <c r="E207" s="135"/>
      <c r="F207" s="135"/>
      <c r="R207" s="135"/>
      <c r="BD207" s="111"/>
      <c r="BE207" s="111"/>
    </row>
    <row r="208" spans="1:57" x14ac:dyDescent="0.25">
      <c r="A208" s="135"/>
      <c r="B208" s="135"/>
      <c r="C208" s="135"/>
      <c r="D208" s="135"/>
      <c r="E208" s="135"/>
      <c r="F208" s="135"/>
      <c r="R208" s="135"/>
      <c r="BD208" s="111"/>
      <c r="BE208" s="111"/>
    </row>
    <row r="209" spans="1:57" x14ac:dyDescent="0.25">
      <c r="A209" s="135"/>
      <c r="B209" s="135"/>
      <c r="C209" s="135"/>
      <c r="D209" s="135"/>
      <c r="E209" s="135"/>
      <c r="F209" s="135"/>
      <c r="R209" s="135"/>
      <c r="BD209" s="111"/>
      <c r="BE209" s="111"/>
    </row>
    <row r="210" spans="1:57" x14ac:dyDescent="0.25">
      <c r="A210" s="135"/>
      <c r="B210" s="135"/>
      <c r="C210" s="135"/>
      <c r="D210" s="135"/>
      <c r="E210" s="135"/>
      <c r="F210" s="135"/>
      <c r="R210" s="135"/>
      <c r="BD210" s="111"/>
      <c r="BE210" s="111"/>
    </row>
    <row r="211" spans="1:57" x14ac:dyDescent="0.25">
      <c r="A211" s="135"/>
      <c r="B211" s="135"/>
      <c r="C211" s="135"/>
      <c r="D211" s="135"/>
      <c r="E211" s="135"/>
      <c r="F211" s="135"/>
      <c r="R211" s="135"/>
      <c r="BD211" s="111"/>
      <c r="BE211" s="111"/>
    </row>
    <row r="212" spans="1:57" x14ac:dyDescent="0.25">
      <c r="A212" s="135"/>
      <c r="B212" s="135"/>
      <c r="C212" s="135"/>
      <c r="D212" s="135"/>
      <c r="E212" s="135"/>
      <c r="F212" s="135"/>
      <c r="R212" s="135"/>
      <c r="BD212" s="111"/>
      <c r="BE212" s="111"/>
    </row>
    <row r="213" spans="1:57" x14ac:dyDescent="0.25">
      <c r="A213" s="135"/>
      <c r="B213" s="135"/>
      <c r="C213" s="135"/>
      <c r="D213" s="135"/>
      <c r="E213" s="135"/>
      <c r="F213" s="135"/>
      <c r="R213" s="135"/>
      <c r="BD213" s="111"/>
      <c r="BE213" s="111"/>
    </row>
    <row r="214" spans="1:57" x14ac:dyDescent="0.25">
      <c r="A214" s="135"/>
      <c r="B214" s="135"/>
      <c r="C214" s="135"/>
      <c r="D214" s="135"/>
      <c r="E214" s="135"/>
      <c r="F214" s="135"/>
      <c r="R214" s="135"/>
      <c r="BD214" s="111"/>
      <c r="BE214" s="111"/>
    </row>
    <row r="215" spans="1:57" x14ac:dyDescent="0.25">
      <c r="A215" s="135"/>
      <c r="B215" s="135"/>
      <c r="C215" s="135"/>
      <c r="D215" s="135"/>
      <c r="E215" s="135"/>
      <c r="F215" s="135"/>
      <c r="R215" s="135"/>
      <c r="BD215" s="111"/>
      <c r="BE215" s="111"/>
    </row>
    <row r="216" spans="1:57" x14ac:dyDescent="0.25">
      <c r="A216" s="135"/>
      <c r="B216" s="135"/>
      <c r="C216" s="135"/>
      <c r="D216" s="135"/>
      <c r="E216" s="135"/>
      <c r="F216" s="135"/>
      <c r="R216" s="135"/>
      <c r="BD216" s="111"/>
      <c r="BE216" s="111"/>
    </row>
    <row r="217" spans="1:57" x14ac:dyDescent="0.25">
      <c r="A217" s="135"/>
      <c r="B217" s="135"/>
      <c r="C217" s="135"/>
      <c r="D217" s="135"/>
      <c r="E217" s="135"/>
      <c r="F217" s="135"/>
      <c r="R217" s="135"/>
      <c r="BD217" s="111"/>
      <c r="BE217" s="111"/>
    </row>
    <row r="218" spans="1:57" x14ac:dyDescent="0.25">
      <c r="A218" s="135"/>
      <c r="B218" s="135"/>
      <c r="C218" s="135"/>
      <c r="D218" s="135"/>
      <c r="E218" s="135"/>
      <c r="F218" s="135"/>
      <c r="R218" s="135"/>
      <c r="BD218" s="111"/>
      <c r="BE218" s="111"/>
    </row>
    <row r="219" spans="1:57" x14ac:dyDescent="0.25">
      <c r="A219" s="135"/>
      <c r="B219" s="135"/>
      <c r="C219" s="135"/>
      <c r="D219" s="135"/>
      <c r="E219" s="135"/>
      <c r="F219" s="135"/>
      <c r="R219" s="135"/>
      <c r="BD219" s="111"/>
      <c r="BE219" s="111"/>
    </row>
    <row r="220" spans="1:57" x14ac:dyDescent="0.25">
      <c r="A220" s="135"/>
      <c r="B220" s="135"/>
      <c r="C220" s="135"/>
      <c r="D220" s="135"/>
      <c r="E220" s="135"/>
      <c r="F220" s="135"/>
      <c r="R220" s="135"/>
      <c r="BD220" s="111"/>
      <c r="BE220" s="111"/>
    </row>
    <row r="221" spans="1:57" x14ac:dyDescent="0.25">
      <c r="A221" s="135"/>
      <c r="B221" s="135"/>
      <c r="C221" s="135"/>
      <c r="D221" s="135"/>
      <c r="E221" s="135"/>
      <c r="F221" s="135"/>
      <c r="R221" s="135"/>
      <c r="BD221" s="111"/>
      <c r="BE221" s="111"/>
    </row>
    <row r="222" spans="1:57" x14ac:dyDescent="0.25">
      <c r="A222" s="135"/>
      <c r="B222" s="135"/>
      <c r="C222" s="135"/>
      <c r="D222" s="135"/>
      <c r="E222" s="135"/>
      <c r="F222" s="135"/>
      <c r="R222" s="135"/>
      <c r="BD222" s="111"/>
      <c r="BE222" s="111"/>
    </row>
    <row r="223" spans="1:57" x14ac:dyDescent="0.25">
      <c r="A223" s="135"/>
      <c r="B223" s="135"/>
      <c r="C223" s="135"/>
      <c r="D223" s="135"/>
      <c r="E223" s="135"/>
      <c r="F223" s="135"/>
      <c r="R223" s="135"/>
      <c r="BD223" s="111"/>
      <c r="BE223" s="111"/>
    </row>
    <row r="224" spans="1:57" x14ac:dyDescent="0.25">
      <c r="A224" s="135"/>
      <c r="B224" s="135"/>
      <c r="C224" s="135"/>
      <c r="D224" s="135"/>
      <c r="E224" s="135"/>
      <c r="F224" s="135"/>
      <c r="R224" s="135"/>
      <c r="BD224" s="111"/>
      <c r="BE224" s="111"/>
    </row>
    <row r="225" spans="1:57" x14ac:dyDescent="0.25">
      <c r="A225" s="135"/>
      <c r="B225" s="135"/>
      <c r="C225" s="135"/>
      <c r="D225" s="135"/>
      <c r="E225" s="135"/>
      <c r="F225" s="135"/>
      <c r="R225" s="135"/>
      <c r="BD225" s="111"/>
      <c r="BE225" s="111"/>
    </row>
    <row r="226" spans="1:57" x14ac:dyDescent="0.25">
      <c r="A226" s="135"/>
      <c r="B226" s="135"/>
      <c r="C226" s="135"/>
      <c r="D226" s="135"/>
      <c r="E226" s="135"/>
      <c r="F226" s="135"/>
      <c r="R226" s="135"/>
      <c r="BD226" s="111"/>
      <c r="BE226" s="111"/>
    </row>
    <row r="227" spans="1:57" x14ac:dyDescent="0.25">
      <c r="A227" s="135"/>
      <c r="B227" s="135"/>
      <c r="C227" s="135"/>
      <c r="D227" s="135"/>
      <c r="E227" s="135"/>
      <c r="F227" s="135"/>
      <c r="R227" s="135"/>
      <c r="BD227" s="111"/>
      <c r="BE227" s="111"/>
    </row>
    <row r="228" spans="1:57" x14ac:dyDescent="0.25">
      <c r="A228" s="135"/>
      <c r="B228" s="135"/>
      <c r="C228" s="135"/>
      <c r="D228" s="135"/>
      <c r="E228" s="135"/>
      <c r="F228" s="135"/>
      <c r="R228" s="135"/>
      <c r="BD228" s="111"/>
      <c r="BE228" s="111"/>
    </row>
    <row r="229" spans="1:57" x14ac:dyDescent="0.25">
      <c r="A229" s="135"/>
      <c r="B229" s="135"/>
      <c r="C229" s="135"/>
      <c r="D229" s="135"/>
      <c r="E229" s="135"/>
      <c r="F229" s="135"/>
      <c r="R229" s="135"/>
      <c r="BD229" s="111"/>
      <c r="BE229" s="111"/>
    </row>
    <row r="230" spans="1:57" x14ac:dyDescent="0.25">
      <c r="A230" s="135"/>
      <c r="B230" s="135"/>
      <c r="C230" s="135"/>
      <c r="D230" s="135"/>
      <c r="E230" s="135"/>
      <c r="F230" s="135"/>
      <c r="R230" s="135"/>
      <c r="BD230" s="111"/>
      <c r="BE230" s="111"/>
    </row>
    <row r="231" spans="1:57" x14ac:dyDescent="0.25">
      <c r="A231" s="135"/>
      <c r="B231" s="135"/>
      <c r="C231" s="135"/>
      <c r="D231" s="135"/>
      <c r="E231" s="135"/>
      <c r="F231" s="135"/>
      <c r="R231" s="135"/>
      <c r="BD231" s="111"/>
      <c r="BE231" s="111"/>
    </row>
    <row r="232" spans="1:57" x14ac:dyDescent="0.25">
      <c r="A232" s="135"/>
      <c r="B232" s="135"/>
      <c r="C232" s="135"/>
      <c r="D232" s="135"/>
      <c r="E232" s="135"/>
      <c r="F232" s="135"/>
      <c r="R232" s="135"/>
      <c r="BD232" s="111"/>
      <c r="BE232" s="111"/>
    </row>
    <row r="233" spans="1:57" x14ac:dyDescent="0.25">
      <c r="A233" s="135"/>
      <c r="B233" s="135"/>
      <c r="C233" s="135"/>
      <c r="D233" s="135"/>
      <c r="E233" s="135"/>
      <c r="F233" s="135"/>
      <c r="R233" s="135"/>
      <c r="BD233" s="111"/>
      <c r="BE233" s="111"/>
    </row>
    <row r="234" spans="1:57" x14ac:dyDescent="0.25">
      <c r="A234" s="135"/>
      <c r="B234" s="135"/>
      <c r="C234" s="135"/>
      <c r="D234" s="135"/>
      <c r="E234" s="135"/>
      <c r="F234" s="135"/>
      <c r="R234" s="135"/>
      <c r="BD234" s="111"/>
      <c r="BE234" s="111"/>
    </row>
    <row r="235" spans="1:57" x14ac:dyDescent="0.25">
      <c r="A235" s="135"/>
      <c r="B235" s="135"/>
      <c r="C235" s="135"/>
      <c r="D235" s="135"/>
      <c r="E235" s="135"/>
      <c r="F235" s="135"/>
      <c r="R235" s="135"/>
      <c r="BD235" s="111"/>
      <c r="BE235" s="111"/>
    </row>
    <row r="236" spans="1:57" x14ac:dyDescent="0.25">
      <c r="A236" s="135"/>
      <c r="B236" s="135"/>
      <c r="C236" s="135"/>
      <c r="D236" s="135"/>
      <c r="E236" s="135"/>
      <c r="F236" s="135"/>
      <c r="R236" s="135"/>
      <c r="BD236" s="111"/>
      <c r="BE236" s="111"/>
    </row>
    <row r="237" spans="1:57" x14ac:dyDescent="0.25">
      <c r="A237" s="135"/>
      <c r="B237" s="135"/>
      <c r="C237" s="135"/>
      <c r="D237" s="135"/>
      <c r="E237" s="135"/>
      <c r="F237" s="135"/>
      <c r="R237" s="135"/>
      <c r="BD237" s="111"/>
      <c r="BE237" s="111"/>
    </row>
    <row r="238" spans="1:57" x14ac:dyDescent="0.25">
      <c r="A238" s="135"/>
      <c r="B238" s="135"/>
      <c r="C238" s="135"/>
      <c r="D238" s="135"/>
      <c r="E238" s="135"/>
      <c r="F238" s="135"/>
      <c r="R238" s="135"/>
      <c r="BD238" s="111"/>
      <c r="BE238" s="111"/>
    </row>
    <row r="239" spans="1:57" x14ac:dyDescent="0.25">
      <c r="A239" s="135"/>
      <c r="B239" s="135"/>
      <c r="C239" s="135"/>
      <c r="D239" s="135"/>
      <c r="E239" s="135"/>
      <c r="F239" s="135"/>
      <c r="R239" s="135"/>
      <c r="BD239" s="111"/>
      <c r="BE239" s="111"/>
    </row>
    <row r="240" spans="1:57" x14ac:dyDescent="0.25">
      <c r="A240" s="135"/>
      <c r="B240" s="135"/>
      <c r="C240" s="135"/>
      <c r="D240" s="135"/>
      <c r="E240" s="135"/>
      <c r="F240" s="135"/>
      <c r="R240" s="135"/>
      <c r="BD240" s="111"/>
      <c r="BE240" s="111"/>
    </row>
    <row r="241" spans="1:57" x14ac:dyDescent="0.25">
      <c r="A241" s="135"/>
      <c r="B241" s="135"/>
      <c r="C241" s="135"/>
      <c r="D241" s="135"/>
      <c r="E241" s="135"/>
      <c r="F241" s="135"/>
      <c r="R241" s="135"/>
      <c r="BD241" s="111"/>
      <c r="BE241" s="111"/>
    </row>
    <row r="242" spans="1:57" x14ac:dyDescent="0.25">
      <c r="A242" s="135"/>
      <c r="B242" s="135"/>
      <c r="C242" s="135"/>
      <c r="D242" s="135"/>
      <c r="E242" s="135"/>
      <c r="F242" s="135"/>
      <c r="R242" s="135"/>
      <c r="BD242" s="111"/>
      <c r="BE242" s="111"/>
    </row>
    <row r="243" spans="1:57" x14ac:dyDescent="0.25">
      <c r="A243" s="135"/>
      <c r="B243" s="135"/>
      <c r="C243" s="135"/>
      <c r="D243" s="135"/>
      <c r="E243" s="135"/>
      <c r="F243" s="135"/>
      <c r="R243" s="135"/>
      <c r="BD243" s="111"/>
      <c r="BE243" s="111"/>
    </row>
    <row r="244" spans="1:57" x14ac:dyDescent="0.25">
      <c r="A244" s="135"/>
      <c r="B244" s="135"/>
      <c r="C244" s="135"/>
      <c r="D244" s="135"/>
      <c r="E244" s="135"/>
      <c r="F244" s="135"/>
      <c r="R244" s="135"/>
      <c r="BD244" s="111"/>
      <c r="BE244" s="111"/>
    </row>
    <row r="245" spans="1:57" x14ac:dyDescent="0.25">
      <c r="A245" s="135"/>
      <c r="B245" s="135"/>
      <c r="C245" s="135"/>
      <c r="D245" s="135"/>
      <c r="E245" s="135"/>
      <c r="F245" s="135"/>
      <c r="R245" s="135"/>
      <c r="BD245" s="111"/>
      <c r="BE245" s="111"/>
    </row>
    <row r="246" spans="1:57" x14ac:dyDescent="0.25">
      <c r="A246" s="135"/>
      <c r="B246" s="135"/>
      <c r="C246" s="135"/>
      <c r="D246" s="135"/>
      <c r="E246" s="135"/>
      <c r="F246" s="135"/>
      <c r="R246" s="135"/>
      <c r="BD246" s="111"/>
      <c r="BE246" s="111"/>
    </row>
    <row r="247" spans="1:57" x14ac:dyDescent="0.25">
      <c r="A247" s="135"/>
      <c r="B247" s="135"/>
      <c r="C247" s="135"/>
      <c r="D247" s="135"/>
      <c r="E247" s="135"/>
      <c r="F247" s="135"/>
      <c r="R247" s="135"/>
      <c r="BD247" s="111"/>
      <c r="BE247" s="111"/>
    </row>
    <row r="248" spans="1:57" x14ac:dyDescent="0.25">
      <c r="A248" s="135"/>
      <c r="B248" s="135"/>
      <c r="C248" s="135"/>
      <c r="D248" s="135"/>
      <c r="E248" s="135"/>
      <c r="F248" s="135"/>
      <c r="R248" s="135"/>
      <c r="BD248" s="111"/>
      <c r="BE248" s="111"/>
    </row>
    <row r="249" spans="1:57" x14ac:dyDescent="0.25">
      <c r="A249" s="135"/>
      <c r="B249" s="135"/>
      <c r="C249" s="135"/>
      <c r="D249" s="135"/>
      <c r="E249" s="135"/>
      <c r="F249" s="135"/>
      <c r="R249" s="135"/>
      <c r="BD249" s="111"/>
      <c r="BE249" s="111"/>
    </row>
    <row r="250" spans="1:57" x14ac:dyDescent="0.25">
      <c r="A250" s="135"/>
      <c r="B250" s="135"/>
      <c r="C250" s="135"/>
      <c r="D250" s="135"/>
      <c r="E250" s="135"/>
      <c r="F250" s="135"/>
      <c r="R250" s="135"/>
      <c r="BD250" s="111"/>
      <c r="BE250" s="111"/>
    </row>
    <row r="251" spans="1:57" x14ac:dyDescent="0.25">
      <c r="A251" s="135"/>
      <c r="B251" s="135"/>
      <c r="C251" s="135"/>
      <c r="D251" s="135"/>
      <c r="E251" s="135"/>
      <c r="F251" s="135"/>
      <c r="R251" s="135"/>
      <c r="BD251" s="111"/>
      <c r="BE251" s="111"/>
    </row>
    <row r="252" spans="1:57" x14ac:dyDescent="0.25">
      <c r="A252" s="135"/>
      <c r="B252" s="135"/>
      <c r="C252" s="135"/>
      <c r="D252" s="135"/>
      <c r="E252" s="135"/>
      <c r="F252" s="135"/>
      <c r="R252" s="135"/>
      <c r="BD252" s="111"/>
      <c r="BE252" s="111"/>
    </row>
    <row r="253" spans="1:57" x14ac:dyDescent="0.25">
      <c r="A253" s="135"/>
      <c r="B253" s="135"/>
      <c r="C253" s="135"/>
      <c r="D253" s="135"/>
      <c r="E253" s="135"/>
      <c r="F253" s="135"/>
      <c r="R253" s="135"/>
      <c r="BD253" s="111"/>
      <c r="BE253" s="111"/>
    </row>
    <row r="254" spans="1:57" x14ac:dyDescent="0.25">
      <c r="A254" s="135"/>
      <c r="B254" s="135"/>
      <c r="C254" s="135"/>
      <c r="D254" s="135"/>
      <c r="E254" s="135"/>
      <c r="F254" s="135"/>
      <c r="R254" s="135"/>
      <c r="BD254" s="111"/>
      <c r="BE254" s="111"/>
    </row>
    <row r="255" spans="1:57" x14ac:dyDescent="0.25">
      <c r="A255" s="135"/>
      <c r="B255" s="135"/>
      <c r="C255" s="135"/>
      <c r="D255" s="135"/>
      <c r="E255" s="135"/>
      <c r="F255" s="135"/>
      <c r="R255" s="135"/>
      <c r="BD255" s="111"/>
      <c r="BE255" s="111"/>
    </row>
    <row r="256" spans="1:57" x14ac:dyDescent="0.25">
      <c r="A256" s="135"/>
      <c r="B256" s="135"/>
      <c r="C256" s="135"/>
      <c r="D256" s="135"/>
      <c r="E256" s="135"/>
      <c r="F256" s="135"/>
      <c r="R256" s="135"/>
      <c r="BD256" s="111"/>
      <c r="BE256" s="111"/>
    </row>
    <row r="257" spans="1:57" x14ac:dyDescent="0.25">
      <c r="A257" s="135"/>
      <c r="B257" s="135"/>
      <c r="C257" s="135"/>
      <c r="D257" s="135"/>
      <c r="E257" s="135"/>
      <c r="F257" s="135"/>
      <c r="R257" s="135"/>
      <c r="BD257" s="111"/>
      <c r="BE257" s="111"/>
    </row>
    <row r="258" spans="1:57" x14ac:dyDescent="0.25">
      <c r="A258" s="135"/>
      <c r="B258" s="135"/>
      <c r="C258" s="135"/>
      <c r="D258" s="135"/>
      <c r="E258" s="135"/>
      <c r="F258" s="135"/>
      <c r="R258" s="135"/>
      <c r="BD258" s="111"/>
      <c r="BE258" s="111"/>
    </row>
    <row r="259" spans="1:57" x14ac:dyDescent="0.25">
      <c r="A259" s="135"/>
      <c r="B259" s="135"/>
      <c r="C259" s="135"/>
      <c r="D259" s="135"/>
      <c r="E259" s="135"/>
      <c r="F259" s="135"/>
      <c r="R259" s="135"/>
      <c r="BD259" s="111"/>
      <c r="BE259" s="111"/>
    </row>
    <row r="260" spans="1:57" x14ac:dyDescent="0.25">
      <c r="A260" s="135"/>
      <c r="B260" s="135"/>
      <c r="C260" s="135"/>
      <c r="D260" s="135"/>
      <c r="E260" s="135"/>
      <c r="F260" s="135"/>
      <c r="R260" s="135"/>
      <c r="BD260" s="111"/>
      <c r="BE260" s="111"/>
    </row>
    <row r="261" spans="1:57" x14ac:dyDescent="0.25">
      <c r="A261" s="135"/>
      <c r="B261" s="135"/>
      <c r="C261" s="135"/>
      <c r="D261" s="135"/>
      <c r="E261" s="135"/>
      <c r="F261" s="135"/>
      <c r="R261" s="135"/>
      <c r="BD261" s="111"/>
      <c r="BE261" s="111"/>
    </row>
    <row r="262" spans="1:57" x14ac:dyDescent="0.25">
      <c r="A262" s="135"/>
      <c r="B262" s="135"/>
      <c r="C262" s="135"/>
      <c r="D262" s="135"/>
      <c r="E262" s="135"/>
      <c r="F262" s="135"/>
      <c r="R262" s="135"/>
      <c r="BD262" s="111"/>
      <c r="BE262" s="111"/>
    </row>
    <row r="263" spans="1:57" x14ac:dyDescent="0.25">
      <c r="A263" s="135"/>
      <c r="B263" s="135"/>
      <c r="C263" s="135"/>
      <c r="D263" s="135"/>
      <c r="E263" s="135"/>
      <c r="F263" s="135"/>
      <c r="R263" s="135"/>
      <c r="BD263" s="111"/>
      <c r="BE263" s="111"/>
    </row>
    <row r="264" spans="1:57" x14ac:dyDescent="0.25">
      <c r="A264" s="135"/>
      <c r="B264" s="135"/>
      <c r="C264" s="135"/>
      <c r="D264" s="135"/>
      <c r="E264" s="135"/>
      <c r="F264" s="135"/>
      <c r="R264" s="135"/>
      <c r="BD264" s="111"/>
      <c r="BE264" s="111"/>
    </row>
    <row r="265" spans="1:57" x14ac:dyDescent="0.25">
      <c r="A265" s="135"/>
      <c r="B265" s="135"/>
      <c r="C265" s="135"/>
      <c r="D265" s="135"/>
      <c r="E265" s="135"/>
      <c r="F265" s="135"/>
      <c r="R265" s="135"/>
      <c r="BD265" s="111"/>
      <c r="BE265" s="111"/>
    </row>
    <row r="266" spans="1:57" x14ac:dyDescent="0.25">
      <c r="A266" s="135"/>
      <c r="B266" s="135"/>
      <c r="C266" s="135"/>
      <c r="D266" s="135"/>
      <c r="E266" s="135"/>
      <c r="F266" s="135"/>
      <c r="R266" s="135"/>
      <c r="BD266" s="111"/>
      <c r="BE266" s="111"/>
    </row>
    <row r="267" spans="1:57" x14ac:dyDescent="0.25">
      <c r="A267" s="135"/>
      <c r="B267" s="135"/>
      <c r="C267" s="135"/>
      <c r="D267" s="135"/>
      <c r="E267" s="135"/>
      <c r="F267" s="135"/>
      <c r="R267" s="135"/>
      <c r="BD267" s="111"/>
      <c r="BE267" s="111"/>
    </row>
    <row r="268" spans="1:57" x14ac:dyDescent="0.25">
      <c r="A268" s="135"/>
      <c r="B268" s="135"/>
      <c r="C268" s="135"/>
      <c r="D268" s="135"/>
      <c r="E268" s="135"/>
      <c r="F268" s="135"/>
      <c r="R268" s="135"/>
      <c r="BD268" s="111"/>
      <c r="BE268" s="111"/>
    </row>
    <row r="269" spans="1:57" x14ac:dyDescent="0.25">
      <c r="A269" s="135"/>
      <c r="B269" s="135"/>
      <c r="C269" s="135"/>
      <c r="D269" s="135"/>
      <c r="E269" s="135"/>
      <c r="F269" s="135"/>
      <c r="R269" s="135"/>
      <c r="BD269" s="111"/>
      <c r="BE269" s="111"/>
    </row>
    <row r="270" spans="1:57" x14ac:dyDescent="0.25">
      <c r="A270" s="135"/>
      <c r="B270" s="135"/>
      <c r="C270" s="135"/>
      <c r="D270" s="135"/>
      <c r="E270" s="135"/>
      <c r="F270" s="135"/>
      <c r="R270" s="135"/>
      <c r="BD270" s="111"/>
      <c r="BE270" s="111"/>
    </row>
    <row r="271" spans="1:57" x14ac:dyDescent="0.25">
      <c r="A271" s="135"/>
      <c r="B271" s="135"/>
      <c r="C271" s="135"/>
      <c r="D271" s="135"/>
      <c r="E271" s="135"/>
      <c r="F271" s="135"/>
      <c r="R271" s="135"/>
      <c r="BD271" s="111"/>
      <c r="BE271" s="111"/>
    </row>
    <row r="272" spans="1:57" x14ac:dyDescent="0.25">
      <c r="A272" s="135"/>
      <c r="B272" s="135"/>
      <c r="C272" s="135"/>
      <c r="D272" s="135"/>
      <c r="E272" s="135"/>
      <c r="F272" s="135"/>
      <c r="R272" s="135"/>
      <c r="BD272" s="111"/>
      <c r="BE272" s="111"/>
    </row>
    <row r="273" spans="1:57" x14ac:dyDescent="0.25">
      <c r="A273" s="135"/>
      <c r="B273" s="135"/>
      <c r="C273" s="135"/>
      <c r="D273" s="135"/>
      <c r="E273" s="135"/>
      <c r="F273" s="135"/>
      <c r="R273" s="135"/>
      <c r="BD273" s="111"/>
      <c r="BE273" s="111"/>
    </row>
    <row r="274" spans="1:57" x14ac:dyDescent="0.25">
      <c r="A274" s="135"/>
      <c r="B274" s="135"/>
      <c r="C274" s="135"/>
      <c r="D274" s="135"/>
      <c r="E274" s="135"/>
      <c r="F274" s="135"/>
      <c r="R274" s="135"/>
      <c r="BD274" s="111"/>
      <c r="BE274" s="111"/>
    </row>
    <row r="275" spans="1:57" x14ac:dyDescent="0.25">
      <c r="A275" s="135"/>
      <c r="B275" s="135"/>
      <c r="C275" s="135"/>
      <c r="D275" s="135"/>
      <c r="E275" s="135"/>
      <c r="F275" s="135"/>
      <c r="R275" s="135"/>
      <c r="BD275" s="111"/>
      <c r="BE275" s="111"/>
    </row>
    <row r="276" spans="1:57" x14ac:dyDescent="0.25">
      <c r="A276" s="135"/>
      <c r="B276" s="135"/>
      <c r="C276" s="135"/>
      <c r="D276" s="135"/>
      <c r="E276" s="135"/>
      <c r="F276" s="135"/>
      <c r="R276" s="135"/>
      <c r="BD276" s="111"/>
      <c r="BE276" s="111"/>
    </row>
    <row r="277" spans="1:57" x14ac:dyDescent="0.25">
      <c r="A277" s="135"/>
      <c r="B277" s="135"/>
      <c r="C277" s="135"/>
      <c r="D277" s="135"/>
      <c r="E277" s="135"/>
      <c r="F277" s="135"/>
      <c r="R277" s="135"/>
      <c r="BD277" s="111"/>
      <c r="BE277" s="111"/>
    </row>
    <row r="278" spans="1:57" x14ac:dyDescent="0.25">
      <c r="A278" s="135"/>
      <c r="B278" s="135"/>
      <c r="C278" s="135"/>
      <c r="D278" s="135"/>
      <c r="E278" s="135"/>
      <c r="F278" s="135"/>
      <c r="R278" s="135"/>
      <c r="BD278" s="111"/>
      <c r="BE278" s="111"/>
    </row>
    <row r="279" spans="1:57" x14ac:dyDescent="0.25">
      <c r="A279" s="135"/>
      <c r="B279" s="135"/>
      <c r="C279" s="135"/>
      <c r="D279" s="135"/>
      <c r="E279" s="135"/>
      <c r="F279" s="135"/>
      <c r="R279" s="135"/>
      <c r="BD279" s="111"/>
      <c r="BE279" s="111"/>
    </row>
    <row r="280" spans="1:57" x14ac:dyDescent="0.25">
      <c r="A280" s="135"/>
      <c r="B280" s="135"/>
      <c r="C280" s="135"/>
      <c r="D280" s="135"/>
      <c r="E280" s="135"/>
      <c r="F280" s="135"/>
      <c r="R280" s="135"/>
      <c r="BD280" s="111"/>
      <c r="BE280" s="111"/>
    </row>
    <row r="281" spans="1:57" x14ac:dyDescent="0.25">
      <c r="A281" s="135"/>
      <c r="B281" s="135"/>
      <c r="C281" s="135"/>
      <c r="D281" s="135"/>
      <c r="E281" s="135"/>
      <c r="F281" s="135"/>
      <c r="R281" s="135"/>
      <c r="BD281" s="111"/>
      <c r="BE281" s="111"/>
    </row>
    <row r="282" spans="1:57" x14ac:dyDescent="0.25">
      <c r="A282" s="135"/>
      <c r="B282" s="135"/>
      <c r="C282" s="135"/>
      <c r="D282" s="135"/>
      <c r="E282" s="135"/>
      <c r="F282" s="135"/>
      <c r="R282" s="135"/>
      <c r="BD282" s="111"/>
      <c r="BE282" s="111"/>
    </row>
    <row r="283" spans="1:57" x14ac:dyDescent="0.25">
      <c r="A283" s="135"/>
      <c r="B283" s="135"/>
      <c r="C283" s="135"/>
      <c r="D283" s="135"/>
      <c r="E283" s="135"/>
      <c r="F283" s="135"/>
      <c r="R283" s="135"/>
      <c r="BD283" s="111"/>
      <c r="BE283" s="111"/>
    </row>
    <row r="284" spans="1:57" x14ac:dyDescent="0.25">
      <c r="A284" s="135"/>
      <c r="B284" s="135"/>
      <c r="C284" s="135"/>
      <c r="D284" s="135"/>
      <c r="E284" s="135"/>
      <c r="F284" s="135"/>
      <c r="R284" s="135"/>
      <c r="BD284" s="111"/>
      <c r="BE284" s="111"/>
    </row>
    <row r="285" spans="1:57" x14ac:dyDescent="0.25">
      <c r="A285" s="135"/>
      <c r="B285" s="135"/>
      <c r="C285" s="135"/>
      <c r="D285" s="135"/>
      <c r="E285" s="135"/>
      <c r="F285" s="135"/>
      <c r="R285" s="135"/>
      <c r="BD285" s="111"/>
      <c r="BE285" s="111"/>
    </row>
    <row r="286" spans="1:57" x14ac:dyDescent="0.25">
      <c r="A286" s="135"/>
      <c r="B286" s="135"/>
      <c r="C286" s="135"/>
      <c r="D286" s="135"/>
      <c r="E286" s="135"/>
      <c r="F286" s="135"/>
      <c r="R286" s="135"/>
      <c r="BD286" s="111"/>
      <c r="BE286" s="111"/>
    </row>
    <row r="287" spans="1:57" x14ac:dyDescent="0.25">
      <c r="A287" s="135"/>
      <c r="B287" s="135"/>
      <c r="C287" s="135"/>
      <c r="D287" s="135"/>
      <c r="E287" s="135"/>
      <c r="F287" s="135"/>
      <c r="R287" s="135"/>
      <c r="BD287" s="111"/>
      <c r="BE287" s="111"/>
    </row>
    <row r="288" spans="1:57" x14ac:dyDescent="0.25">
      <c r="A288" s="135"/>
      <c r="B288" s="135"/>
      <c r="C288" s="135"/>
      <c r="D288" s="135"/>
      <c r="E288" s="135"/>
      <c r="F288" s="135"/>
      <c r="R288" s="135"/>
      <c r="BD288" s="111"/>
      <c r="BE288" s="111"/>
    </row>
    <row r="289" spans="1:57" x14ac:dyDescent="0.25">
      <c r="A289" s="135"/>
      <c r="B289" s="135"/>
      <c r="C289" s="135"/>
      <c r="D289" s="135"/>
      <c r="E289" s="135"/>
      <c r="F289" s="135"/>
      <c r="R289" s="135"/>
      <c r="BD289" s="111"/>
      <c r="BE289" s="111"/>
    </row>
    <row r="290" spans="1:57" x14ac:dyDescent="0.25">
      <c r="A290" s="135"/>
      <c r="B290" s="135"/>
      <c r="C290" s="135"/>
      <c r="D290" s="135"/>
      <c r="E290" s="135"/>
      <c r="F290" s="135"/>
      <c r="R290" s="135"/>
      <c r="BD290" s="111"/>
      <c r="BE290" s="111"/>
    </row>
    <row r="291" spans="1:57" x14ac:dyDescent="0.25">
      <c r="A291" s="135"/>
      <c r="B291" s="135"/>
      <c r="C291" s="135"/>
      <c r="D291" s="135"/>
      <c r="E291" s="135"/>
      <c r="F291" s="135"/>
      <c r="R291" s="135"/>
      <c r="BD291" s="111"/>
      <c r="BE291" s="111"/>
    </row>
    <row r="292" spans="1:57" x14ac:dyDescent="0.25">
      <c r="A292" s="135"/>
      <c r="B292" s="135"/>
      <c r="C292" s="135"/>
      <c r="D292" s="135"/>
      <c r="E292" s="135"/>
      <c r="F292" s="135"/>
      <c r="R292" s="135"/>
      <c r="BD292" s="111"/>
      <c r="BE292" s="111"/>
    </row>
    <row r="293" spans="1:57" x14ac:dyDescent="0.25">
      <c r="A293" s="135"/>
      <c r="B293" s="135"/>
      <c r="C293" s="135"/>
      <c r="D293" s="135"/>
      <c r="E293" s="135"/>
      <c r="F293" s="135"/>
      <c r="R293" s="135"/>
      <c r="BD293" s="111"/>
      <c r="BE293" s="111"/>
    </row>
    <row r="294" spans="1:57" x14ac:dyDescent="0.25">
      <c r="A294" s="135"/>
      <c r="B294" s="135"/>
      <c r="C294" s="135"/>
      <c r="D294" s="135"/>
      <c r="E294" s="135"/>
      <c r="F294" s="135"/>
      <c r="R294" s="135"/>
      <c r="BD294" s="111"/>
      <c r="BE294" s="111"/>
    </row>
    <row r="295" spans="1:57" x14ac:dyDescent="0.25">
      <c r="A295" s="135"/>
      <c r="B295" s="135"/>
      <c r="C295" s="135"/>
      <c r="D295" s="135"/>
      <c r="E295" s="135"/>
      <c r="F295" s="135"/>
      <c r="R295" s="135"/>
      <c r="BD295" s="111"/>
      <c r="BE295" s="111"/>
    </row>
    <row r="296" spans="1:57" x14ac:dyDescent="0.25">
      <c r="A296" s="135"/>
      <c r="B296" s="135"/>
      <c r="C296" s="135"/>
      <c r="D296" s="135"/>
      <c r="E296" s="135"/>
      <c r="F296" s="135"/>
      <c r="R296" s="135"/>
      <c r="BD296" s="111"/>
      <c r="BE296" s="111"/>
    </row>
    <row r="297" spans="1:57" x14ac:dyDescent="0.25">
      <c r="A297" s="135"/>
      <c r="B297" s="135"/>
      <c r="C297" s="135"/>
      <c r="D297" s="135"/>
      <c r="E297" s="135"/>
      <c r="F297" s="135"/>
      <c r="R297" s="135"/>
      <c r="BD297" s="111"/>
      <c r="BE297" s="111"/>
    </row>
    <row r="298" spans="1:57" x14ac:dyDescent="0.25">
      <c r="A298" s="135"/>
      <c r="B298" s="135"/>
      <c r="C298" s="135"/>
      <c r="D298" s="135"/>
      <c r="E298" s="135"/>
      <c r="F298" s="135"/>
      <c r="R298" s="135"/>
      <c r="BD298" s="111"/>
      <c r="BE298" s="111"/>
    </row>
    <row r="299" spans="1:57" x14ac:dyDescent="0.25">
      <c r="A299" s="135"/>
      <c r="B299" s="135"/>
      <c r="C299" s="135"/>
      <c r="D299" s="135"/>
      <c r="E299" s="135"/>
      <c r="F299" s="135"/>
      <c r="R299" s="135"/>
      <c r="BD299" s="111"/>
      <c r="BE299" s="111"/>
    </row>
  </sheetData>
  <sheetProtection algorithmName="SHA-512" hashValue="usL2EkfcAD6MVkRk4vg/UJ1FyFT8OwwLLDPhHwrH6TGIyUAFZBBFQlH9zNLYNzGtcD+o4IL47q5YoTK4nusecQ==" saltValue="JfqLIqSCFzXIXMVvvmiw8g=="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1:X83"/>
  <sheetViews>
    <sheetView workbookViewId="0"/>
  </sheetViews>
  <sheetFormatPr baseColWidth="10" defaultColWidth="11.42578125" defaultRowHeight="15" outlineLevelCol="1" x14ac:dyDescent="0.25"/>
  <cols>
    <col min="1" max="1" width="3.28515625" style="111" customWidth="1"/>
    <col min="2" max="2" width="33.7109375" style="111" customWidth="1"/>
    <col min="3" max="3" width="21.5703125" style="111" bestFit="1" customWidth="1"/>
    <col min="4" max="4" width="12.85546875" style="111" customWidth="1"/>
    <col min="5" max="5" width="14.28515625" style="111" customWidth="1"/>
    <col min="6" max="6" width="12.28515625" style="111" customWidth="1"/>
    <col min="7" max="7" width="2.140625" style="111" customWidth="1"/>
    <col min="8" max="8" width="3.7109375" style="156" customWidth="1"/>
    <col min="9" max="9" width="11.42578125" style="111"/>
    <col min="10" max="23" width="11.42578125" style="112" hidden="1" customWidth="1" outlineLevel="1"/>
    <col min="24" max="24" width="11.42578125" style="111" collapsed="1"/>
    <col min="25" max="16384" width="11.42578125" style="111"/>
  </cols>
  <sheetData>
    <row r="1" spans="2:23" ht="15.75" thickBot="1" x14ac:dyDescent="0.3"/>
    <row r="2" spans="2:23" ht="42.6" customHeight="1" x14ac:dyDescent="0.25">
      <c r="B2" s="661" t="str">
        <f t="shared" ref="B2:B33" si="0">IF(Lang=0,K2,L2)</f>
        <v>Gains/pertes d'expérience et modifications d'hypothèses par type et ligne d'affaires
(consolidé) (1)</v>
      </c>
      <c r="C2" s="662">
        <f t="shared" ref="C2:C33" si="1">IF(Lang=0,M2,N2)</f>
        <v>0</v>
      </c>
      <c r="D2" s="662">
        <f>IF(Lang=0,O2,P2)</f>
        <v>0</v>
      </c>
      <c r="E2" s="662">
        <f>IF(Lang=0,Q2,R2)</f>
        <v>0</v>
      </c>
      <c r="F2" s="663">
        <f>IF(Lang=0,S2,T2)</f>
        <v>0</v>
      </c>
      <c r="K2" s="143" t="s">
        <v>2791</v>
      </c>
      <c r="L2" s="143" t="s">
        <v>2792</v>
      </c>
    </row>
    <row r="3" spans="2:23" ht="14.25" customHeight="1" x14ac:dyDescent="0.25">
      <c r="B3" s="664" t="str">
        <f t="shared" si="0"/>
        <v>(en millier de dollars)</v>
      </c>
      <c r="C3" s="665">
        <f t="shared" si="1"/>
        <v>0</v>
      </c>
      <c r="D3" s="665">
        <f>IF(Lang=0,O3,P3)</f>
        <v>0</v>
      </c>
      <c r="E3" s="665">
        <f>IF(Lang=0,Q3,R3)</f>
        <v>0</v>
      </c>
      <c r="F3" s="666">
        <f>IF(Lang=0,S3,T3)</f>
        <v>0</v>
      </c>
      <c r="K3" s="112" t="s">
        <v>756</v>
      </c>
      <c r="L3" s="112" t="s">
        <v>757</v>
      </c>
    </row>
    <row r="4" spans="2:23" ht="120.75" customHeight="1" x14ac:dyDescent="0.25">
      <c r="B4" s="53" t="str">
        <f t="shared" si="0"/>
        <v>Type d'hypothèse</v>
      </c>
      <c r="C4" s="624" t="str">
        <f t="shared" si="1"/>
        <v>Ligne d'affaires
des états VIE</v>
      </c>
      <c r="D4" s="673" t="str">
        <f>IF(Lang=0,O4,P4)</f>
        <v>Gains et pertes d'expérience nets</v>
      </c>
      <c r="E4" s="673" t="str">
        <f>IF(Lang=0,Q4,R4)</f>
        <v>Variation nette due à la mise à jour des hypothèses</v>
      </c>
      <c r="F4" s="674" t="str">
        <f>IF(Lang=0,S4,T4)</f>
        <v>Variation nette due au changement de base</v>
      </c>
      <c r="K4" s="112" t="s">
        <v>2376</v>
      </c>
      <c r="L4" s="112" t="s">
        <v>2377</v>
      </c>
      <c r="M4" s="112" t="s">
        <v>1791</v>
      </c>
      <c r="N4" s="112" t="s">
        <v>1792</v>
      </c>
      <c r="O4" s="143" t="s">
        <v>2795</v>
      </c>
      <c r="P4" s="143" t="s">
        <v>2349</v>
      </c>
      <c r="Q4" s="112" t="s">
        <v>2352</v>
      </c>
      <c r="R4" s="143" t="s">
        <v>2793</v>
      </c>
      <c r="S4" s="112" t="s">
        <v>2354</v>
      </c>
      <c r="T4" s="112" t="s">
        <v>2794</v>
      </c>
    </row>
    <row r="5" spans="2:23" ht="14.25" customHeight="1" x14ac:dyDescent="0.25">
      <c r="B5" s="676" t="str">
        <f t="shared" si="0"/>
        <v>Non consolidé</v>
      </c>
      <c r="C5" s="678">
        <f t="shared" si="1"/>
        <v>0</v>
      </c>
      <c r="D5" s="603">
        <f>IF(Lang=0,O5,P5)</f>
        <v>0</v>
      </c>
      <c r="E5" s="603">
        <f>IF(Lang=0,Q5,R5)</f>
        <v>0</v>
      </c>
      <c r="F5" s="675">
        <f>IF(Lang=0,S5,T5)</f>
        <v>0</v>
      </c>
      <c r="K5" s="112" t="s">
        <v>1793</v>
      </c>
      <c r="L5" s="112" t="s">
        <v>1794</v>
      </c>
    </row>
    <row r="6" spans="2:23" ht="9" customHeight="1" x14ac:dyDescent="0.25">
      <c r="B6" s="677">
        <f t="shared" si="0"/>
        <v>0</v>
      </c>
      <c r="C6" s="679">
        <f t="shared" si="1"/>
        <v>0</v>
      </c>
      <c r="D6" s="257" t="s">
        <v>782</v>
      </c>
      <c r="E6" s="187" t="s">
        <v>785</v>
      </c>
      <c r="F6" s="205" t="s">
        <v>789</v>
      </c>
      <c r="H6" s="2" t="str">
        <f>IF(Lang=0,V6,W6)</f>
        <v>Réf</v>
      </c>
      <c r="V6" s="112" t="s">
        <v>2</v>
      </c>
      <c r="W6" s="112" t="s">
        <v>3</v>
      </c>
    </row>
    <row r="7" spans="2:23" ht="15" customHeight="1" x14ac:dyDescent="0.25">
      <c r="B7" s="670" t="str">
        <f t="shared" si="0"/>
        <v>Mortalité</v>
      </c>
      <c r="C7" s="256" t="str">
        <f t="shared" si="1"/>
        <v>Assurance individuelle</v>
      </c>
      <c r="D7" s="441"/>
      <c r="E7" s="371"/>
      <c r="F7" s="372"/>
      <c r="H7" s="1" t="s">
        <v>24</v>
      </c>
      <c r="K7" s="112" t="s">
        <v>2378</v>
      </c>
      <c r="L7" s="112" t="s">
        <v>2379</v>
      </c>
      <c r="M7" s="112" t="s">
        <v>46</v>
      </c>
      <c r="N7" s="112" t="s">
        <v>47</v>
      </c>
    </row>
    <row r="8" spans="2:23" ht="15" customHeight="1" x14ac:dyDescent="0.25">
      <c r="B8" s="671">
        <f t="shared" si="0"/>
        <v>0</v>
      </c>
      <c r="C8" s="95" t="str">
        <f t="shared" si="1"/>
        <v>Assurance collective</v>
      </c>
      <c r="D8" s="441"/>
      <c r="E8" s="371"/>
      <c r="F8" s="372"/>
      <c r="H8" s="1" t="s">
        <v>811</v>
      </c>
      <c r="M8" s="112" t="s">
        <v>74</v>
      </c>
      <c r="N8" s="112" t="s">
        <v>75</v>
      </c>
    </row>
    <row r="9" spans="2:23" ht="15" customHeight="1" x14ac:dyDescent="0.25">
      <c r="B9" s="671">
        <f t="shared" si="0"/>
        <v>0</v>
      </c>
      <c r="C9" s="95" t="str">
        <f t="shared" si="1"/>
        <v>Rente individuelle</v>
      </c>
      <c r="D9" s="441"/>
      <c r="E9" s="371"/>
      <c r="F9" s="372"/>
      <c r="H9" s="1" t="s">
        <v>821</v>
      </c>
      <c r="M9" s="112" t="s">
        <v>93</v>
      </c>
      <c r="N9" s="112" t="s">
        <v>103</v>
      </c>
    </row>
    <row r="10" spans="2:23" ht="15" customHeight="1" x14ac:dyDescent="0.25">
      <c r="B10" s="671">
        <f t="shared" si="0"/>
        <v>0</v>
      </c>
      <c r="C10" s="95" t="str">
        <f t="shared" si="1"/>
        <v>Rente collective</v>
      </c>
      <c r="D10" s="441"/>
      <c r="E10" s="371"/>
      <c r="F10" s="372"/>
      <c r="H10" s="1" t="s">
        <v>831</v>
      </c>
      <c r="M10" s="112" t="s">
        <v>127</v>
      </c>
      <c r="N10" s="112" t="s">
        <v>128</v>
      </c>
    </row>
    <row r="11" spans="2:23" ht="15" customHeight="1" x14ac:dyDescent="0.25">
      <c r="B11" s="671">
        <f t="shared" si="0"/>
        <v>0</v>
      </c>
      <c r="C11" s="95" t="str">
        <f t="shared" si="1"/>
        <v>Avec participation</v>
      </c>
      <c r="D11" s="441"/>
      <c r="E11" s="371"/>
      <c r="F11" s="372"/>
      <c r="H11" s="1" t="s">
        <v>841</v>
      </c>
      <c r="M11" s="112" t="s">
        <v>1797</v>
      </c>
      <c r="N11" s="112" t="s">
        <v>1798</v>
      </c>
    </row>
    <row r="12" spans="2:23" ht="15" customHeight="1" x14ac:dyDescent="0.25">
      <c r="B12" s="671">
        <f t="shared" si="0"/>
        <v>0</v>
      </c>
      <c r="C12" s="95" t="str">
        <f t="shared" si="1"/>
        <v>Assurances multirisques</v>
      </c>
      <c r="D12" s="441"/>
      <c r="E12" s="371"/>
      <c r="F12" s="372"/>
      <c r="H12" s="1" t="s">
        <v>851</v>
      </c>
      <c r="M12" s="112" t="s">
        <v>147</v>
      </c>
      <c r="N12" s="112" t="s">
        <v>148</v>
      </c>
    </row>
    <row r="13" spans="2:23" ht="15" customHeight="1" x14ac:dyDescent="0.25">
      <c r="B13" s="671">
        <f t="shared" si="0"/>
        <v>0</v>
      </c>
      <c r="C13" s="95" t="str">
        <f t="shared" si="1"/>
        <v>Acceptation de dépôt</v>
      </c>
      <c r="D13" s="441"/>
      <c r="E13" s="371"/>
      <c r="F13" s="372"/>
      <c r="H13" s="1" t="s">
        <v>861</v>
      </c>
      <c r="M13" s="112" t="s">
        <v>134</v>
      </c>
      <c r="N13" s="112" t="s">
        <v>135</v>
      </c>
    </row>
    <row r="14" spans="2:23" ht="15" customHeight="1" x14ac:dyDescent="0.25">
      <c r="B14" s="671">
        <f t="shared" si="0"/>
        <v>0</v>
      </c>
      <c r="C14" s="95" t="str">
        <f t="shared" si="1"/>
        <v>Autres</v>
      </c>
      <c r="D14" s="441"/>
      <c r="E14" s="371"/>
      <c r="F14" s="372"/>
      <c r="H14" s="1" t="s">
        <v>871</v>
      </c>
      <c r="M14" s="112" t="s">
        <v>142</v>
      </c>
      <c r="N14" s="112" t="s">
        <v>122</v>
      </c>
    </row>
    <row r="15" spans="2:23" ht="15" customHeight="1" x14ac:dyDescent="0.25">
      <c r="B15" s="672">
        <f t="shared" si="0"/>
        <v>0</v>
      </c>
      <c r="C15" s="285" t="str">
        <f t="shared" si="1"/>
        <v>Total</v>
      </c>
      <c r="D15" s="443">
        <f>SUM($D7:$D14)</f>
        <v>0</v>
      </c>
      <c r="E15" s="443">
        <f>SUM($E7:$E14)</f>
        <v>0</v>
      </c>
      <c r="F15" s="444">
        <f>SUM($F7:$F14)</f>
        <v>0</v>
      </c>
      <c r="H15" s="1" t="s">
        <v>890</v>
      </c>
      <c r="M15" s="112" t="s">
        <v>1885</v>
      </c>
      <c r="N15" s="112" t="s">
        <v>1885</v>
      </c>
    </row>
    <row r="16" spans="2:23" ht="15" customHeight="1" x14ac:dyDescent="0.25">
      <c r="B16" s="670" t="str">
        <f t="shared" si="0"/>
        <v>Morbidité</v>
      </c>
      <c r="C16" s="258" t="str">
        <f t="shared" si="1"/>
        <v>Assurance individuelle</v>
      </c>
      <c r="D16" s="441"/>
      <c r="E16" s="371"/>
      <c r="F16" s="372"/>
      <c r="H16" s="1" t="s">
        <v>32</v>
      </c>
      <c r="K16" s="112" t="s">
        <v>2380</v>
      </c>
      <c r="L16" s="112" t="s">
        <v>2381</v>
      </c>
      <c r="M16" s="112" t="s">
        <v>46</v>
      </c>
      <c r="N16" s="112" t="s">
        <v>47</v>
      </c>
    </row>
    <row r="17" spans="2:14" ht="15" customHeight="1" x14ac:dyDescent="0.25">
      <c r="B17" s="671">
        <f t="shared" si="0"/>
        <v>0</v>
      </c>
      <c r="C17" s="95" t="str">
        <f t="shared" si="1"/>
        <v>Assurance collective</v>
      </c>
      <c r="D17" s="441"/>
      <c r="E17" s="371"/>
      <c r="F17" s="372"/>
      <c r="H17" s="1" t="s">
        <v>35</v>
      </c>
      <c r="M17" s="112" t="s">
        <v>74</v>
      </c>
      <c r="N17" s="112" t="s">
        <v>75</v>
      </c>
    </row>
    <row r="18" spans="2:14" ht="15" customHeight="1" x14ac:dyDescent="0.25">
      <c r="B18" s="671">
        <f t="shared" si="0"/>
        <v>0</v>
      </c>
      <c r="C18" s="95" t="str">
        <f t="shared" si="1"/>
        <v>Rente individuelle</v>
      </c>
      <c r="D18" s="441"/>
      <c r="E18" s="371"/>
      <c r="F18" s="372"/>
      <c r="H18" s="1" t="s">
        <v>38</v>
      </c>
      <c r="M18" s="112" t="s">
        <v>93</v>
      </c>
      <c r="N18" s="112" t="s">
        <v>103</v>
      </c>
    </row>
    <row r="19" spans="2:14" ht="15" customHeight="1" x14ac:dyDescent="0.25">
      <c r="B19" s="671">
        <f t="shared" si="0"/>
        <v>0</v>
      </c>
      <c r="C19" s="95" t="str">
        <f t="shared" si="1"/>
        <v>Rente collective</v>
      </c>
      <c r="D19" s="441"/>
      <c r="E19" s="371"/>
      <c r="F19" s="372"/>
      <c r="H19" s="1" t="s">
        <v>927</v>
      </c>
      <c r="M19" s="112" t="s">
        <v>127</v>
      </c>
      <c r="N19" s="112" t="s">
        <v>128</v>
      </c>
    </row>
    <row r="20" spans="2:14" ht="15" customHeight="1" x14ac:dyDescent="0.25">
      <c r="B20" s="671">
        <f t="shared" si="0"/>
        <v>0</v>
      </c>
      <c r="C20" s="95" t="str">
        <f t="shared" si="1"/>
        <v>Avec participation</v>
      </c>
      <c r="D20" s="441"/>
      <c r="E20" s="371"/>
      <c r="F20" s="372"/>
      <c r="H20" s="1" t="s">
        <v>937</v>
      </c>
      <c r="M20" s="112" t="s">
        <v>1797</v>
      </c>
      <c r="N20" s="112" t="s">
        <v>1798</v>
      </c>
    </row>
    <row r="21" spans="2:14" ht="15" customHeight="1" x14ac:dyDescent="0.25">
      <c r="B21" s="671">
        <f t="shared" si="0"/>
        <v>0</v>
      </c>
      <c r="C21" s="95" t="str">
        <f t="shared" si="1"/>
        <v>Assurances multirisques</v>
      </c>
      <c r="D21" s="441"/>
      <c r="E21" s="371"/>
      <c r="F21" s="372"/>
      <c r="H21" s="1" t="s">
        <v>947</v>
      </c>
      <c r="M21" s="112" t="s">
        <v>147</v>
      </c>
      <c r="N21" s="112" t="s">
        <v>148</v>
      </c>
    </row>
    <row r="22" spans="2:14" ht="15" customHeight="1" x14ac:dyDescent="0.25">
      <c r="B22" s="671">
        <f t="shared" si="0"/>
        <v>0</v>
      </c>
      <c r="C22" s="95" t="str">
        <f t="shared" si="1"/>
        <v>Acceptation de dépôt</v>
      </c>
      <c r="D22" s="441"/>
      <c r="E22" s="371"/>
      <c r="F22" s="372"/>
      <c r="H22" s="1" t="s">
        <v>957</v>
      </c>
      <c r="M22" s="112" t="s">
        <v>134</v>
      </c>
      <c r="N22" s="112" t="s">
        <v>135</v>
      </c>
    </row>
    <row r="23" spans="2:14" ht="15" customHeight="1" x14ac:dyDescent="0.25">
      <c r="B23" s="671">
        <f t="shared" si="0"/>
        <v>0</v>
      </c>
      <c r="C23" s="95" t="str">
        <f t="shared" si="1"/>
        <v>Autres</v>
      </c>
      <c r="D23" s="441"/>
      <c r="E23" s="371"/>
      <c r="F23" s="372"/>
      <c r="H23" s="1" t="s">
        <v>967</v>
      </c>
      <c r="M23" s="112" t="s">
        <v>142</v>
      </c>
      <c r="N23" s="112" t="s">
        <v>122</v>
      </c>
    </row>
    <row r="24" spans="2:14" ht="15" customHeight="1" x14ac:dyDescent="0.25">
      <c r="B24" s="672">
        <f t="shared" si="0"/>
        <v>0</v>
      </c>
      <c r="C24" s="285" t="str">
        <f t="shared" si="1"/>
        <v>Total</v>
      </c>
      <c r="D24" s="443">
        <f>SUM($D16:$D23)</f>
        <v>0</v>
      </c>
      <c r="E24" s="443">
        <f>SUM($E16:$E23)</f>
        <v>0</v>
      </c>
      <c r="F24" s="444">
        <f>SUM($F16:$F23)</f>
        <v>0</v>
      </c>
      <c r="H24" s="1" t="s">
        <v>986</v>
      </c>
      <c r="M24" s="112" t="s">
        <v>1885</v>
      </c>
      <c r="N24" s="112" t="s">
        <v>1885</v>
      </c>
    </row>
    <row r="25" spans="2:14" ht="15" customHeight="1" x14ac:dyDescent="0.25">
      <c r="B25" s="670" t="str">
        <f t="shared" si="0"/>
        <v>Déchéance</v>
      </c>
      <c r="C25" s="258" t="str">
        <f t="shared" si="1"/>
        <v>Assurance individuelle</v>
      </c>
      <c r="D25" s="441"/>
      <c r="E25" s="371"/>
      <c r="F25" s="372"/>
      <c r="H25" s="1" t="s">
        <v>997</v>
      </c>
      <c r="K25" s="112" t="s">
        <v>2382</v>
      </c>
      <c r="L25" s="112" t="s">
        <v>2383</v>
      </c>
      <c r="M25" s="112" t="s">
        <v>46</v>
      </c>
      <c r="N25" s="112" t="s">
        <v>47</v>
      </c>
    </row>
    <row r="26" spans="2:14" ht="15" customHeight="1" x14ac:dyDescent="0.25">
      <c r="B26" s="671">
        <f t="shared" si="0"/>
        <v>0</v>
      </c>
      <c r="C26" s="95" t="str">
        <f t="shared" si="1"/>
        <v>Assurance collective</v>
      </c>
      <c r="D26" s="441"/>
      <c r="E26" s="371"/>
      <c r="F26" s="372"/>
      <c r="H26" s="1" t="s">
        <v>1007</v>
      </c>
      <c r="M26" s="112" t="s">
        <v>74</v>
      </c>
      <c r="N26" s="112" t="s">
        <v>75</v>
      </c>
    </row>
    <row r="27" spans="2:14" ht="15" customHeight="1" x14ac:dyDescent="0.25">
      <c r="B27" s="671">
        <f t="shared" si="0"/>
        <v>0</v>
      </c>
      <c r="C27" s="95" t="str">
        <f t="shared" si="1"/>
        <v>Rente individuelle</v>
      </c>
      <c r="D27" s="441"/>
      <c r="E27" s="371"/>
      <c r="F27" s="372"/>
      <c r="H27" s="1" t="s">
        <v>1017</v>
      </c>
      <c r="M27" s="112" t="s">
        <v>93</v>
      </c>
      <c r="N27" s="112" t="s">
        <v>103</v>
      </c>
    </row>
    <row r="28" spans="2:14" ht="15" customHeight="1" x14ac:dyDescent="0.25">
      <c r="B28" s="671">
        <f t="shared" si="0"/>
        <v>0</v>
      </c>
      <c r="C28" s="95" t="str">
        <f t="shared" si="1"/>
        <v>Rente collective</v>
      </c>
      <c r="D28" s="441"/>
      <c r="E28" s="371"/>
      <c r="F28" s="372"/>
      <c r="H28" s="1" t="s">
        <v>1027</v>
      </c>
      <c r="M28" s="112" t="s">
        <v>127</v>
      </c>
      <c r="N28" s="112" t="s">
        <v>128</v>
      </c>
    </row>
    <row r="29" spans="2:14" ht="15" customHeight="1" x14ac:dyDescent="0.25">
      <c r="B29" s="671">
        <f t="shared" si="0"/>
        <v>0</v>
      </c>
      <c r="C29" s="95" t="str">
        <f t="shared" si="1"/>
        <v>Avec participation</v>
      </c>
      <c r="D29" s="441"/>
      <c r="E29" s="371"/>
      <c r="F29" s="372"/>
      <c r="H29" s="1" t="s">
        <v>1037</v>
      </c>
      <c r="M29" s="112" t="s">
        <v>1797</v>
      </c>
      <c r="N29" s="112" t="s">
        <v>1798</v>
      </c>
    </row>
    <row r="30" spans="2:14" ht="15" customHeight="1" x14ac:dyDescent="0.25">
      <c r="B30" s="671">
        <f t="shared" si="0"/>
        <v>0</v>
      </c>
      <c r="C30" s="95" t="str">
        <f t="shared" si="1"/>
        <v>Assurances multirisques</v>
      </c>
      <c r="D30" s="441"/>
      <c r="E30" s="371"/>
      <c r="F30" s="372"/>
      <c r="H30" s="1" t="s">
        <v>1047</v>
      </c>
      <c r="M30" s="112" t="s">
        <v>147</v>
      </c>
      <c r="N30" s="112" t="s">
        <v>148</v>
      </c>
    </row>
    <row r="31" spans="2:14" ht="15" customHeight="1" x14ac:dyDescent="0.25">
      <c r="B31" s="671">
        <f t="shared" si="0"/>
        <v>0</v>
      </c>
      <c r="C31" s="95" t="str">
        <f t="shared" si="1"/>
        <v>Acceptation de dépôt</v>
      </c>
      <c r="D31" s="441"/>
      <c r="E31" s="371"/>
      <c r="F31" s="372"/>
      <c r="H31" s="1" t="s">
        <v>1057</v>
      </c>
      <c r="M31" s="112" t="s">
        <v>134</v>
      </c>
      <c r="N31" s="112" t="s">
        <v>135</v>
      </c>
    </row>
    <row r="32" spans="2:14" ht="15" customHeight="1" x14ac:dyDescent="0.25">
      <c r="B32" s="671">
        <f t="shared" si="0"/>
        <v>0</v>
      </c>
      <c r="C32" s="95" t="str">
        <f t="shared" si="1"/>
        <v>Autres</v>
      </c>
      <c r="D32" s="441"/>
      <c r="E32" s="371"/>
      <c r="F32" s="372"/>
      <c r="H32" s="1" t="s">
        <v>1067</v>
      </c>
      <c r="M32" s="112" t="s">
        <v>142</v>
      </c>
      <c r="N32" s="112" t="s">
        <v>122</v>
      </c>
    </row>
    <row r="33" spans="2:14" ht="15" customHeight="1" x14ac:dyDescent="0.25">
      <c r="B33" s="672">
        <f t="shared" si="0"/>
        <v>0</v>
      </c>
      <c r="C33" s="285" t="str">
        <f t="shared" si="1"/>
        <v>Total</v>
      </c>
      <c r="D33" s="443">
        <f>SUM($D25:$D32)</f>
        <v>0</v>
      </c>
      <c r="E33" s="443">
        <f>SUM($E25:$E32)</f>
        <v>0</v>
      </c>
      <c r="F33" s="444">
        <f>SUM($F25:$F32)</f>
        <v>0</v>
      </c>
      <c r="H33" s="1" t="s">
        <v>1086</v>
      </c>
      <c r="M33" s="112" t="s">
        <v>1885</v>
      </c>
      <c r="N33" s="112" t="s">
        <v>1885</v>
      </c>
    </row>
    <row r="34" spans="2:14" ht="15" customHeight="1" x14ac:dyDescent="0.25">
      <c r="B34" s="670" t="str">
        <f t="shared" ref="B34:B65" si="2">IF(Lang=0,K34,L34)</f>
        <v>Frais directement attribuables</v>
      </c>
      <c r="C34" s="258" t="str">
        <f t="shared" ref="C34:C65" si="3">IF(Lang=0,M34,N34)</f>
        <v>Assurance individuelle</v>
      </c>
      <c r="D34" s="441"/>
      <c r="E34" s="371"/>
      <c r="F34" s="372"/>
      <c r="H34" s="1" t="s">
        <v>1097</v>
      </c>
      <c r="K34" s="112" t="s">
        <v>1944</v>
      </c>
      <c r="L34" s="112" t="s">
        <v>1945</v>
      </c>
      <c r="M34" s="112" t="s">
        <v>46</v>
      </c>
      <c r="N34" s="112" t="s">
        <v>47</v>
      </c>
    </row>
    <row r="35" spans="2:14" ht="15" customHeight="1" x14ac:dyDescent="0.25">
      <c r="B35" s="671">
        <f t="shared" si="2"/>
        <v>0</v>
      </c>
      <c r="C35" s="95" t="str">
        <f t="shared" si="3"/>
        <v>Assurance collective</v>
      </c>
      <c r="D35" s="441"/>
      <c r="E35" s="371"/>
      <c r="F35" s="372"/>
      <c r="H35" s="1" t="s">
        <v>1107</v>
      </c>
      <c r="M35" s="112" t="s">
        <v>74</v>
      </c>
      <c r="N35" s="112" t="s">
        <v>75</v>
      </c>
    </row>
    <row r="36" spans="2:14" ht="15" customHeight="1" x14ac:dyDescent="0.25">
      <c r="B36" s="671">
        <f t="shared" si="2"/>
        <v>0</v>
      </c>
      <c r="C36" s="95" t="str">
        <f t="shared" si="3"/>
        <v>Rente individuelle</v>
      </c>
      <c r="D36" s="441"/>
      <c r="E36" s="371"/>
      <c r="F36" s="372"/>
      <c r="H36" s="1" t="s">
        <v>1117</v>
      </c>
      <c r="M36" s="112" t="s">
        <v>93</v>
      </c>
      <c r="N36" s="112" t="s">
        <v>103</v>
      </c>
    </row>
    <row r="37" spans="2:14" ht="15" customHeight="1" x14ac:dyDescent="0.25">
      <c r="B37" s="671">
        <f t="shared" si="2"/>
        <v>0</v>
      </c>
      <c r="C37" s="95" t="str">
        <f t="shared" si="3"/>
        <v>Rente collective</v>
      </c>
      <c r="D37" s="441"/>
      <c r="E37" s="371"/>
      <c r="F37" s="372"/>
      <c r="H37" s="1" t="s">
        <v>1127</v>
      </c>
      <c r="M37" s="112" t="s">
        <v>127</v>
      </c>
      <c r="N37" s="112" t="s">
        <v>128</v>
      </c>
    </row>
    <row r="38" spans="2:14" ht="15" customHeight="1" x14ac:dyDescent="0.25">
      <c r="B38" s="671">
        <f t="shared" si="2"/>
        <v>0</v>
      </c>
      <c r="C38" s="95" t="str">
        <f t="shared" si="3"/>
        <v>Avec participation</v>
      </c>
      <c r="D38" s="441"/>
      <c r="E38" s="371"/>
      <c r="F38" s="372"/>
      <c r="H38" s="1" t="s">
        <v>1137</v>
      </c>
      <c r="M38" s="112" t="s">
        <v>1797</v>
      </c>
      <c r="N38" s="112" t="s">
        <v>1798</v>
      </c>
    </row>
    <row r="39" spans="2:14" ht="15" customHeight="1" x14ac:dyDescent="0.25">
      <c r="B39" s="671">
        <f t="shared" si="2"/>
        <v>0</v>
      </c>
      <c r="C39" s="95" t="str">
        <f t="shared" si="3"/>
        <v>Assurances multirisques</v>
      </c>
      <c r="D39" s="441"/>
      <c r="E39" s="371"/>
      <c r="F39" s="372"/>
      <c r="H39" s="1" t="s">
        <v>1147</v>
      </c>
      <c r="M39" s="112" t="s">
        <v>147</v>
      </c>
      <c r="N39" s="112" t="s">
        <v>148</v>
      </c>
    </row>
    <row r="40" spans="2:14" ht="15" customHeight="1" x14ac:dyDescent="0.25">
      <c r="B40" s="671">
        <f t="shared" si="2"/>
        <v>0</v>
      </c>
      <c r="C40" s="95" t="str">
        <f t="shared" si="3"/>
        <v>Acceptation de dépôt</v>
      </c>
      <c r="D40" s="441"/>
      <c r="E40" s="371"/>
      <c r="F40" s="372"/>
      <c r="H40" s="1" t="s">
        <v>1157</v>
      </c>
      <c r="M40" s="112" t="s">
        <v>134</v>
      </c>
      <c r="N40" s="112" t="s">
        <v>135</v>
      </c>
    </row>
    <row r="41" spans="2:14" ht="15" customHeight="1" x14ac:dyDescent="0.25">
      <c r="B41" s="671">
        <f t="shared" si="2"/>
        <v>0</v>
      </c>
      <c r="C41" s="95" t="str">
        <f t="shared" si="3"/>
        <v>Autres</v>
      </c>
      <c r="D41" s="441"/>
      <c r="E41" s="371"/>
      <c r="F41" s="372"/>
      <c r="H41" s="1" t="s">
        <v>1167</v>
      </c>
      <c r="M41" s="112" t="s">
        <v>142</v>
      </c>
      <c r="N41" s="112" t="s">
        <v>122</v>
      </c>
    </row>
    <row r="42" spans="2:14" ht="15" customHeight="1" x14ac:dyDescent="0.25">
      <c r="B42" s="672">
        <f t="shared" si="2"/>
        <v>0</v>
      </c>
      <c r="C42" s="285" t="str">
        <f t="shared" si="3"/>
        <v>Total</v>
      </c>
      <c r="D42" s="443">
        <f>SUM($D34:$D41)</f>
        <v>0</v>
      </c>
      <c r="E42" s="443">
        <f>SUM($E34:$E41)</f>
        <v>0</v>
      </c>
      <c r="F42" s="444">
        <f>SUM($F34:$F41)</f>
        <v>0</v>
      </c>
      <c r="H42" s="1" t="s">
        <v>1186</v>
      </c>
      <c r="M42" s="112" t="s">
        <v>1885</v>
      </c>
      <c r="N42" s="112" t="s">
        <v>1885</v>
      </c>
    </row>
    <row r="43" spans="2:14" ht="15" customHeight="1" x14ac:dyDescent="0.25">
      <c r="B43" s="670" t="str">
        <f t="shared" si="2"/>
        <v>Autres</v>
      </c>
      <c r="C43" s="258" t="str">
        <f t="shared" si="3"/>
        <v>Assurance individuelle</v>
      </c>
      <c r="D43" s="441"/>
      <c r="E43" s="371"/>
      <c r="F43" s="372"/>
      <c r="H43" s="1" t="s">
        <v>1197</v>
      </c>
      <c r="K43" s="112" t="s">
        <v>142</v>
      </c>
      <c r="L43" s="112" t="s">
        <v>122</v>
      </c>
      <c r="M43" s="112" t="s">
        <v>46</v>
      </c>
      <c r="N43" s="112" t="s">
        <v>47</v>
      </c>
    </row>
    <row r="44" spans="2:14" ht="15" customHeight="1" x14ac:dyDescent="0.25">
      <c r="B44" s="671">
        <f t="shared" si="2"/>
        <v>0</v>
      </c>
      <c r="C44" s="95" t="str">
        <f t="shared" si="3"/>
        <v>Assurance collective</v>
      </c>
      <c r="D44" s="441"/>
      <c r="E44" s="371"/>
      <c r="F44" s="372"/>
      <c r="H44" s="1" t="s">
        <v>1207</v>
      </c>
      <c r="M44" s="112" t="s">
        <v>74</v>
      </c>
      <c r="N44" s="112" t="s">
        <v>75</v>
      </c>
    </row>
    <row r="45" spans="2:14" ht="15" customHeight="1" x14ac:dyDescent="0.25">
      <c r="B45" s="671">
        <f t="shared" si="2"/>
        <v>0</v>
      </c>
      <c r="C45" s="95" t="str">
        <f t="shared" si="3"/>
        <v>Rente individuelle</v>
      </c>
      <c r="D45" s="441"/>
      <c r="E45" s="371"/>
      <c r="F45" s="372"/>
      <c r="H45" s="1" t="s">
        <v>1217</v>
      </c>
      <c r="M45" s="112" t="s">
        <v>93</v>
      </c>
      <c r="N45" s="112" t="s">
        <v>103</v>
      </c>
    </row>
    <row r="46" spans="2:14" ht="15" customHeight="1" x14ac:dyDescent="0.25">
      <c r="B46" s="671">
        <f t="shared" si="2"/>
        <v>0</v>
      </c>
      <c r="C46" s="95" t="str">
        <f t="shared" si="3"/>
        <v>Rente collective</v>
      </c>
      <c r="D46" s="441"/>
      <c r="E46" s="371"/>
      <c r="F46" s="372"/>
      <c r="H46" s="1" t="s">
        <v>1227</v>
      </c>
      <c r="M46" s="112" t="s">
        <v>127</v>
      </c>
      <c r="N46" s="112" t="s">
        <v>128</v>
      </c>
    </row>
    <row r="47" spans="2:14" ht="15" customHeight="1" x14ac:dyDescent="0.25">
      <c r="B47" s="671">
        <f t="shared" si="2"/>
        <v>0</v>
      </c>
      <c r="C47" s="95" t="str">
        <f t="shared" si="3"/>
        <v>Avec participation</v>
      </c>
      <c r="D47" s="441"/>
      <c r="E47" s="371"/>
      <c r="F47" s="372"/>
      <c r="H47" s="1" t="s">
        <v>1237</v>
      </c>
      <c r="M47" s="112" t="s">
        <v>1797</v>
      </c>
      <c r="N47" s="112" t="s">
        <v>1798</v>
      </c>
    </row>
    <row r="48" spans="2:14" ht="15" customHeight="1" x14ac:dyDescent="0.25">
      <c r="B48" s="671">
        <f t="shared" si="2"/>
        <v>0</v>
      </c>
      <c r="C48" s="95" t="str">
        <f t="shared" si="3"/>
        <v>Assurances multirisques</v>
      </c>
      <c r="D48" s="441"/>
      <c r="E48" s="371"/>
      <c r="F48" s="372"/>
      <c r="H48" s="1" t="s">
        <v>1247</v>
      </c>
      <c r="M48" s="112" t="s">
        <v>147</v>
      </c>
      <c r="N48" s="112" t="s">
        <v>148</v>
      </c>
    </row>
    <row r="49" spans="2:14" ht="15" customHeight="1" x14ac:dyDescent="0.25">
      <c r="B49" s="671">
        <f t="shared" si="2"/>
        <v>0</v>
      </c>
      <c r="C49" s="95" t="str">
        <f t="shared" si="3"/>
        <v>Acceptation de dépôt</v>
      </c>
      <c r="D49" s="441"/>
      <c r="E49" s="371"/>
      <c r="F49" s="372"/>
      <c r="H49" s="1" t="s">
        <v>1257</v>
      </c>
      <c r="M49" s="112" t="s">
        <v>134</v>
      </c>
      <c r="N49" s="112" t="s">
        <v>135</v>
      </c>
    </row>
    <row r="50" spans="2:14" ht="15" customHeight="1" x14ac:dyDescent="0.25">
      <c r="B50" s="671">
        <f t="shared" si="2"/>
        <v>0</v>
      </c>
      <c r="C50" s="95" t="str">
        <f t="shared" si="3"/>
        <v>Autres</v>
      </c>
      <c r="D50" s="441"/>
      <c r="E50" s="371"/>
      <c r="F50" s="372"/>
      <c r="H50" s="1" t="s">
        <v>1267</v>
      </c>
      <c r="M50" s="112" t="s">
        <v>142</v>
      </c>
      <c r="N50" s="112" t="s">
        <v>122</v>
      </c>
    </row>
    <row r="51" spans="2:14" ht="15" customHeight="1" x14ac:dyDescent="0.25">
      <c r="B51" s="672">
        <f t="shared" si="2"/>
        <v>0</v>
      </c>
      <c r="C51" s="285" t="str">
        <f t="shared" si="3"/>
        <v>Total</v>
      </c>
      <c r="D51" s="443">
        <f>SUM($D43:$D50)</f>
        <v>0</v>
      </c>
      <c r="E51" s="443">
        <f>SUM($E43:$E50)</f>
        <v>0</v>
      </c>
      <c r="F51" s="444">
        <f>SUM($F43:$F50)</f>
        <v>0</v>
      </c>
      <c r="H51" s="1" t="s">
        <v>1286</v>
      </c>
      <c r="M51" s="112" t="s">
        <v>1885</v>
      </c>
      <c r="N51" s="112" t="s">
        <v>1885</v>
      </c>
    </row>
    <row r="52" spans="2:14" ht="15" customHeight="1" x14ac:dyDescent="0.25">
      <c r="B52" s="670" t="str">
        <f t="shared" si="2"/>
        <v>Total - Non économique</v>
      </c>
      <c r="C52" s="258" t="str">
        <f t="shared" si="3"/>
        <v>Assurance individuelle</v>
      </c>
      <c r="D52" s="443">
        <f>D43+D34+D25+D16+D7</f>
        <v>0</v>
      </c>
      <c r="E52" s="453">
        <f>E43+E34+E25+E16+E7</f>
        <v>0</v>
      </c>
      <c r="F52" s="454">
        <f>F43+F34+F25+F16+F7</f>
        <v>0</v>
      </c>
      <c r="H52" s="1" t="s">
        <v>1297</v>
      </c>
      <c r="K52" s="112" t="s">
        <v>2384</v>
      </c>
      <c r="L52" s="112" t="s">
        <v>2385</v>
      </c>
      <c r="M52" s="112" t="s">
        <v>46</v>
      </c>
      <c r="N52" s="112" t="s">
        <v>47</v>
      </c>
    </row>
    <row r="53" spans="2:14" ht="15" customHeight="1" x14ac:dyDescent="0.25">
      <c r="B53" s="671">
        <f t="shared" si="2"/>
        <v>0</v>
      </c>
      <c r="C53" s="95" t="str">
        <f t="shared" si="3"/>
        <v>Assurance collective</v>
      </c>
      <c r="D53" s="443">
        <f t="shared" ref="D53:F58" si="4">D44+D35+D26+D17+D8</f>
        <v>0</v>
      </c>
      <c r="E53" s="453">
        <f t="shared" si="4"/>
        <v>0</v>
      </c>
      <c r="F53" s="454">
        <f t="shared" si="4"/>
        <v>0</v>
      </c>
      <c r="H53" s="1" t="s">
        <v>1307</v>
      </c>
      <c r="M53" s="112" t="s">
        <v>74</v>
      </c>
      <c r="N53" s="112" t="s">
        <v>75</v>
      </c>
    </row>
    <row r="54" spans="2:14" ht="15" customHeight="1" x14ac:dyDescent="0.25">
      <c r="B54" s="671">
        <f t="shared" si="2"/>
        <v>0</v>
      </c>
      <c r="C54" s="95" t="str">
        <f t="shared" si="3"/>
        <v>Rente individuelle</v>
      </c>
      <c r="D54" s="443">
        <f t="shared" si="4"/>
        <v>0</v>
      </c>
      <c r="E54" s="453">
        <f t="shared" si="4"/>
        <v>0</v>
      </c>
      <c r="F54" s="454">
        <f t="shared" si="4"/>
        <v>0</v>
      </c>
      <c r="H54" s="1" t="s">
        <v>1317</v>
      </c>
      <c r="M54" s="112" t="s">
        <v>93</v>
      </c>
      <c r="N54" s="112" t="s">
        <v>103</v>
      </c>
    </row>
    <row r="55" spans="2:14" ht="15" customHeight="1" x14ac:dyDescent="0.25">
      <c r="B55" s="671">
        <f t="shared" si="2"/>
        <v>0</v>
      </c>
      <c r="C55" s="95" t="str">
        <f t="shared" si="3"/>
        <v>Rente collective</v>
      </c>
      <c r="D55" s="443">
        <f t="shared" si="4"/>
        <v>0</v>
      </c>
      <c r="E55" s="453">
        <f t="shared" si="4"/>
        <v>0</v>
      </c>
      <c r="F55" s="454">
        <f t="shared" si="4"/>
        <v>0</v>
      </c>
      <c r="H55" s="1" t="s">
        <v>1327</v>
      </c>
      <c r="M55" s="112" t="s">
        <v>127</v>
      </c>
      <c r="N55" s="112" t="s">
        <v>128</v>
      </c>
    </row>
    <row r="56" spans="2:14" ht="15" customHeight="1" x14ac:dyDescent="0.25">
      <c r="B56" s="671">
        <f t="shared" si="2"/>
        <v>0</v>
      </c>
      <c r="C56" s="95" t="str">
        <f t="shared" si="3"/>
        <v>Avec participation</v>
      </c>
      <c r="D56" s="443">
        <f t="shared" si="4"/>
        <v>0</v>
      </c>
      <c r="E56" s="453">
        <f t="shared" si="4"/>
        <v>0</v>
      </c>
      <c r="F56" s="454">
        <f t="shared" si="4"/>
        <v>0</v>
      </c>
      <c r="H56" s="1" t="s">
        <v>1337</v>
      </c>
      <c r="M56" s="112" t="s">
        <v>1797</v>
      </c>
      <c r="N56" s="112" t="s">
        <v>1798</v>
      </c>
    </row>
    <row r="57" spans="2:14" ht="15" customHeight="1" x14ac:dyDescent="0.25">
      <c r="B57" s="671">
        <f t="shared" si="2"/>
        <v>0</v>
      </c>
      <c r="C57" s="95" t="str">
        <f t="shared" si="3"/>
        <v>Assurances multirisques</v>
      </c>
      <c r="D57" s="443">
        <f t="shared" si="4"/>
        <v>0</v>
      </c>
      <c r="E57" s="453">
        <f t="shared" si="4"/>
        <v>0</v>
      </c>
      <c r="F57" s="454">
        <f t="shared" si="4"/>
        <v>0</v>
      </c>
      <c r="H57" s="1" t="s">
        <v>1347</v>
      </c>
      <c r="M57" s="112" t="s">
        <v>147</v>
      </c>
      <c r="N57" s="112" t="s">
        <v>148</v>
      </c>
    </row>
    <row r="58" spans="2:14" ht="15" customHeight="1" x14ac:dyDescent="0.25">
      <c r="B58" s="671">
        <f t="shared" si="2"/>
        <v>0</v>
      </c>
      <c r="C58" s="95" t="str">
        <f t="shared" si="3"/>
        <v>Acceptation de dépôt</v>
      </c>
      <c r="D58" s="443">
        <f t="shared" si="4"/>
        <v>0</v>
      </c>
      <c r="E58" s="453">
        <f t="shared" si="4"/>
        <v>0</v>
      </c>
      <c r="F58" s="454">
        <f t="shared" si="4"/>
        <v>0</v>
      </c>
      <c r="H58" s="1" t="s">
        <v>1357</v>
      </c>
      <c r="M58" s="112" t="s">
        <v>134</v>
      </c>
      <c r="N58" s="112" t="s">
        <v>135</v>
      </c>
    </row>
    <row r="59" spans="2:14" ht="15" customHeight="1" x14ac:dyDescent="0.25">
      <c r="B59" s="671">
        <f t="shared" si="2"/>
        <v>0</v>
      </c>
      <c r="C59" s="95" t="str">
        <f t="shared" si="3"/>
        <v>Autres</v>
      </c>
      <c r="D59" s="443">
        <f t="shared" ref="D59:F60" si="5">D50+D41+D32+D23+D14</f>
        <v>0</v>
      </c>
      <c r="E59" s="453">
        <f t="shared" si="5"/>
        <v>0</v>
      </c>
      <c r="F59" s="454">
        <f t="shared" si="5"/>
        <v>0</v>
      </c>
      <c r="H59" s="1" t="s">
        <v>1367</v>
      </c>
      <c r="M59" s="112" t="s">
        <v>142</v>
      </c>
      <c r="N59" s="112" t="s">
        <v>122</v>
      </c>
    </row>
    <row r="60" spans="2:14" ht="15" customHeight="1" x14ac:dyDescent="0.25">
      <c r="B60" s="672">
        <f t="shared" si="2"/>
        <v>0</v>
      </c>
      <c r="C60" s="285" t="str">
        <f t="shared" si="3"/>
        <v>Total</v>
      </c>
      <c r="D60" s="443">
        <f t="shared" si="5"/>
        <v>0</v>
      </c>
      <c r="E60" s="443">
        <f t="shared" si="5"/>
        <v>0</v>
      </c>
      <c r="F60" s="444">
        <f t="shared" si="5"/>
        <v>0</v>
      </c>
      <c r="H60" s="1" t="s">
        <v>1386</v>
      </c>
      <c r="M60" s="112" t="s">
        <v>1885</v>
      </c>
      <c r="N60" s="112" t="s">
        <v>1885</v>
      </c>
    </row>
    <row r="61" spans="2:14" ht="15" customHeight="1" x14ac:dyDescent="0.25">
      <c r="B61" s="670" t="str">
        <f t="shared" si="2"/>
        <v>Économique</v>
      </c>
      <c r="C61" s="258" t="str">
        <f t="shared" si="3"/>
        <v>Assurance individuelle</v>
      </c>
      <c r="D61" s="441"/>
      <c r="E61" s="371"/>
      <c r="F61" s="372"/>
      <c r="H61" s="1" t="s">
        <v>1397</v>
      </c>
      <c r="K61" s="112" t="s">
        <v>2386</v>
      </c>
      <c r="L61" s="112" t="s">
        <v>2387</v>
      </c>
      <c r="M61" s="112" t="s">
        <v>46</v>
      </c>
      <c r="N61" s="112" t="s">
        <v>47</v>
      </c>
    </row>
    <row r="62" spans="2:14" ht="15" customHeight="1" x14ac:dyDescent="0.25">
      <c r="B62" s="671">
        <f t="shared" si="2"/>
        <v>0</v>
      </c>
      <c r="C62" s="95" t="str">
        <f t="shared" si="3"/>
        <v>Assurance collective</v>
      </c>
      <c r="D62" s="441"/>
      <c r="E62" s="371"/>
      <c r="F62" s="372"/>
      <c r="H62" s="1" t="s">
        <v>1407</v>
      </c>
      <c r="M62" s="112" t="s">
        <v>74</v>
      </c>
      <c r="N62" s="112" t="s">
        <v>75</v>
      </c>
    </row>
    <row r="63" spans="2:14" ht="15" customHeight="1" x14ac:dyDescent="0.25">
      <c r="B63" s="671">
        <f t="shared" si="2"/>
        <v>0</v>
      </c>
      <c r="C63" s="95" t="str">
        <f t="shared" si="3"/>
        <v>Rente individuelle</v>
      </c>
      <c r="D63" s="441"/>
      <c r="E63" s="371"/>
      <c r="F63" s="372"/>
      <c r="H63" s="1" t="s">
        <v>1417</v>
      </c>
      <c r="M63" s="112" t="s">
        <v>93</v>
      </c>
      <c r="N63" s="112" t="s">
        <v>103</v>
      </c>
    </row>
    <row r="64" spans="2:14" ht="15" customHeight="1" x14ac:dyDescent="0.25">
      <c r="B64" s="671">
        <f t="shared" si="2"/>
        <v>0</v>
      </c>
      <c r="C64" s="95" t="str">
        <f t="shared" si="3"/>
        <v>Rente collective</v>
      </c>
      <c r="D64" s="441"/>
      <c r="E64" s="371"/>
      <c r="F64" s="372"/>
      <c r="H64" s="1" t="s">
        <v>1427</v>
      </c>
      <c r="M64" s="112" t="s">
        <v>127</v>
      </c>
      <c r="N64" s="112" t="s">
        <v>128</v>
      </c>
    </row>
    <row r="65" spans="2:14" ht="15" customHeight="1" x14ac:dyDescent="0.25">
      <c r="B65" s="671">
        <f t="shared" si="2"/>
        <v>0</v>
      </c>
      <c r="C65" s="95" t="str">
        <f t="shared" si="3"/>
        <v>Avec participation</v>
      </c>
      <c r="D65" s="441"/>
      <c r="E65" s="371"/>
      <c r="F65" s="372"/>
      <c r="H65" s="1" t="s">
        <v>1437</v>
      </c>
      <c r="M65" s="112" t="s">
        <v>1797</v>
      </c>
      <c r="N65" s="112" t="s">
        <v>1798</v>
      </c>
    </row>
    <row r="66" spans="2:14" ht="15" customHeight="1" x14ac:dyDescent="0.25">
      <c r="B66" s="671">
        <f t="shared" ref="B66:B80" si="6">IF(Lang=0,K66,L66)</f>
        <v>0</v>
      </c>
      <c r="C66" s="95" t="str">
        <f t="shared" ref="C66:C80" si="7">IF(Lang=0,M66,N66)</f>
        <v>Assurances multirisques</v>
      </c>
      <c r="D66" s="441"/>
      <c r="E66" s="371"/>
      <c r="F66" s="372"/>
      <c r="H66" s="1" t="s">
        <v>1447</v>
      </c>
      <c r="M66" s="112" t="s">
        <v>147</v>
      </c>
      <c r="N66" s="112" t="s">
        <v>148</v>
      </c>
    </row>
    <row r="67" spans="2:14" ht="15" customHeight="1" x14ac:dyDescent="0.25">
      <c r="B67" s="671">
        <f t="shared" si="6"/>
        <v>0</v>
      </c>
      <c r="C67" s="95" t="str">
        <f t="shared" si="7"/>
        <v>Acceptation de dépôt</v>
      </c>
      <c r="D67" s="441"/>
      <c r="E67" s="371"/>
      <c r="F67" s="372"/>
      <c r="H67" s="1" t="s">
        <v>1457</v>
      </c>
      <c r="M67" s="112" t="s">
        <v>134</v>
      </c>
      <c r="N67" s="112" t="s">
        <v>135</v>
      </c>
    </row>
    <row r="68" spans="2:14" ht="15" customHeight="1" x14ac:dyDescent="0.25">
      <c r="B68" s="671">
        <f t="shared" si="6"/>
        <v>0</v>
      </c>
      <c r="C68" s="95" t="str">
        <f t="shared" si="7"/>
        <v>Autres</v>
      </c>
      <c r="D68" s="441"/>
      <c r="E68" s="371"/>
      <c r="F68" s="372"/>
      <c r="H68" s="1" t="s">
        <v>1467</v>
      </c>
      <c r="M68" s="112" t="s">
        <v>142</v>
      </c>
      <c r="N68" s="112" t="s">
        <v>122</v>
      </c>
    </row>
    <row r="69" spans="2:14" ht="15" customHeight="1" x14ac:dyDescent="0.25">
      <c r="B69" s="672">
        <f t="shared" si="6"/>
        <v>0</v>
      </c>
      <c r="C69" s="285" t="str">
        <f t="shared" si="7"/>
        <v>Total</v>
      </c>
      <c r="D69" s="443">
        <f>SUM($D61:$D68)</f>
        <v>0</v>
      </c>
      <c r="E69" s="443">
        <f>SUM($E61:$E68)</f>
        <v>0</v>
      </c>
      <c r="F69" s="444">
        <f>SUM($F61:$F68)</f>
        <v>0</v>
      </c>
      <c r="H69" s="1" t="s">
        <v>1486</v>
      </c>
      <c r="M69" s="112" t="s">
        <v>1885</v>
      </c>
      <c r="N69" s="112" t="s">
        <v>1885</v>
      </c>
    </row>
    <row r="70" spans="2:14" ht="15" customHeight="1" x14ac:dyDescent="0.25">
      <c r="B70" s="667" t="str">
        <f t="shared" si="6"/>
        <v>Total - non consolidé</v>
      </c>
      <c r="C70" s="259" t="str">
        <f t="shared" si="7"/>
        <v>Assurance individuelle</v>
      </c>
      <c r="D70" s="453">
        <f t="shared" ref="D70:F74" si="8">D52+D61</f>
        <v>0</v>
      </c>
      <c r="E70" s="453">
        <f t="shared" si="8"/>
        <v>0</v>
      </c>
      <c r="F70" s="454">
        <f t="shared" si="8"/>
        <v>0</v>
      </c>
      <c r="H70" s="1" t="s">
        <v>1497</v>
      </c>
      <c r="K70" s="112" t="s">
        <v>2388</v>
      </c>
      <c r="L70" s="112" t="s">
        <v>2389</v>
      </c>
      <c r="M70" s="112" t="s">
        <v>46</v>
      </c>
      <c r="N70" s="112" t="s">
        <v>47</v>
      </c>
    </row>
    <row r="71" spans="2:14" ht="15" customHeight="1" x14ac:dyDescent="0.25">
      <c r="B71" s="668">
        <f t="shared" si="6"/>
        <v>0</v>
      </c>
      <c r="C71" s="260" t="str">
        <f t="shared" si="7"/>
        <v>Assurance collective</v>
      </c>
      <c r="D71" s="453">
        <f t="shared" si="8"/>
        <v>0</v>
      </c>
      <c r="E71" s="453">
        <f t="shared" si="8"/>
        <v>0</v>
      </c>
      <c r="F71" s="454">
        <f t="shared" si="8"/>
        <v>0</v>
      </c>
      <c r="H71" s="1" t="s">
        <v>1507</v>
      </c>
      <c r="M71" s="112" t="s">
        <v>74</v>
      </c>
      <c r="N71" s="112" t="s">
        <v>75</v>
      </c>
    </row>
    <row r="72" spans="2:14" ht="15" customHeight="1" x14ac:dyDescent="0.25">
      <c r="B72" s="668">
        <f t="shared" si="6"/>
        <v>0</v>
      </c>
      <c r="C72" s="260" t="str">
        <f t="shared" si="7"/>
        <v>Rente individuelle</v>
      </c>
      <c r="D72" s="453">
        <f t="shared" si="8"/>
        <v>0</v>
      </c>
      <c r="E72" s="453">
        <f t="shared" si="8"/>
        <v>0</v>
      </c>
      <c r="F72" s="454">
        <f t="shared" si="8"/>
        <v>0</v>
      </c>
      <c r="H72" s="1" t="s">
        <v>1517</v>
      </c>
      <c r="M72" s="112" t="s">
        <v>93</v>
      </c>
      <c r="N72" s="112" t="s">
        <v>103</v>
      </c>
    </row>
    <row r="73" spans="2:14" ht="15" customHeight="1" x14ac:dyDescent="0.25">
      <c r="B73" s="668">
        <f t="shared" si="6"/>
        <v>0</v>
      </c>
      <c r="C73" s="260" t="str">
        <f t="shared" si="7"/>
        <v>Rente collective</v>
      </c>
      <c r="D73" s="453">
        <f t="shared" si="8"/>
        <v>0</v>
      </c>
      <c r="E73" s="453">
        <f t="shared" si="8"/>
        <v>0</v>
      </c>
      <c r="F73" s="454">
        <f t="shared" si="8"/>
        <v>0</v>
      </c>
      <c r="H73" s="1" t="s">
        <v>1527</v>
      </c>
      <c r="M73" s="112" t="s">
        <v>127</v>
      </c>
      <c r="N73" s="112" t="s">
        <v>128</v>
      </c>
    </row>
    <row r="74" spans="2:14" ht="15" customHeight="1" x14ac:dyDescent="0.25">
      <c r="B74" s="668">
        <f t="shared" si="6"/>
        <v>0</v>
      </c>
      <c r="C74" s="260" t="str">
        <f t="shared" si="7"/>
        <v>Avec participation</v>
      </c>
      <c r="D74" s="453">
        <f t="shared" si="8"/>
        <v>0</v>
      </c>
      <c r="E74" s="453">
        <f t="shared" si="8"/>
        <v>0</v>
      </c>
      <c r="F74" s="454">
        <f t="shared" si="8"/>
        <v>0</v>
      </c>
      <c r="H74" s="1" t="s">
        <v>1537</v>
      </c>
      <c r="M74" s="112" t="s">
        <v>1797</v>
      </c>
      <c r="N74" s="112" t="s">
        <v>1798</v>
      </c>
    </row>
    <row r="75" spans="2:14" ht="15" customHeight="1" x14ac:dyDescent="0.25">
      <c r="B75" s="668">
        <f t="shared" si="6"/>
        <v>0</v>
      </c>
      <c r="C75" s="260" t="str">
        <f t="shared" si="7"/>
        <v>Assurances multirisques</v>
      </c>
      <c r="D75" s="453">
        <f t="shared" ref="D75:F76" si="9">D57+D66</f>
        <v>0</v>
      </c>
      <c r="E75" s="453">
        <f t="shared" si="9"/>
        <v>0</v>
      </c>
      <c r="F75" s="454">
        <f t="shared" si="9"/>
        <v>0</v>
      </c>
      <c r="H75" s="1" t="s">
        <v>1547</v>
      </c>
      <c r="M75" s="112" t="s">
        <v>147</v>
      </c>
      <c r="N75" s="112" t="s">
        <v>148</v>
      </c>
    </row>
    <row r="76" spans="2:14" ht="15" customHeight="1" x14ac:dyDescent="0.25">
      <c r="B76" s="668">
        <f t="shared" si="6"/>
        <v>0</v>
      </c>
      <c r="C76" s="260" t="str">
        <f t="shared" si="7"/>
        <v>Acceptation de dépôt</v>
      </c>
      <c r="D76" s="453">
        <f t="shared" si="9"/>
        <v>0</v>
      </c>
      <c r="E76" s="453">
        <f t="shared" si="9"/>
        <v>0</v>
      </c>
      <c r="F76" s="454">
        <f t="shared" si="9"/>
        <v>0</v>
      </c>
      <c r="H76" s="1" t="s">
        <v>1557</v>
      </c>
      <c r="M76" s="112" t="s">
        <v>134</v>
      </c>
      <c r="N76" s="112" t="s">
        <v>135</v>
      </c>
    </row>
    <row r="77" spans="2:14" ht="15" customHeight="1" x14ac:dyDescent="0.25">
      <c r="B77" s="668">
        <f t="shared" si="6"/>
        <v>0</v>
      </c>
      <c r="C77" s="260" t="str">
        <f t="shared" si="7"/>
        <v>Autres</v>
      </c>
      <c r="D77" s="453">
        <f t="shared" ref="D77:F78" si="10">D59+D68</f>
        <v>0</v>
      </c>
      <c r="E77" s="453">
        <f t="shared" si="10"/>
        <v>0</v>
      </c>
      <c r="F77" s="454">
        <f t="shared" si="10"/>
        <v>0</v>
      </c>
      <c r="H77" s="1" t="s">
        <v>1567</v>
      </c>
      <c r="M77" s="112" t="s">
        <v>142</v>
      </c>
      <c r="N77" s="112" t="s">
        <v>122</v>
      </c>
    </row>
    <row r="78" spans="2:14" ht="15" customHeight="1" x14ac:dyDescent="0.25">
      <c r="B78" s="669">
        <f t="shared" si="6"/>
        <v>0</v>
      </c>
      <c r="C78" s="262" t="str">
        <f t="shared" si="7"/>
        <v>Total</v>
      </c>
      <c r="D78" s="453">
        <f t="shared" si="10"/>
        <v>0</v>
      </c>
      <c r="E78" s="453">
        <f t="shared" si="10"/>
        <v>0</v>
      </c>
      <c r="F78" s="454">
        <f t="shared" si="10"/>
        <v>0</v>
      </c>
      <c r="H78" s="1" t="s">
        <v>1586</v>
      </c>
      <c r="M78" s="112" t="s">
        <v>1885</v>
      </c>
      <c r="N78" s="112" t="s">
        <v>1885</v>
      </c>
    </row>
    <row r="79" spans="2:14" ht="15" customHeight="1" thickBot="1" x14ac:dyDescent="0.3">
      <c r="B79" s="261" t="str">
        <f t="shared" si="6"/>
        <v>Filiales - tous les types d'hypothèse</v>
      </c>
      <c r="C79" s="263" t="str">
        <f t="shared" si="7"/>
        <v>Total</v>
      </c>
      <c r="D79" s="455"/>
      <c r="E79" s="455"/>
      <c r="F79" s="456"/>
      <c r="H79" s="1" t="s">
        <v>1686</v>
      </c>
      <c r="K79" s="112" t="s">
        <v>2390</v>
      </c>
      <c r="L79" s="112" t="s">
        <v>2391</v>
      </c>
      <c r="M79" s="112" t="s">
        <v>1885</v>
      </c>
      <c r="N79" s="112" t="s">
        <v>1885</v>
      </c>
    </row>
    <row r="80" spans="2:14" ht="15" customHeight="1" thickTop="1" thickBot="1" x14ac:dyDescent="0.3">
      <c r="B80" s="9" t="str">
        <f t="shared" si="6"/>
        <v>Total - consolidé</v>
      </c>
      <c r="C80" s="264" t="str">
        <f t="shared" si="7"/>
        <v>Total</v>
      </c>
      <c r="D80" s="438">
        <f>D79+D78</f>
        <v>0</v>
      </c>
      <c r="E80" s="438">
        <f>E79+E78</f>
        <v>0</v>
      </c>
      <c r="F80" s="439">
        <f>F79+F78</f>
        <v>0</v>
      </c>
      <c r="H80" s="1" t="s">
        <v>1786</v>
      </c>
      <c r="K80" s="112" t="s">
        <v>2392</v>
      </c>
      <c r="L80" s="112" t="s">
        <v>2393</v>
      </c>
      <c r="M80" s="112" t="s">
        <v>1885</v>
      </c>
      <c r="N80" s="112" t="s">
        <v>1885</v>
      </c>
    </row>
    <row r="82" spans="2:12" x14ac:dyDescent="0.25">
      <c r="B82" s="137" t="str">
        <f>IF(Lang=0,K82,L82)</f>
        <v>(1) Pour les contrats non évalués selon la MRP</v>
      </c>
      <c r="K82" s="112" t="s">
        <v>2394</v>
      </c>
      <c r="L82" s="112" t="s">
        <v>2395</v>
      </c>
    </row>
    <row r="83" spans="2:12" x14ac:dyDescent="0.25">
      <c r="B83" s="147"/>
    </row>
  </sheetData>
  <sheetProtection sheet="1" objects="1" scenarios="1"/>
  <mergeCells count="15">
    <mergeCell ref="B2:F2"/>
    <mergeCell ref="B3:F3"/>
    <mergeCell ref="B70:B78"/>
    <mergeCell ref="B7:B15"/>
    <mergeCell ref="B16:B24"/>
    <mergeCell ref="B25:B33"/>
    <mergeCell ref="B34:B42"/>
    <mergeCell ref="B61:B69"/>
    <mergeCell ref="B43:B51"/>
    <mergeCell ref="B52:B60"/>
    <mergeCell ref="D4:D5"/>
    <mergeCell ref="E4:E5"/>
    <mergeCell ref="F4:F5"/>
    <mergeCell ref="B5:B6"/>
    <mergeCell ref="C4:C6"/>
  </mergeCells>
  <pageMargins left="0.15748031496063" right="0.15748031496063" top="0.39370078740157499" bottom="0.70866141732283505" header="0.31496062992126" footer="0.15748031496063"/>
  <pageSetup paperSize="5" orientation="portrait" r:id="rId1"/>
  <headerFooter>
    <oddFooter>&amp;LAutorité des marchés financiers
Direction principale de la surveillance 
des assureurs et du contrôle du droit d'exercice&amp;CTableau 7.2&amp;RGains/pertes d'epxérience et
modifications d'hypothèses par type et ligne d'affaires</oddFooter>
  </headerFooter>
  <rowBreaks count="1" manualBreakCount="1">
    <brk id="5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D55B-5F7C-49FE-B183-A05AF01904D7}">
  <sheetPr codeName="Feuil22"/>
  <dimension ref="B1:AM43"/>
  <sheetViews>
    <sheetView zoomScale="85" zoomScaleNormal="85" workbookViewId="0"/>
  </sheetViews>
  <sheetFormatPr baseColWidth="10" defaultColWidth="11.42578125" defaultRowHeight="15" outlineLevelCol="1" x14ac:dyDescent="0.25"/>
  <cols>
    <col min="1" max="1" width="3.28515625" style="111" customWidth="1"/>
    <col min="2" max="2" width="44.42578125" style="111" customWidth="1"/>
    <col min="3" max="11" width="12.7109375" style="139" customWidth="1"/>
    <col min="12" max="12" width="2.140625" style="111" customWidth="1"/>
    <col min="13" max="13" width="4.7109375" style="111" customWidth="1"/>
    <col min="14" max="14" width="11.42578125" style="111"/>
    <col min="15" max="38" width="11.42578125" style="112" hidden="1" customWidth="1" outlineLevel="1"/>
    <col min="39" max="39" width="11.42578125" style="111" collapsed="1"/>
    <col min="40" max="16384" width="11.42578125" style="111"/>
  </cols>
  <sheetData>
    <row r="1" spans="2:38" ht="15.75" thickBot="1" x14ac:dyDescent="0.3"/>
    <row r="2" spans="2:38" ht="28.5" customHeight="1" x14ac:dyDescent="0.25">
      <c r="B2" s="594" t="str">
        <f t="shared" ref="B2:B41" si="0">IF(Lang=0,P2,Q2)</f>
        <v>Analyse du résultat étendu
(consolidé)</v>
      </c>
      <c r="C2" s="595">
        <f>IF(Lang=0,R2,S2)</f>
        <v>0</v>
      </c>
      <c r="D2" s="595">
        <f>IF(Lang=0,T2,U2)</f>
        <v>0</v>
      </c>
      <c r="E2" s="595">
        <f>IF(Lang=0,V2,W2)</f>
        <v>0</v>
      </c>
      <c r="F2" s="595">
        <f>IF(Lang=0,X2,Y2)</f>
        <v>0</v>
      </c>
      <c r="G2" s="595">
        <f>IF(Lang=0,Z2,AA2)</f>
        <v>0</v>
      </c>
      <c r="H2" s="595">
        <f>IF(Lang=0,AB2,AC2)</f>
        <v>0</v>
      </c>
      <c r="I2" s="595">
        <f>IF(Lang=0,AD2,AE2)</f>
        <v>0</v>
      </c>
      <c r="J2" s="595">
        <f>IF(Lang=0,AF2,AG2)</f>
        <v>0</v>
      </c>
      <c r="K2" s="596">
        <f>IF(Lang=0,AH2,AI2)</f>
        <v>0</v>
      </c>
      <c r="P2" s="112" t="s">
        <v>2396</v>
      </c>
      <c r="Q2" s="112" t="s">
        <v>2397</v>
      </c>
    </row>
    <row r="3" spans="2:38" x14ac:dyDescent="0.25">
      <c r="B3" s="597" t="str">
        <f t="shared" si="0"/>
        <v>(en millier de dollars)</v>
      </c>
      <c r="C3" s="598">
        <f>IF(Lang=0,R3,S3)</f>
        <v>0</v>
      </c>
      <c r="D3" s="613">
        <f>IF(Lang=0,T3,U3)</f>
        <v>0</v>
      </c>
      <c r="E3" s="613">
        <f>IF(Lang=0,V3,W3)</f>
        <v>0</v>
      </c>
      <c r="F3" s="613">
        <f>IF(Lang=0,X3,Y3)</f>
        <v>0</v>
      </c>
      <c r="G3" s="613">
        <f>IF(Lang=0,Z3,AA3)</f>
        <v>0</v>
      </c>
      <c r="H3" s="613">
        <f>IF(Lang=0,AB3,AC3)</f>
        <v>0</v>
      </c>
      <c r="I3" s="613">
        <f>IF(Lang=0,AD3,AE3)</f>
        <v>0</v>
      </c>
      <c r="J3" s="613">
        <f>IF(Lang=0,AF3,AG3)</f>
        <v>0</v>
      </c>
      <c r="K3" s="614">
        <f>IF(Lang=0,AH3,AI3)</f>
        <v>0</v>
      </c>
      <c r="P3" s="112" t="s">
        <v>756</v>
      </c>
      <c r="Q3" s="112" t="s">
        <v>757</v>
      </c>
    </row>
    <row r="4" spans="2:38" ht="24.6" customHeight="1" x14ac:dyDescent="0.25">
      <c r="B4" s="681" t="str">
        <f t="shared" si="0"/>
        <v xml:space="preserve">Non consolidé </v>
      </c>
      <c r="C4" s="603" t="str">
        <f>IF(Lang=0,R4,S4)</f>
        <v>Lignes d'affaires des états VIE</v>
      </c>
      <c r="D4" s="657">
        <f>IF(Lang=0,T4,U4)</f>
        <v>0</v>
      </c>
      <c r="E4" s="657">
        <f>IF(Lang=0,V4,W4)</f>
        <v>0</v>
      </c>
      <c r="F4" s="657">
        <f>IF(Lang=0,X4,Y4)</f>
        <v>0</v>
      </c>
      <c r="G4" s="657">
        <f>IF(Lang=0,Z4,AA4)</f>
        <v>0</v>
      </c>
      <c r="H4" s="657">
        <f>IF(Lang=0,AB4,AC4)</f>
        <v>0</v>
      </c>
      <c r="I4" s="657">
        <f>IF(Lang=0,AD4,AE4)</f>
        <v>0</v>
      </c>
      <c r="J4" s="657">
        <f>IF(Lang=0,AF4,AG4)</f>
        <v>0</v>
      </c>
      <c r="K4" s="680">
        <f>IF(Lang=0,AH4,AI4)</f>
        <v>0</v>
      </c>
      <c r="M4" s="147"/>
      <c r="P4" s="112" t="s">
        <v>2398</v>
      </c>
      <c r="Q4" s="112" t="s">
        <v>1794</v>
      </c>
      <c r="R4" s="112" t="s">
        <v>2399</v>
      </c>
      <c r="S4" s="112" t="s">
        <v>2400</v>
      </c>
    </row>
    <row r="5" spans="2:38" ht="54" customHeight="1" x14ac:dyDescent="0.25">
      <c r="B5" s="682">
        <f t="shared" si="0"/>
        <v>0</v>
      </c>
      <c r="C5" s="265" t="str">
        <f>IF(Lang=0,R5,S5)</f>
        <v>Assurance individuelle</v>
      </c>
      <c r="D5" s="92" t="str">
        <f>IF(Lang=0,T5,U5)</f>
        <v>Assurance collective</v>
      </c>
      <c r="E5" s="92" t="str">
        <f>IF(Lang=0,V5,W5)</f>
        <v>Rente
individuelle</v>
      </c>
      <c r="F5" s="92" t="str">
        <f>IF(Lang=0,X5,Y5)</f>
        <v>Rente
collective</v>
      </c>
      <c r="G5" s="92" t="str">
        <f>IF(Lang=0,Z5,AA5)</f>
        <v>Avec participation</v>
      </c>
      <c r="H5" s="92" t="str">
        <f>IF(Lang=0,AB5,AC5)</f>
        <v>Assurances multirisques</v>
      </c>
      <c r="I5" s="92" t="str">
        <f>IF(Lang=0,AD5,AE5)</f>
        <v>Acceptation de dépôt</v>
      </c>
      <c r="J5" s="92" t="str">
        <f>IF(Lang=0,AF5,AG5)</f>
        <v>Autres</v>
      </c>
      <c r="K5" s="93" t="str">
        <f>IF(Lang=0,AH5,AI5)</f>
        <v>Total</v>
      </c>
      <c r="M5" s="147"/>
      <c r="R5" s="112" t="s">
        <v>46</v>
      </c>
      <c r="S5" s="112" t="s">
        <v>47</v>
      </c>
      <c r="T5" s="112" t="s">
        <v>74</v>
      </c>
      <c r="U5" s="112" t="s">
        <v>75</v>
      </c>
      <c r="V5" s="112" t="s">
        <v>2401</v>
      </c>
      <c r="W5" s="112" t="s">
        <v>103</v>
      </c>
      <c r="X5" s="112" t="s">
        <v>2402</v>
      </c>
      <c r="Y5" s="112" t="s">
        <v>128</v>
      </c>
      <c r="Z5" s="112" t="s">
        <v>1797</v>
      </c>
      <c r="AA5" s="112" t="s">
        <v>1798</v>
      </c>
      <c r="AB5" s="112" t="s">
        <v>147</v>
      </c>
      <c r="AC5" s="112" t="s">
        <v>148</v>
      </c>
      <c r="AD5" s="112" t="s">
        <v>134</v>
      </c>
      <c r="AE5" s="112" t="s">
        <v>135</v>
      </c>
      <c r="AF5" s="112" t="s">
        <v>142</v>
      </c>
      <c r="AG5" s="112" t="s">
        <v>122</v>
      </c>
      <c r="AH5" s="112" t="s">
        <v>1885</v>
      </c>
      <c r="AI5" s="112" t="s">
        <v>1885</v>
      </c>
    </row>
    <row r="6" spans="2:38" ht="9" customHeight="1" x14ac:dyDescent="0.25">
      <c r="B6" s="683">
        <f t="shared" si="0"/>
        <v>0</v>
      </c>
      <c r="C6" s="193" t="s">
        <v>0</v>
      </c>
      <c r="D6" s="188" t="s">
        <v>2403</v>
      </c>
      <c r="E6" s="188" t="s">
        <v>2404</v>
      </c>
      <c r="F6" s="188" t="s">
        <v>2405</v>
      </c>
      <c r="G6" s="188" t="s">
        <v>2406</v>
      </c>
      <c r="H6" s="188" t="s">
        <v>782</v>
      </c>
      <c r="I6" s="188" t="s">
        <v>783</v>
      </c>
      <c r="J6" s="188" t="s">
        <v>784</v>
      </c>
      <c r="K6" s="189" t="s">
        <v>1796</v>
      </c>
      <c r="M6" s="2" t="str">
        <f>IF(Lang=0,AK6,AL6)</f>
        <v>Réf</v>
      </c>
      <c r="AK6" s="112" t="s">
        <v>2</v>
      </c>
      <c r="AL6" s="112" t="s">
        <v>3</v>
      </c>
    </row>
    <row r="7" spans="2:38" s="148" customFormat="1" ht="48" customHeight="1" x14ac:dyDescent="0.25">
      <c r="B7" s="266" t="str">
        <f t="shared" si="0"/>
        <v xml:space="preserve">MSC nette comptabilisée pour les services fournis
</v>
      </c>
      <c r="C7" s="445"/>
      <c r="D7" s="445"/>
      <c r="E7" s="445"/>
      <c r="F7" s="445"/>
      <c r="G7" s="445"/>
      <c r="H7" s="445"/>
      <c r="I7" s="445"/>
      <c r="J7" s="445"/>
      <c r="K7" s="448">
        <f>SUM(C7:J7)</f>
        <v>0</v>
      </c>
      <c r="M7" s="1" t="s">
        <v>24</v>
      </c>
      <c r="O7" s="112"/>
      <c r="P7" s="143" t="s">
        <v>2407</v>
      </c>
      <c r="Q7" s="143" t="s">
        <v>2408</v>
      </c>
      <c r="R7" s="112"/>
      <c r="S7" s="112"/>
      <c r="T7" s="112"/>
      <c r="U7" s="112"/>
      <c r="V7" s="112"/>
      <c r="W7" s="112"/>
      <c r="X7" s="112"/>
      <c r="Y7" s="112"/>
      <c r="Z7" s="112"/>
      <c r="AA7" s="112"/>
      <c r="AB7" s="112"/>
      <c r="AC7" s="112"/>
      <c r="AD7" s="112"/>
      <c r="AE7" s="112"/>
      <c r="AF7" s="112"/>
      <c r="AG7" s="112"/>
      <c r="AH7" s="112"/>
      <c r="AI7" s="112"/>
      <c r="AJ7" s="112"/>
      <c r="AK7" s="112"/>
      <c r="AL7" s="112"/>
    </row>
    <row r="8" spans="2:38" s="148" customFormat="1" ht="52.5" customHeight="1" x14ac:dyDescent="0.25">
      <c r="B8" s="267" t="str">
        <f t="shared" si="0"/>
        <v>Variation nette de l'ajustement au titre du risque non financier expiré</v>
      </c>
      <c r="C8" s="445"/>
      <c r="D8" s="445"/>
      <c r="E8" s="445"/>
      <c r="F8" s="445"/>
      <c r="G8" s="445"/>
      <c r="H8" s="445"/>
      <c r="I8" s="445"/>
      <c r="J8" s="445"/>
      <c r="K8" s="448">
        <f t="shared" ref="K8:K41" si="1">SUM(C8:J8)</f>
        <v>0</v>
      </c>
      <c r="M8" s="1" t="s">
        <v>811</v>
      </c>
      <c r="O8" s="112"/>
      <c r="P8" s="112" t="s">
        <v>2409</v>
      </c>
      <c r="Q8" s="143" t="s">
        <v>2410</v>
      </c>
      <c r="R8" s="112"/>
      <c r="S8" s="112"/>
      <c r="T8" s="112"/>
      <c r="U8" s="112"/>
      <c r="V8" s="112"/>
      <c r="W8" s="112"/>
      <c r="X8" s="112"/>
      <c r="Y8" s="112"/>
      <c r="Z8" s="112"/>
      <c r="AA8" s="112"/>
      <c r="AB8" s="112"/>
      <c r="AC8" s="112"/>
      <c r="AD8" s="112"/>
      <c r="AE8" s="112"/>
      <c r="AF8" s="112"/>
      <c r="AG8" s="112"/>
      <c r="AH8" s="112"/>
      <c r="AI8" s="112"/>
      <c r="AJ8" s="112"/>
      <c r="AK8" s="112"/>
      <c r="AL8" s="112"/>
    </row>
    <row r="9" spans="2:38" s="148" customFormat="1" ht="56.25" customHeight="1" x14ac:dyDescent="0.25">
      <c r="B9" s="268" t="str">
        <f t="shared" si="0"/>
        <v>Sous-total 
Résultat attendu des activités d'assurance au cours de la période</v>
      </c>
      <c r="C9" s="457">
        <f>SUM(C7:C8)</f>
        <v>0</v>
      </c>
      <c r="D9" s="457">
        <f t="shared" ref="D9:J9" si="2">SUM(D7:D8)</f>
        <v>0</v>
      </c>
      <c r="E9" s="457">
        <f t="shared" si="2"/>
        <v>0</v>
      </c>
      <c r="F9" s="457">
        <f t="shared" si="2"/>
        <v>0</v>
      </c>
      <c r="G9" s="457">
        <f t="shared" si="2"/>
        <v>0</v>
      </c>
      <c r="H9" s="457">
        <f t="shared" si="2"/>
        <v>0</v>
      </c>
      <c r="I9" s="457">
        <f t="shared" si="2"/>
        <v>0</v>
      </c>
      <c r="J9" s="457">
        <f t="shared" si="2"/>
        <v>0</v>
      </c>
      <c r="K9" s="448">
        <f t="shared" si="1"/>
        <v>0</v>
      </c>
      <c r="M9" s="1" t="s">
        <v>890</v>
      </c>
      <c r="O9" s="112"/>
      <c r="P9" s="112" t="s">
        <v>2411</v>
      </c>
      <c r="Q9" s="112" t="s">
        <v>2412</v>
      </c>
      <c r="R9" s="112"/>
      <c r="S9" s="112"/>
      <c r="T9" s="112"/>
      <c r="U9" s="112"/>
      <c r="V9" s="112"/>
      <c r="W9" s="112"/>
      <c r="X9" s="112"/>
      <c r="Y9" s="112"/>
      <c r="Z9" s="112"/>
      <c r="AA9" s="112"/>
      <c r="AB9" s="112"/>
      <c r="AC9" s="112"/>
      <c r="AD9" s="112"/>
      <c r="AE9" s="112"/>
      <c r="AF9" s="112"/>
      <c r="AG9" s="112"/>
      <c r="AH9" s="112"/>
      <c r="AI9" s="112"/>
      <c r="AJ9" s="112"/>
      <c r="AK9" s="112"/>
      <c r="AL9" s="112"/>
    </row>
    <row r="10" spans="2:38" s="148" customFormat="1" ht="40.5" customHeight="1" x14ac:dyDescent="0.25">
      <c r="B10" s="269" t="str">
        <f t="shared" si="0"/>
        <v>Gains et pertes d'expérience nets (1)</v>
      </c>
      <c r="C10" s="445"/>
      <c r="D10" s="445"/>
      <c r="E10" s="445"/>
      <c r="F10" s="445"/>
      <c r="G10" s="445"/>
      <c r="H10" s="445"/>
      <c r="I10" s="445"/>
      <c r="J10" s="445"/>
      <c r="K10" s="448">
        <f t="shared" si="1"/>
        <v>0</v>
      </c>
      <c r="M10" s="1" t="s">
        <v>32</v>
      </c>
      <c r="O10" s="112"/>
      <c r="P10" s="112" t="s">
        <v>2413</v>
      </c>
      <c r="Q10" s="112" t="s">
        <v>2414</v>
      </c>
      <c r="R10" s="112"/>
      <c r="S10" s="112"/>
      <c r="T10" s="112"/>
      <c r="U10" s="112"/>
      <c r="V10" s="112"/>
      <c r="W10" s="112"/>
      <c r="X10" s="112"/>
      <c r="Y10" s="112"/>
      <c r="Z10" s="112"/>
      <c r="AA10" s="112"/>
      <c r="AB10" s="112"/>
      <c r="AC10" s="112"/>
      <c r="AD10" s="112"/>
      <c r="AE10" s="112"/>
      <c r="AF10" s="112"/>
      <c r="AG10" s="112"/>
      <c r="AH10" s="112"/>
      <c r="AI10" s="112"/>
      <c r="AJ10" s="112"/>
      <c r="AK10" s="112"/>
      <c r="AL10" s="112"/>
    </row>
    <row r="11" spans="2:38" s="148" customFormat="1" ht="24.75" customHeight="1" x14ac:dyDescent="0.25">
      <c r="B11" s="30" t="str">
        <f t="shared" si="0"/>
        <v>Pertes et reprise de pertes sur contrats déficitaires (1)</v>
      </c>
      <c r="C11" s="445"/>
      <c r="D11" s="445"/>
      <c r="E11" s="445"/>
      <c r="F11" s="445"/>
      <c r="G11" s="445"/>
      <c r="H11" s="445"/>
      <c r="I11" s="445"/>
      <c r="J11" s="445"/>
      <c r="K11" s="448">
        <f>SUM(C11:J11)</f>
        <v>0</v>
      </c>
      <c r="M11" s="1" t="s">
        <v>38</v>
      </c>
      <c r="O11" s="112"/>
      <c r="P11" s="112" t="s">
        <v>2415</v>
      </c>
      <c r="Q11" s="112" t="s">
        <v>2416</v>
      </c>
      <c r="R11" s="112"/>
      <c r="S11" s="112"/>
      <c r="T11" s="112"/>
      <c r="U11" s="112"/>
      <c r="V11" s="112"/>
      <c r="W11" s="112"/>
      <c r="X11" s="112"/>
      <c r="Y11" s="112"/>
      <c r="Z11" s="112"/>
      <c r="AA11" s="112"/>
      <c r="AB11" s="112"/>
      <c r="AC11" s="112"/>
      <c r="AD11" s="112"/>
      <c r="AE11" s="112"/>
      <c r="AF11" s="112"/>
      <c r="AG11" s="112"/>
      <c r="AH11" s="112"/>
      <c r="AI11" s="112"/>
      <c r="AJ11" s="112"/>
      <c r="AK11" s="112"/>
      <c r="AL11" s="112"/>
    </row>
    <row r="12" spans="2:38" s="148" customFormat="1" ht="69.95" customHeight="1" x14ac:dyDescent="0.25">
      <c r="B12" s="30" t="str">
        <f>IF(Lang=0,P12,Q12)</f>
        <v>Autre résultat des activités d'assurance (1)</v>
      </c>
      <c r="C12" s="445"/>
      <c r="D12" s="445"/>
      <c r="E12" s="445"/>
      <c r="F12" s="445"/>
      <c r="G12" s="445"/>
      <c r="H12" s="445"/>
      <c r="I12" s="445"/>
      <c r="J12" s="445"/>
      <c r="K12" s="448">
        <f>SUM(C12:J12)</f>
        <v>0</v>
      </c>
      <c r="M12" s="1" t="s">
        <v>35</v>
      </c>
      <c r="O12" s="112"/>
      <c r="P12" s="112" t="s">
        <v>2417</v>
      </c>
      <c r="Q12" s="112" t="s">
        <v>2418</v>
      </c>
      <c r="R12" s="112"/>
      <c r="S12" s="112"/>
      <c r="T12" s="112"/>
      <c r="U12" s="112"/>
      <c r="V12" s="112"/>
      <c r="W12" s="112"/>
      <c r="X12" s="112"/>
      <c r="Y12" s="112"/>
      <c r="Z12" s="112"/>
      <c r="AA12" s="112"/>
      <c r="AB12" s="112"/>
      <c r="AC12" s="112"/>
      <c r="AD12" s="112"/>
      <c r="AE12" s="112"/>
      <c r="AF12" s="112"/>
      <c r="AG12" s="112"/>
      <c r="AH12" s="112"/>
      <c r="AI12" s="112"/>
      <c r="AJ12" s="112"/>
      <c r="AK12" s="112"/>
      <c r="AL12" s="112"/>
    </row>
    <row r="13" spans="2:38" s="148" customFormat="1" ht="56.25" customHeight="1" x14ac:dyDescent="0.25">
      <c r="B13" s="267" t="str">
        <f t="shared" si="0"/>
        <v>Résultat des activités d'assurance au cours de la période
(Contrats évalués selon la MRP)</v>
      </c>
      <c r="C13" s="445"/>
      <c r="D13" s="445"/>
      <c r="E13" s="445"/>
      <c r="F13" s="445"/>
      <c r="G13" s="445"/>
      <c r="H13" s="445"/>
      <c r="I13" s="445"/>
      <c r="J13" s="445"/>
      <c r="K13" s="448">
        <f>SUM(C13:J13)</f>
        <v>0</v>
      </c>
      <c r="M13" s="1" t="s">
        <v>927</v>
      </c>
      <c r="O13" s="112"/>
      <c r="P13" s="143" t="s">
        <v>2419</v>
      </c>
      <c r="Q13" s="112" t="s">
        <v>2420</v>
      </c>
      <c r="R13" s="112"/>
      <c r="S13" s="112"/>
      <c r="T13" s="112"/>
      <c r="U13" s="112"/>
      <c r="V13" s="112"/>
      <c r="W13" s="112"/>
      <c r="X13" s="112"/>
      <c r="Y13" s="112"/>
      <c r="Z13" s="112"/>
      <c r="AA13" s="112"/>
      <c r="AB13" s="112"/>
      <c r="AC13" s="112"/>
      <c r="AD13" s="112"/>
      <c r="AE13" s="112"/>
      <c r="AF13" s="112"/>
      <c r="AG13" s="112"/>
      <c r="AH13" s="112"/>
      <c r="AI13" s="112"/>
      <c r="AJ13" s="112"/>
      <c r="AK13" s="112"/>
      <c r="AL13" s="112"/>
    </row>
    <row r="14" spans="2:38" s="148" customFormat="1" ht="25.15" customHeight="1" x14ac:dyDescent="0.25">
      <c r="B14" s="270" t="str">
        <f t="shared" si="0"/>
        <v>Résultat des activités d'assurance</v>
      </c>
      <c r="C14" s="458">
        <f t="shared" ref="C14:J14" si="3">SUM(C9:C13)</f>
        <v>0</v>
      </c>
      <c r="D14" s="458">
        <f t="shared" si="3"/>
        <v>0</v>
      </c>
      <c r="E14" s="458">
        <f t="shared" si="3"/>
        <v>0</v>
      </c>
      <c r="F14" s="458">
        <f t="shared" si="3"/>
        <v>0</v>
      </c>
      <c r="G14" s="458">
        <f t="shared" si="3"/>
        <v>0</v>
      </c>
      <c r="H14" s="458">
        <f t="shared" si="3"/>
        <v>0</v>
      </c>
      <c r="I14" s="458">
        <f t="shared" si="3"/>
        <v>0</v>
      </c>
      <c r="J14" s="458">
        <f t="shared" si="3"/>
        <v>0</v>
      </c>
      <c r="K14" s="448">
        <f t="shared" si="1"/>
        <v>0</v>
      </c>
      <c r="M14" s="1" t="s">
        <v>986</v>
      </c>
      <c r="O14" s="112"/>
      <c r="P14" s="112" t="s">
        <v>2421</v>
      </c>
      <c r="Q14" s="112" t="s">
        <v>2422</v>
      </c>
      <c r="R14" s="112"/>
      <c r="S14" s="112"/>
      <c r="T14" s="112"/>
      <c r="U14" s="112"/>
      <c r="V14" s="112"/>
      <c r="W14" s="112"/>
      <c r="X14" s="112"/>
      <c r="Y14" s="112"/>
      <c r="Z14" s="112"/>
      <c r="AA14" s="112"/>
      <c r="AB14" s="112"/>
      <c r="AC14" s="112"/>
      <c r="AD14" s="112"/>
      <c r="AE14" s="112"/>
      <c r="AF14" s="112"/>
      <c r="AG14" s="112"/>
      <c r="AH14" s="112"/>
      <c r="AI14" s="112"/>
      <c r="AJ14" s="112"/>
      <c r="AK14" s="112"/>
      <c r="AL14" s="112"/>
    </row>
    <row r="15" spans="2:38" s="148" customFormat="1" ht="15" customHeight="1" x14ac:dyDescent="0.25">
      <c r="B15" s="271" t="str">
        <f t="shared" si="0"/>
        <v>Rendement d'investissement</v>
      </c>
      <c r="C15" s="445"/>
      <c r="D15" s="445"/>
      <c r="E15" s="445"/>
      <c r="F15" s="445"/>
      <c r="G15" s="445"/>
      <c r="H15" s="445"/>
      <c r="I15" s="445"/>
      <c r="J15" s="445"/>
      <c r="K15" s="448">
        <f t="shared" si="1"/>
        <v>0</v>
      </c>
      <c r="M15" s="1" t="s">
        <v>987</v>
      </c>
      <c r="O15" s="112"/>
      <c r="P15" s="112" t="s">
        <v>2423</v>
      </c>
      <c r="Q15" s="112" t="s">
        <v>2424</v>
      </c>
      <c r="R15" s="112"/>
      <c r="S15" s="112"/>
      <c r="T15" s="112"/>
      <c r="U15" s="112"/>
      <c r="V15" s="112"/>
      <c r="W15" s="112"/>
      <c r="X15" s="112"/>
      <c r="Y15" s="112"/>
      <c r="Z15" s="112"/>
      <c r="AA15" s="112"/>
      <c r="AB15" s="112"/>
      <c r="AC15" s="112"/>
      <c r="AD15" s="112"/>
      <c r="AE15" s="112"/>
      <c r="AF15" s="112"/>
      <c r="AG15" s="112"/>
      <c r="AH15" s="112"/>
      <c r="AI15" s="112"/>
      <c r="AJ15" s="112"/>
      <c r="AK15" s="112"/>
      <c r="AL15" s="112"/>
    </row>
    <row r="16" spans="2:38" s="148" customFormat="1" ht="30" customHeight="1" x14ac:dyDescent="0.25">
      <c r="B16" s="271" t="str">
        <f t="shared" si="0"/>
        <v>Produits financiers ou charges financières nets des contrats comptabilisés à l'état du résultat net - excluant la mitigation des risques</v>
      </c>
      <c r="C16" s="445"/>
      <c r="D16" s="445"/>
      <c r="E16" s="445"/>
      <c r="F16" s="445"/>
      <c r="G16" s="445"/>
      <c r="H16" s="445"/>
      <c r="I16" s="445"/>
      <c r="J16" s="445"/>
      <c r="K16" s="448">
        <f t="shared" si="1"/>
        <v>0</v>
      </c>
      <c r="M16" s="1" t="s">
        <v>997</v>
      </c>
      <c r="O16" s="112"/>
      <c r="P16" s="112" t="s">
        <v>2425</v>
      </c>
      <c r="Q16" s="112" t="s">
        <v>2426</v>
      </c>
      <c r="R16" s="112"/>
      <c r="S16" s="112"/>
      <c r="T16" s="112"/>
      <c r="U16" s="112"/>
      <c r="V16" s="112"/>
      <c r="W16" s="112"/>
      <c r="X16" s="112"/>
      <c r="Y16" s="112"/>
      <c r="Z16" s="112"/>
      <c r="AA16" s="112"/>
      <c r="AB16" s="112"/>
      <c r="AC16" s="112"/>
      <c r="AD16" s="112"/>
      <c r="AE16" s="112"/>
      <c r="AF16" s="112"/>
      <c r="AG16" s="112"/>
      <c r="AH16" s="112"/>
      <c r="AI16" s="112"/>
      <c r="AJ16" s="112"/>
      <c r="AK16" s="112"/>
      <c r="AL16" s="112"/>
    </row>
    <row r="17" spans="2:38" s="148" customFormat="1" ht="15" customHeight="1" x14ac:dyDescent="0.25">
      <c r="B17" s="271" t="str">
        <f t="shared" si="0"/>
        <v>Mitigation des risques - Résultat net</v>
      </c>
      <c r="C17" s="445"/>
      <c r="D17" s="445"/>
      <c r="E17" s="445"/>
      <c r="F17" s="445"/>
      <c r="G17" s="445"/>
      <c r="H17" s="445"/>
      <c r="I17" s="445"/>
      <c r="J17" s="445"/>
      <c r="K17" s="448">
        <f t="shared" si="1"/>
        <v>0</v>
      </c>
      <c r="M17" s="1" t="s">
        <v>1007</v>
      </c>
      <c r="O17" s="112"/>
      <c r="P17" s="112" t="s">
        <v>2427</v>
      </c>
      <c r="Q17" s="112" t="s">
        <v>2428</v>
      </c>
      <c r="R17" s="112"/>
      <c r="S17" s="112"/>
      <c r="T17" s="112"/>
      <c r="U17" s="112"/>
      <c r="V17" s="112"/>
      <c r="W17" s="112"/>
      <c r="X17" s="112"/>
      <c r="Y17" s="112"/>
      <c r="Z17" s="112"/>
      <c r="AA17" s="112"/>
      <c r="AB17" s="112"/>
      <c r="AC17" s="112"/>
      <c r="AD17" s="112"/>
      <c r="AE17" s="112"/>
      <c r="AF17" s="112"/>
      <c r="AG17" s="112"/>
      <c r="AH17" s="112"/>
      <c r="AI17" s="112"/>
      <c r="AJ17" s="112"/>
      <c r="AK17" s="112"/>
      <c r="AL17" s="112"/>
    </row>
    <row r="18" spans="2:38" s="148" customFormat="1" ht="15" customHeight="1" x14ac:dyDescent="0.25">
      <c r="B18" s="271" t="str">
        <f t="shared" si="0"/>
        <v>Fluctuation du passif au titre des contrats d'investissement</v>
      </c>
      <c r="C18" s="445"/>
      <c r="D18" s="445"/>
      <c r="E18" s="445"/>
      <c r="F18" s="445"/>
      <c r="G18" s="445"/>
      <c r="H18" s="445"/>
      <c r="I18" s="445"/>
      <c r="J18" s="445"/>
      <c r="K18" s="448">
        <f t="shared" si="1"/>
        <v>0</v>
      </c>
      <c r="M18" s="1" t="s">
        <v>1017</v>
      </c>
      <c r="O18" s="112"/>
      <c r="P18" s="112" t="s">
        <v>2429</v>
      </c>
      <c r="Q18" s="112" t="s">
        <v>2430</v>
      </c>
      <c r="R18" s="112"/>
      <c r="S18" s="112"/>
      <c r="T18" s="112"/>
      <c r="U18" s="112"/>
      <c r="V18" s="112"/>
      <c r="W18" s="112"/>
      <c r="X18" s="112"/>
      <c r="Y18" s="112"/>
      <c r="Z18" s="112"/>
      <c r="AA18" s="112"/>
      <c r="AB18" s="112"/>
      <c r="AC18" s="112"/>
      <c r="AD18" s="112"/>
      <c r="AE18" s="112"/>
      <c r="AF18" s="112"/>
      <c r="AG18" s="112"/>
      <c r="AH18" s="112"/>
      <c r="AI18" s="112"/>
      <c r="AJ18" s="112"/>
      <c r="AK18" s="112"/>
      <c r="AL18" s="112"/>
    </row>
    <row r="19" spans="2:38" s="148" customFormat="1" ht="15" customHeight="1" x14ac:dyDescent="0.25">
      <c r="B19" s="272" t="str">
        <f t="shared" si="0"/>
        <v>Autres produits</v>
      </c>
      <c r="C19" s="445"/>
      <c r="D19" s="445"/>
      <c r="E19" s="445"/>
      <c r="F19" s="445"/>
      <c r="G19" s="445"/>
      <c r="H19" s="445"/>
      <c r="I19" s="445"/>
      <c r="J19" s="445"/>
      <c r="K19" s="448">
        <f t="shared" si="1"/>
        <v>0</v>
      </c>
      <c r="M19" s="1" t="s">
        <v>1027</v>
      </c>
      <c r="O19" s="112"/>
      <c r="P19" s="112" t="s">
        <v>2431</v>
      </c>
      <c r="Q19" s="112" t="s">
        <v>2432</v>
      </c>
      <c r="R19" s="112"/>
      <c r="S19" s="112"/>
      <c r="T19" s="112"/>
      <c r="U19" s="112"/>
      <c r="V19" s="112"/>
      <c r="W19" s="112"/>
      <c r="X19" s="112"/>
      <c r="Y19" s="112"/>
      <c r="Z19" s="112"/>
      <c r="AA19" s="112"/>
      <c r="AB19" s="112"/>
      <c r="AC19" s="112"/>
      <c r="AD19" s="112"/>
      <c r="AE19" s="112"/>
      <c r="AF19" s="112"/>
      <c r="AG19" s="112"/>
      <c r="AH19" s="112"/>
      <c r="AI19" s="112"/>
      <c r="AJ19" s="112"/>
      <c r="AK19" s="112"/>
      <c r="AL19" s="112"/>
    </row>
    <row r="20" spans="2:38" s="148" customFormat="1" ht="30" customHeight="1" x14ac:dyDescent="0.25">
      <c r="B20" s="271" t="str">
        <f t="shared" si="0"/>
        <v>Part des produits (pertes) nets provenant des placements comptabilisés selon la méthode de la mise en équivalence</v>
      </c>
      <c r="C20" s="445"/>
      <c r="D20" s="445"/>
      <c r="E20" s="445"/>
      <c r="F20" s="445"/>
      <c r="G20" s="445"/>
      <c r="H20" s="445"/>
      <c r="I20" s="445"/>
      <c r="J20" s="445"/>
      <c r="K20" s="448">
        <f t="shared" si="1"/>
        <v>0</v>
      </c>
      <c r="M20" s="1" t="s">
        <v>1037</v>
      </c>
      <c r="O20" s="112"/>
      <c r="P20" s="112" t="s">
        <v>2433</v>
      </c>
      <c r="Q20" s="112" t="s">
        <v>2434</v>
      </c>
      <c r="R20" s="112"/>
      <c r="S20" s="112"/>
      <c r="T20" s="112"/>
      <c r="U20" s="112"/>
      <c r="V20" s="112"/>
      <c r="W20" s="112"/>
      <c r="X20" s="112"/>
      <c r="Y20" s="112"/>
      <c r="Z20" s="112"/>
      <c r="AA20" s="112"/>
      <c r="AB20" s="112"/>
      <c r="AC20" s="112"/>
      <c r="AD20" s="112"/>
      <c r="AE20" s="112"/>
      <c r="AF20" s="112"/>
      <c r="AG20" s="112"/>
      <c r="AH20" s="112"/>
      <c r="AI20" s="112"/>
      <c r="AJ20" s="112"/>
      <c r="AK20" s="112"/>
      <c r="AL20" s="112"/>
    </row>
    <row r="21" spans="2:38" s="148" customFormat="1" ht="15" customHeight="1" x14ac:dyDescent="0.25">
      <c r="B21" s="272" t="str">
        <f t="shared" si="0"/>
        <v>Frais généraux et frais d'exploitation</v>
      </c>
      <c r="C21" s="445"/>
      <c r="D21" s="445"/>
      <c r="E21" s="445"/>
      <c r="F21" s="445"/>
      <c r="G21" s="445"/>
      <c r="H21" s="445"/>
      <c r="I21" s="445"/>
      <c r="J21" s="445"/>
      <c r="K21" s="448">
        <f t="shared" si="1"/>
        <v>0</v>
      </c>
      <c r="M21" s="1" t="s">
        <v>1047</v>
      </c>
      <c r="O21" s="112"/>
      <c r="P21" s="112" t="s">
        <v>2435</v>
      </c>
      <c r="Q21" s="112" t="s">
        <v>2436</v>
      </c>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2:38" s="148" customFormat="1" ht="25.15" customHeight="1" x14ac:dyDescent="0.25">
      <c r="B22" s="273" t="str">
        <f t="shared" si="0"/>
        <v>Résultat net avant impôt</v>
      </c>
      <c r="C22" s="458">
        <f t="shared" ref="C22:I22" si="4">SUM(C14:C21)</f>
        <v>0</v>
      </c>
      <c r="D22" s="447">
        <f t="shared" si="4"/>
        <v>0</v>
      </c>
      <c r="E22" s="447">
        <f t="shared" si="4"/>
        <v>0</v>
      </c>
      <c r="F22" s="447">
        <f t="shared" si="4"/>
        <v>0</v>
      </c>
      <c r="G22" s="447">
        <f t="shared" si="4"/>
        <v>0</v>
      </c>
      <c r="H22" s="447">
        <f t="shared" si="4"/>
        <v>0</v>
      </c>
      <c r="I22" s="447">
        <f t="shared" si="4"/>
        <v>0</v>
      </c>
      <c r="J22" s="447">
        <f>SUM(J14:J21)</f>
        <v>0</v>
      </c>
      <c r="K22" s="448">
        <f t="shared" si="1"/>
        <v>0</v>
      </c>
      <c r="M22" s="1" t="s">
        <v>1086</v>
      </c>
      <c r="O22" s="112"/>
      <c r="P22" s="112" t="s">
        <v>2437</v>
      </c>
      <c r="Q22" s="112" t="s">
        <v>2438</v>
      </c>
      <c r="R22" s="112"/>
      <c r="S22" s="112"/>
      <c r="T22" s="112"/>
      <c r="U22" s="112"/>
      <c r="V22" s="112"/>
      <c r="W22" s="112"/>
      <c r="X22" s="112"/>
      <c r="Y22" s="112"/>
      <c r="Z22" s="112"/>
      <c r="AA22" s="112"/>
      <c r="AB22" s="112"/>
      <c r="AC22" s="112"/>
      <c r="AD22" s="112"/>
      <c r="AE22" s="112"/>
      <c r="AF22" s="112"/>
      <c r="AG22" s="112"/>
      <c r="AH22" s="112"/>
      <c r="AI22" s="112"/>
      <c r="AJ22" s="112"/>
      <c r="AK22" s="112"/>
      <c r="AL22" s="112"/>
    </row>
    <row r="23" spans="2:38" s="148" customFormat="1" ht="15" customHeight="1" x14ac:dyDescent="0.25">
      <c r="B23" s="272" t="str">
        <f t="shared" si="0"/>
        <v>Total - Impôt sur les bénéfices</v>
      </c>
      <c r="C23" s="445"/>
      <c r="D23" s="445"/>
      <c r="E23" s="445"/>
      <c r="F23" s="445"/>
      <c r="G23" s="445"/>
      <c r="H23" s="445"/>
      <c r="I23" s="445"/>
      <c r="J23" s="445"/>
      <c r="K23" s="448">
        <f t="shared" si="1"/>
        <v>0</v>
      </c>
      <c r="M23" s="1" t="s">
        <v>1097</v>
      </c>
      <c r="O23" s="112"/>
      <c r="P23" s="112" t="s">
        <v>2439</v>
      </c>
      <c r="Q23" s="112" t="s">
        <v>2440</v>
      </c>
      <c r="R23" s="112"/>
      <c r="S23" s="112"/>
      <c r="T23" s="112"/>
      <c r="U23" s="112"/>
      <c r="V23" s="112"/>
      <c r="W23" s="112"/>
      <c r="X23" s="112"/>
      <c r="Y23" s="112"/>
      <c r="Z23" s="112"/>
      <c r="AA23" s="112"/>
      <c r="AB23" s="112"/>
      <c r="AC23" s="112"/>
      <c r="AD23" s="112"/>
      <c r="AE23" s="112"/>
      <c r="AF23" s="112"/>
      <c r="AG23" s="112"/>
      <c r="AH23" s="112"/>
      <c r="AI23" s="112"/>
      <c r="AJ23" s="112"/>
      <c r="AK23" s="112"/>
      <c r="AL23" s="112"/>
    </row>
    <row r="24" spans="2:38" s="148" customFormat="1" ht="25.15" customHeight="1" x14ac:dyDescent="0.25">
      <c r="B24" s="273" t="str">
        <f t="shared" si="0"/>
        <v>Résultat net après impôt</v>
      </c>
      <c r="C24" s="447">
        <f>C22-C23</f>
        <v>0</v>
      </c>
      <c r="D24" s="447">
        <f t="shared" ref="D24:J24" si="5">D22-D23</f>
        <v>0</v>
      </c>
      <c r="E24" s="447">
        <f t="shared" si="5"/>
        <v>0</v>
      </c>
      <c r="F24" s="447">
        <f t="shared" si="5"/>
        <v>0</v>
      </c>
      <c r="G24" s="447">
        <f t="shared" si="5"/>
        <v>0</v>
      </c>
      <c r="H24" s="447">
        <f t="shared" si="5"/>
        <v>0</v>
      </c>
      <c r="I24" s="447">
        <f t="shared" si="5"/>
        <v>0</v>
      </c>
      <c r="J24" s="447">
        <f t="shared" si="5"/>
        <v>0</v>
      </c>
      <c r="K24" s="448">
        <f t="shared" si="1"/>
        <v>0</v>
      </c>
      <c r="M24" s="1" t="s">
        <v>1186</v>
      </c>
      <c r="O24" s="112"/>
      <c r="P24" s="112" t="s">
        <v>2441</v>
      </c>
      <c r="Q24" s="112" t="s">
        <v>2442</v>
      </c>
      <c r="R24" s="112"/>
      <c r="S24" s="112"/>
      <c r="T24" s="112"/>
      <c r="U24" s="112"/>
      <c r="V24" s="112"/>
      <c r="W24" s="112"/>
      <c r="X24" s="112"/>
      <c r="Y24" s="112"/>
      <c r="Z24" s="112"/>
      <c r="AA24" s="112"/>
      <c r="AB24" s="112"/>
      <c r="AC24" s="112"/>
      <c r="AD24" s="112"/>
      <c r="AE24" s="112"/>
      <c r="AF24" s="112"/>
      <c r="AG24" s="112"/>
      <c r="AH24" s="112"/>
      <c r="AI24" s="112"/>
      <c r="AJ24" s="112"/>
      <c r="AK24" s="112"/>
      <c r="AL24" s="112"/>
    </row>
    <row r="25" spans="2:38" s="148" customFormat="1" ht="21" customHeight="1" x14ac:dyDescent="0.25">
      <c r="B25" s="273" t="str">
        <f t="shared" si="0"/>
        <v>Activités abandonnées (nettes de l'impôt sur les bénéfices)</v>
      </c>
      <c r="C25" s="445"/>
      <c r="D25" s="445"/>
      <c r="E25" s="445"/>
      <c r="F25" s="445"/>
      <c r="G25" s="445"/>
      <c r="H25" s="445"/>
      <c r="I25" s="445"/>
      <c r="J25" s="445"/>
      <c r="K25" s="448">
        <f t="shared" si="1"/>
        <v>0</v>
      </c>
      <c r="M25" s="1" t="s">
        <v>1197</v>
      </c>
      <c r="O25" s="112"/>
      <c r="P25" s="112" t="s">
        <v>2443</v>
      </c>
      <c r="Q25" s="112" t="s">
        <v>2444</v>
      </c>
      <c r="R25" s="112"/>
      <c r="S25" s="112"/>
      <c r="T25" s="112"/>
      <c r="U25" s="112"/>
      <c r="V25" s="112"/>
      <c r="W25" s="112"/>
      <c r="X25" s="112"/>
      <c r="Y25" s="112"/>
      <c r="Z25" s="112"/>
      <c r="AA25" s="112"/>
      <c r="AB25" s="112"/>
      <c r="AC25" s="112"/>
      <c r="AD25" s="112"/>
      <c r="AE25" s="112"/>
      <c r="AF25" s="112"/>
      <c r="AG25" s="112"/>
      <c r="AH25" s="112"/>
      <c r="AI25" s="112"/>
      <c r="AJ25" s="112"/>
      <c r="AK25" s="112"/>
      <c r="AL25" s="112"/>
    </row>
    <row r="26" spans="2:38" s="148" customFormat="1" ht="25.15" customHeight="1" x14ac:dyDescent="0.25">
      <c r="B26" s="273" t="str">
        <f t="shared" si="0"/>
        <v>Bénéfice (perte) net de l'exercice</v>
      </c>
      <c r="C26" s="447">
        <f>C24+C25</f>
        <v>0</v>
      </c>
      <c r="D26" s="447">
        <f t="shared" ref="D26:J26" si="6">D24+D25</f>
        <v>0</v>
      </c>
      <c r="E26" s="447">
        <f t="shared" si="6"/>
        <v>0</v>
      </c>
      <c r="F26" s="447">
        <f t="shared" si="6"/>
        <v>0</v>
      </c>
      <c r="G26" s="447">
        <f t="shared" si="6"/>
        <v>0</v>
      </c>
      <c r="H26" s="447">
        <f t="shared" si="6"/>
        <v>0</v>
      </c>
      <c r="I26" s="447">
        <f t="shared" si="6"/>
        <v>0</v>
      </c>
      <c r="J26" s="447">
        <f t="shared" si="6"/>
        <v>0</v>
      </c>
      <c r="K26" s="448">
        <f t="shared" si="1"/>
        <v>0</v>
      </c>
      <c r="M26" s="1" t="s">
        <v>1286</v>
      </c>
      <c r="O26" s="112"/>
      <c r="P26" s="112" t="s">
        <v>2445</v>
      </c>
      <c r="Q26" s="112" t="s">
        <v>2446</v>
      </c>
      <c r="R26" s="112"/>
      <c r="S26" s="112"/>
      <c r="T26" s="112"/>
      <c r="U26" s="112"/>
      <c r="V26" s="112"/>
      <c r="W26" s="112"/>
      <c r="X26" s="112"/>
      <c r="Y26" s="112"/>
      <c r="Z26" s="112"/>
      <c r="AA26" s="112"/>
      <c r="AB26" s="112"/>
      <c r="AC26" s="112"/>
      <c r="AD26" s="112"/>
      <c r="AE26" s="112"/>
      <c r="AF26" s="112"/>
      <c r="AG26" s="112"/>
      <c r="AH26" s="112"/>
      <c r="AI26" s="112"/>
      <c r="AJ26" s="112"/>
      <c r="AK26" s="112"/>
      <c r="AL26" s="112"/>
    </row>
    <row r="27" spans="2:38" s="148" customFormat="1" ht="15" customHeight="1" thickBot="1" x14ac:dyDescent="0.3">
      <c r="B27" s="274" t="str">
        <f t="shared" si="0"/>
        <v>Filiales - Bénéfice (perte) net de l'exercice</v>
      </c>
      <c r="C27" s="445"/>
      <c r="D27" s="445"/>
      <c r="E27" s="445"/>
      <c r="F27" s="445"/>
      <c r="G27" s="445"/>
      <c r="H27" s="445"/>
      <c r="I27" s="445"/>
      <c r="J27" s="445"/>
      <c r="K27" s="448">
        <f t="shared" si="1"/>
        <v>0</v>
      </c>
      <c r="M27" s="1" t="s">
        <v>1297</v>
      </c>
      <c r="O27" s="112"/>
      <c r="P27" s="112" t="s">
        <v>2447</v>
      </c>
      <c r="Q27" s="112" t="s">
        <v>2448</v>
      </c>
      <c r="R27" s="112"/>
      <c r="S27" s="112"/>
      <c r="T27" s="112"/>
      <c r="U27" s="112"/>
      <c r="V27" s="112"/>
      <c r="W27" s="112"/>
      <c r="X27" s="112"/>
      <c r="Y27" s="112"/>
      <c r="Z27" s="112"/>
      <c r="AA27" s="112"/>
      <c r="AB27" s="112"/>
      <c r="AC27" s="112"/>
      <c r="AD27" s="112"/>
      <c r="AE27" s="112"/>
      <c r="AF27" s="112"/>
      <c r="AG27" s="112"/>
      <c r="AH27" s="112"/>
      <c r="AI27" s="112"/>
      <c r="AJ27" s="112"/>
      <c r="AK27" s="112"/>
      <c r="AL27" s="112"/>
    </row>
    <row r="28" spans="2:38" s="148" customFormat="1" ht="25.15" customHeight="1" thickTop="1" thickBot="1" x14ac:dyDescent="0.3">
      <c r="B28" s="275" t="str">
        <f t="shared" si="0"/>
        <v>Bénéfice (perte) net de l'exercice - Consolidé</v>
      </c>
      <c r="C28" s="459">
        <f>C26+C27</f>
        <v>0</v>
      </c>
      <c r="D28" s="459">
        <f t="shared" ref="D28:J28" si="7">D26+D27</f>
        <v>0</v>
      </c>
      <c r="E28" s="459">
        <f t="shared" si="7"/>
        <v>0</v>
      </c>
      <c r="F28" s="459">
        <f t="shared" si="7"/>
        <v>0</v>
      </c>
      <c r="G28" s="459">
        <f t="shared" si="7"/>
        <v>0</v>
      </c>
      <c r="H28" s="459">
        <f t="shared" si="7"/>
        <v>0</v>
      </c>
      <c r="I28" s="459">
        <f t="shared" si="7"/>
        <v>0</v>
      </c>
      <c r="J28" s="459">
        <f t="shared" si="7"/>
        <v>0</v>
      </c>
      <c r="K28" s="460">
        <f t="shared" si="1"/>
        <v>0</v>
      </c>
      <c r="M28" s="1" t="s">
        <v>1386</v>
      </c>
      <c r="O28" s="112"/>
      <c r="P28" s="112" t="s">
        <v>2449</v>
      </c>
      <c r="Q28" s="112" t="s">
        <v>2450</v>
      </c>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2:38" s="148" customFormat="1" ht="45.75" customHeight="1" thickTop="1" x14ac:dyDescent="0.25">
      <c r="B29" s="276" t="str">
        <f t="shared" si="0"/>
        <v>Variation des gains et des pertes non réalisés pour les placements à la JVAÉRÉ et pour la conversion de devises
(après reclassement dans le résultat net et/ou répercussion de la couverture)</v>
      </c>
      <c r="C29" s="461"/>
      <c r="D29" s="461"/>
      <c r="E29" s="461"/>
      <c r="F29" s="461"/>
      <c r="G29" s="461"/>
      <c r="H29" s="461"/>
      <c r="I29" s="461"/>
      <c r="J29" s="461"/>
      <c r="K29" s="460">
        <f t="shared" si="1"/>
        <v>0</v>
      </c>
      <c r="M29" s="1" t="s">
        <v>1397</v>
      </c>
      <c r="O29" s="112"/>
      <c r="P29" s="112" t="s">
        <v>2451</v>
      </c>
      <c r="Q29" s="112" t="s">
        <v>2452</v>
      </c>
      <c r="R29" s="112"/>
      <c r="S29" s="112"/>
      <c r="T29" s="112"/>
      <c r="U29" s="112"/>
      <c r="V29" s="112"/>
      <c r="W29" s="112"/>
      <c r="X29" s="112"/>
      <c r="Y29" s="112"/>
      <c r="Z29" s="112"/>
      <c r="AA29" s="112"/>
      <c r="AB29" s="112"/>
      <c r="AC29" s="112"/>
      <c r="AD29" s="112"/>
      <c r="AE29" s="112"/>
      <c r="AF29" s="112"/>
      <c r="AG29" s="112"/>
      <c r="AH29" s="112"/>
      <c r="AI29" s="112"/>
      <c r="AJ29" s="112"/>
      <c r="AK29" s="112"/>
      <c r="AL29" s="112"/>
    </row>
    <row r="30" spans="2:38" s="148" customFormat="1" ht="45" customHeight="1" x14ac:dyDescent="0.25">
      <c r="B30" s="272" t="str">
        <f t="shared" si="0"/>
        <v>Variation des gains et des pertes non réalisés pour les instruments dérivés désignés comme éléments de couverture de flux de trésorerie
(après reclassement dans le résultat net)</v>
      </c>
      <c r="C30" s="366"/>
      <c r="D30" s="366"/>
      <c r="E30" s="366"/>
      <c r="F30" s="366"/>
      <c r="G30" s="366"/>
      <c r="H30" s="366"/>
      <c r="I30" s="366"/>
      <c r="J30" s="366"/>
      <c r="K30" s="448">
        <f t="shared" si="1"/>
        <v>0</v>
      </c>
      <c r="M30" s="1" t="s">
        <v>1407</v>
      </c>
      <c r="O30" s="112"/>
      <c r="P30" s="112" t="s">
        <v>2453</v>
      </c>
      <c r="Q30" s="112" t="s">
        <v>2454</v>
      </c>
      <c r="R30" s="112"/>
      <c r="S30" s="112"/>
      <c r="T30" s="112"/>
      <c r="U30" s="112"/>
      <c r="V30" s="112"/>
      <c r="W30" s="112"/>
      <c r="X30" s="112"/>
      <c r="Y30" s="112"/>
      <c r="Z30" s="112"/>
      <c r="AA30" s="112"/>
      <c r="AB30" s="112"/>
      <c r="AC30" s="112"/>
      <c r="AD30" s="112"/>
      <c r="AE30" s="112"/>
      <c r="AF30" s="112"/>
      <c r="AG30" s="112"/>
      <c r="AH30" s="112"/>
      <c r="AI30" s="112"/>
      <c r="AJ30" s="112"/>
      <c r="AK30" s="112"/>
      <c r="AL30" s="112"/>
    </row>
    <row r="31" spans="2:38" s="148" customFormat="1" ht="25.15" customHeight="1" x14ac:dyDescent="0.25">
      <c r="B31" s="272" t="str">
        <f t="shared" si="0"/>
        <v>Part des AÉRÉ (perte) des placements comptabilisés selon la méthode de la mise en équivalence</v>
      </c>
      <c r="C31" s="366"/>
      <c r="D31" s="366"/>
      <c r="E31" s="366"/>
      <c r="F31" s="366"/>
      <c r="G31" s="366"/>
      <c r="H31" s="366"/>
      <c r="I31" s="366"/>
      <c r="J31" s="366"/>
      <c r="K31" s="448">
        <f t="shared" si="1"/>
        <v>0</v>
      </c>
      <c r="M31" s="1" t="s">
        <v>1417</v>
      </c>
      <c r="O31" s="112"/>
      <c r="P31" s="112" t="s">
        <v>2455</v>
      </c>
      <c r="Q31" s="112" t="s">
        <v>2456</v>
      </c>
      <c r="R31" s="112"/>
      <c r="S31" s="112"/>
      <c r="T31" s="112"/>
      <c r="U31" s="112"/>
      <c r="V31" s="112"/>
      <c r="W31" s="112"/>
      <c r="X31" s="112"/>
      <c r="Y31" s="112"/>
      <c r="Z31" s="112"/>
      <c r="AA31" s="112"/>
      <c r="AB31" s="112"/>
      <c r="AC31" s="112"/>
      <c r="AD31" s="112"/>
      <c r="AE31" s="112"/>
      <c r="AF31" s="112"/>
      <c r="AG31" s="112"/>
      <c r="AH31" s="112"/>
      <c r="AI31" s="112"/>
      <c r="AJ31" s="112"/>
      <c r="AK31" s="112"/>
      <c r="AL31" s="112"/>
    </row>
    <row r="32" spans="2:38" s="148" customFormat="1" ht="30" customHeight="1" x14ac:dyDescent="0.25">
      <c r="B32" s="271" t="str">
        <f t="shared" si="0"/>
        <v>Produits financiers ou charges financières nets des contrats comptabilisés à l'état des autres résultats étendus - excluant la mitigation des risques</v>
      </c>
      <c r="C32" s="445"/>
      <c r="D32" s="445"/>
      <c r="E32" s="445"/>
      <c r="F32" s="445"/>
      <c r="G32" s="445"/>
      <c r="H32" s="445"/>
      <c r="I32" s="445"/>
      <c r="J32" s="445"/>
      <c r="K32" s="448">
        <f>SUM(C32:J32)</f>
        <v>0</v>
      </c>
      <c r="M32" s="1" t="s">
        <v>1427</v>
      </c>
      <c r="O32" s="112"/>
      <c r="P32" s="112" t="s">
        <v>2457</v>
      </c>
      <c r="Q32" s="112" t="s">
        <v>2458</v>
      </c>
      <c r="R32" s="112"/>
      <c r="S32" s="112"/>
      <c r="T32" s="112"/>
      <c r="U32" s="112"/>
      <c r="V32" s="112"/>
      <c r="W32" s="112"/>
      <c r="X32" s="112"/>
      <c r="Y32" s="112"/>
      <c r="Z32" s="112"/>
      <c r="AA32" s="112"/>
      <c r="AB32" s="112"/>
      <c r="AC32" s="112"/>
      <c r="AD32" s="112"/>
      <c r="AE32" s="112"/>
      <c r="AF32" s="112"/>
      <c r="AG32" s="112"/>
      <c r="AH32" s="112"/>
      <c r="AI32" s="112"/>
      <c r="AJ32" s="112"/>
      <c r="AK32" s="112"/>
      <c r="AL32" s="112"/>
    </row>
    <row r="33" spans="2:38" s="148" customFormat="1" ht="15" customHeight="1" x14ac:dyDescent="0.25">
      <c r="B33" s="271" t="str">
        <f t="shared" si="0"/>
        <v>Mitigation des risques - Autres résultats étendus</v>
      </c>
      <c r="C33" s="445"/>
      <c r="D33" s="445"/>
      <c r="E33" s="445"/>
      <c r="F33" s="445"/>
      <c r="G33" s="445"/>
      <c r="H33" s="445"/>
      <c r="I33" s="445"/>
      <c r="J33" s="445"/>
      <c r="K33" s="448">
        <f>SUM(C33:J33)</f>
        <v>0</v>
      </c>
      <c r="M33" s="1" t="s">
        <v>1437</v>
      </c>
      <c r="O33" s="112"/>
      <c r="P33" s="112" t="s">
        <v>2459</v>
      </c>
      <c r="Q33" s="112" t="s">
        <v>2460</v>
      </c>
      <c r="R33" s="112"/>
      <c r="S33" s="112"/>
      <c r="T33" s="112"/>
      <c r="U33" s="112"/>
      <c r="V33" s="112"/>
      <c r="W33" s="112"/>
      <c r="X33" s="112"/>
      <c r="Y33" s="112"/>
      <c r="Z33" s="112"/>
      <c r="AA33" s="112"/>
      <c r="AB33" s="112"/>
      <c r="AC33" s="112"/>
      <c r="AD33" s="112"/>
      <c r="AE33" s="112"/>
      <c r="AF33" s="112"/>
      <c r="AG33" s="112"/>
      <c r="AH33" s="112"/>
      <c r="AI33" s="112"/>
      <c r="AJ33" s="112"/>
      <c r="AK33" s="112"/>
      <c r="AL33" s="112"/>
    </row>
    <row r="34" spans="2:38" s="148" customFormat="1" ht="15" customHeight="1" x14ac:dyDescent="0.25">
      <c r="B34" s="272" t="str">
        <f t="shared" si="0"/>
        <v>Excédent de réévaluation</v>
      </c>
      <c r="C34" s="366"/>
      <c r="D34" s="366"/>
      <c r="E34" s="366"/>
      <c r="F34" s="366"/>
      <c r="G34" s="366"/>
      <c r="H34" s="366"/>
      <c r="I34" s="366"/>
      <c r="J34" s="366"/>
      <c r="K34" s="448">
        <f>SUM(C34:J34)</f>
        <v>0</v>
      </c>
      <c r="M34" s="1" t="s">
        <v>1447</v>
      </c>
      <c r="O34" s="112"/>
      <c r="P34" s="112" t="s">
        <v>2461</v>
      </c>
      <c r="Q34" s="112" t="s">
        <v>2462</v>
      </c>
      <c r="R34" s="112"/>
      <c r="S34" s="112"/>
      <c r="T34" s="112"/>
      <c r="U34" s="112"/>
      <c r="V34" s="112"/>
      <c r="W34" s="112"/>
      <c r="X34" s="112"/>
      <c r="Y34" s="112"/>
      <c r="Z34" s="112"/>
      <c r="AA34" s="112"/>
      <c r="AB34" s="112"/>
      <c r="AC34" s="112"/>
      <c r="AD34" s="112"/>
      <c r="AE34" s="112"/>
      <c r="AF34" s="112"/>
      <c r="AG34" s="112"/>
      <c r="AH34" s="112"/>
      <c r="AI34" s="112"/>
      <c r="AJ34" s="112"/>
      <c r="AK34" s="112"/>
      <c r="AL34" s="112"/>
    </row>
    <row r="35" spans="2:38" s="148" customFormat="1" ht="15" customHeight="1" x14ac:dyDescent="0.25">
      <c r="B35" s="272" t="str">
        <f t="shared" si="0"/>
        <v>Réévaluations des régimes de retraite à prestations défnies</v>
      </c>
      <c r="C35" s="366"/>
      <c r="D35" s="366"/>
      <c r="E35" s="366"/>
      <c r="F35" s="366"/>
      <c r="G35" s="366"/>
      <c r="H35" s="366"/>
      <c r="I35" s="366"/>
      <c r="J35" s="366"/>
      <c r="K35" s="448">
        <f>SUM(C35:J35)</f>
        <v>0</v>
      </c>
      <c r="M35" s="1" t="s">
        <v>1457</v>
      </c>
      <c r="O35" s="112"/>
      <c r="P35" s="112" t="s">
        <v>2463</v>
      </c>
      <c r="Q35" s="112" t="s">
        <v>2464</v>
      </c>
      <c r="R35" s="112"/>
      <c r="S35" s="112"/>
      <c r="T35" s="112"/>
      <c r="U35" s="112"/>
      <c r="V35" s="112"/>
      <c r="W35" s="112"/>
      <c r="X35" s="112"/>
      <c r="Y35" s="112"/>
      <c r="Z35" s="112"/>
      <c r="AA35" s="112"/>
      <c r="AB35" s="112"/>
      <c r="AC35" s="112"/>
      <c r="AD35" s="112"/>
      <c r="AE35" s="112"/>
      <c r="AF35" s="112"/>
      <c r="AG35" s="112"/>
      <c r="AH35" s="112"/>
      <c r="AI35" s="112"/>
      <c r="AJ35" s="112"/>
      <c r="AK35" s="112"/>
      <c r="AL35" s="112"/>
    </row>
    <row r="36" spans="2:38" s="148" customFormat="1" ht="15" customHeight="1" thickBot="1" x14ac:dyDescent="0.3">
      <c r="B36" s="277" t="str">
        <f t="shared" si="0"/>
        <v>Autres AÉRÉ</v>
      </c>
      <c r="C36" s="445"/>
      <c r="D36" s="445"/>
      <c r="E36" s="445"/>
      <c r="F36" s="445"/>
      <c r="G36" s="445"/>
      <c r="H36" s="445"/>
      <c r="I36" s="445"/>
      <c r="J36" s="445"/>
      <c r="K36" s="448">
        <f t="shared" si="1"/>
        <v>0</v>
      </c>
      <c r="M36" s="1" t="s">
        <v>1467</v>
      </c>
      <c r="O36" s="112"/>
      <c r="P36" s="112" t="s">
        <v>2465</v>
      </c>
      <c r="Q36" s="112" t="s">
        <v>2466</v>
      </c>
      <c r="R36" s="112"/>
      <c r="S36" s="112"/>
      <c r="T36" s="112"/>
      <c r="U36" s="112"/>
      <c r="V36" s="112"/>
      <c r="W36" s="112"/>
      <c r="X36" s="112"/>
      <c r="Y36" s="112"/>
      <c r="Z36" s="112"/>
      <c r="AA36" s="112"/>
      <c r="AB36" s="112"/>
      <c r="AC36" s="112"/>
      <c r="AD36" s="112"/>
      <c r="AE36" s="112"/>
      <c r="AF36" s="112"/>
      <c r="AG36" s="112"/>
      <c r="AH36" s="112"/>
      <c r="AI36" s="112"/>
      <c r="AJ36" s="112"/>
      <c r="AK36" s="112"/>
      <c r="AL36" s="112"/>
    </row>
    <row r="37" spans="2:38" s="148" customFormat="1" ht="15" customHeight="1" thickTop="1" thickBot="1" x14ac:dyDescent="0.3">
      <c r="B37" s="278" t="str">
        <f t="shared" si="0"/>
        <v>Total des AÉRÉ (perte)</v>
      </c>
      <c r="C37" s="462">
        <f t="shared" ref="C37:J37" si="8">SUM(C29:C36)</f>
        <v>0</v>
      </c>
      <c r="D37" s="462">
        <f t="shared" si="8"/>
        <v>0</v>
      </c>
      <c r="E37" s="462">
        <f t="shared" si="8"/>
        <v>0</v>
      </c>
      <c r="F37" s="462">
        <f t="shared" si="8"/>
        <v>0</v>
      </c>
      <c r="G37" s="462">
        <f t="shared" si="8"/>
        <v>0</v>
      </c>
      <c r="H37" s="462">
        <f t="shared" si="8"/>
        <v>0</v>
      </c>
      <c r="I37" s="462">
        <f t="shared" si="8"/>
        <v>0</v>
      </c>
      <c r="J37" s="462">
        <f t="shared" si="8"/>
        <v>0</v>
      </c>
      <c r="K37" s="460">
        <f t="shared" si="1"/>
        <v>0</v>
      </c>
      <c r="M37" s="1" t="s">
        <v>1486</v>
      </c>
      <c r="O37" s="112"/>
      <c r="P37" s="112" t="s">
        <v>2467</v>
      </c>
      <c r="Q37" s="112" t="s">
        <v>2468</v>
      </c>
      <c r="R37" s="112"/>
      <c r="S37" s="112"/>
      <c r="T37" s="112"/>
      <c r="U37" s="112"/>
      <c r="V37" s="112"/>
      <c r="W37" s="112"/>
      <c r="X37" s="112"/>
      <c r="Y37" s="112"/>
      <c r="Z37" s="112"/>
      <c r="AA37" s="112"/>
      <c r="AB37" s="112"/>
      <c r="AC37" s="112"/>
      <c r="AD37" s="112"/>
      <c r="AE37" s="112"/>
      <c r="AF37" s="112"/>
      <c r="AG37" s="112"/>
      <c r="AH37" s="112"/>
      <c r="AI37" s="112"/>
      <c r="AJ37" s="112"/>
      <c r="AK37" s="112"/>
      <c r="AL37" s="112"/>
    </row>
    <row r="38" spans="2:38" s="148" customFormat="1" ht="15" customHeight="1" thickBot="1" x14ac:dyDescent="0.3">
      <c r="B38" s="279" t="str">
        <f t="shared" si="0"/>
        <v>Total du résultat étendu (perte)</v>
      </c>
      <c r="C38" s="463">
        <f t="shared" ref="C38:J38" si="9">C37+C26</f>
        <v>0</v>
      </c>
      <c r="D38" s="463">
        <f t="shared" si="9"/>
        <v>0</v>
      </c>
      <c r="E38" s="463">
        <f t="shared" si="9"/>
        <v>0</v>
      </c>
      <c r="F38" s="463">
        <f t="shared" si="9"/>
        <v>0</v>
      </c>
      <c r="G38" s="463">
        <f t="shared" si="9"/>
        <v>0</v>
      </c>
      <c r="H38" s="463">
        <f t="shared" si="9"/>
        <v>0</v>
      </c>
      <c r="I38" s="463">
        <f t="shared" si="9"/>
        <v>0</v>
      </c>
      <c r="J38" s="463">
        <f t="shared" si="9"/>
        <v>0</v>
      </c>
      <c r="K38" s="464">
        <f t="shared" si="1"/>
        <v>0</v>
      </c>
      <c r="M38" s="1" t="s">
        <v>1586</v>
      </c>
      <c r="O38" s="112"/>
      <c r="P38" s="112" t="s">
        <v>2469</v>
      </c>
      <c r="Q38" s="112" t="s">
        <v>2470</v>
      </c>
      <c r="R38" s="112"/>
      <c r="S38" s="112"/>
      <c r="T38" s="112"/>
      <c r="U38" s="112"/>
      <c r="V38" s="112"/>
      <c r="W38" s="112"/>
      <c r="X38" s="112"/>
      <c r="Y38" s="112"/>
      <c r="Z38" s="112"/>
      <c r="AA38" s="112"/>
      <c r="AB38" s="112"/>
      <c r="AC38" s="112"/>
      <c r="AD38" s="112"/>
      <c r="AE38" s="112"/>
      <c r="AF38" s="112"/>
      <c r="AG38" s="112"/>
      <c r="AH38" s="112"/>
      <c r="AI38" s="112"/>
      <c r="AJ38" s="112"/>
      <c r="AK38" s="112"/>
      <c r="AL38" s="112"/>
    </row>
    <row r="39" spans="2:38" s="148" customFormat="1" ht="15" customHeight="1" thickBot="1" x14ac:dyDescent="0.3">
      <c r="B39" s="280" t="str">
        <f t="shared" si="0"/>
        <v>Filliales - Total des AÉRÉ (perte)</v>
      </c>
      <c r="C39" s="465"/>
      <c r="D39" s="465"/>
      <c r="E39" s="465"/>
      <c r="F39" s="465"/>
      <c r="G39" s="465"/>
      <c r="H39" s="465"/>
      <c r="I39" s="465"/>
      <c r="J39" s="465"/>
      <c r="K39" s="464">
        <f t="shared" si="1"/>
        <v>0</v>
      </c>
      <c r="M39" s="1" t="s">
        <v>1597</v>
      </c>
      <c r="O39" s="112"/>
      <c r="P39" s="112" t="s">
        <v>2471</v>
      </c>
      <c r="Q39" s="112" t="s">
        <v>2472</v>
      </c>
      <c r="R39" s="112"/>
      <c r="S39" s="112"/>
      <c r="T39" s="112"/>
      <c r="U39" s="112"/>
      <c r="V39" s="112"/>
      <c r="W39" s="112"/>
      <c r="X39" s="112"/>
      <c r="Y39" s="112"/>
      <c r="Z39" s="112"/>
      <c r="AA39" s="112"/>
      <c r="AB39" s="112"/>
      <c r="AC39" s="112"/>
      <c r="AD39" s="112"/>
      <c r="AE39" s="112"/>
      <c r="AF39" s="112"/>
      <c r="AG39" s="112"/>
      <c r="AH39" s="112"/>
      <c r="AI39" s="112"/>
      <c r="AJ39" s="112"/>
      <c r="AK39" s="112"/>
      <c r="AL39" s="112"/>
    </row>
    <row r="40" spans="2:38" s="148" customFormat="1" ht="15" customHeight="1" thickTop="1" thickBot="1" x14ac:dyDescent="0.3">
      <c r="B40" s="275" t="str">
        <f t="shared" si="0"/>
        <v>Total des AÉRÉ (perte) - Consolidé</v>
      </c>
      <c r="C40" s="462">
        <f>C37+C39</f>
        <v>0</v>
      </c>
      <c r="D40" s="462">
        <f t="shared" ref="D40:J40" si="10">D37+D39</f>
        <v>0</v>
      </c>
      <c r="E40" s="462">
        <f t="shared" si="10"/>
        <v>0</v>
      </c>
      <c r="F40" s="462">
        <f t="shared" si="10"/>
        <v>0</v>
      </c>
      <c r="G40" s="462">
        <f t="shared" si="10"/>
        <v>0</v>
      </c>
      <c r="H40" s="462">
        <f t="shared" si="10"/>
        <v>0</v>
      </c>
      <c r="I40" s="462">
        <f t="shared" si="10"/>
        <v>0</v>
      </c>
      <c r="J40" s="462">
        <f t="shared" si="10"/>
        <v>0</v>
      </c>
      <c r="K40" s="460">
        <f t="shared" si="1"/>
        <v>0</v>
      </c>
      <c r="M40" s="1" t="s">
        <v>1686</v>
      </c>
      <c r="O40" s="112"/>
      <c r="P40" s="112" t="s">
        <v>2473</v>
      </c>
      <c r="Q40" s="112" t="s">
        <v>2474</v>
      </c>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2:38" s="148" customFormat="1" ht="25.15" customHeight="1" thickTop="1" thickBot="1" x14ac:dyDescent="0.3">
      <c r="B41" s="281" t="str">
        <f t="shared" si="0"/>
        <v>Total du résultat étendu (perte) - Consolidé</v>
      </c>
      <c r="C41" s="369">
        <f t="shared" ref="C41:J41" si="11">C40+C28</f>
        <v>0</v>
      </c>
      <c r="D41" s="369">
        <f t="shared" si="11"/>
        <v>0</v>
      </c>
      <c r="E41" s="369">
        <f t="shared" si="11"/>
        <v>0</v>
      </c>
      <c r="F41" s="369">
        <f t="shared" si="11"/>
        <v>0</v>
      </c>
      <c r="G41" s="369">
        <f t="shared" si="11"/>
        <v>0</v>
      </c>
      <c r="H41" s="369">
        <f t="shared" si="11"/>
        <v>0</v>
      </c>
      <c r="I41" s="369">
        <f t="shared" si="11"/>
        <v>0</v>
      </c>
      <c r="J41" s="369">
        <f t="shared" si="11"/>
        <v>0</v>
      </c>
      <c r="K41" s="370">
        <f t="shared" si="1"/>
        <v>0</v>
      </c>
      <c r="M41" s="1" t="s">
        <v>1786</v>
      </c>
      <c r="O41" s="112"/>
      <c r="P41" s="112" t="s">
        <v>2475</v>
      </c>
      <c r="Q41" s="112" t="s">
        <v>2476</v>
      </c>
      <c r="R41" s="112"/>
      <c r="S41" s="112"/>
      <c r="T41" s="112"/>
      <c r="U41" s="112"/>
      <c r="V41" s="112"/>
      <c r="W41" s="112"/>
      <c r="X41" s="112"/>
      <c r="Y41" s="112"/>
      <c r="Z41" s="112"/>
      <c r="AA41" s="112"/>
      <c r="AB41" s="112"/>
      <c r="AC41" s="112"/>
      <c r="AD41" s="112"/>
      <c r="AE41" s="112"/>
      <c r="AF41" s="112"/>
      <c r="AG41" s="112"/>
      <c r="AH41" s="112"/>
      <c r="AI41" s="112"/>
      <c r="AJ41" s="112"/>
      <c r="AK41" s="112"/>
      <c r="AL41" s="112"/>
    </row>
    <row r="42" spans="2:38" x14ac:dyDescent="0.25">
      <c r="B42" s="147"/>
    </row>
    <row r="43" spans="2:38" x14ac:dyDescent="0.25">
      <c r="B43" s="137" t="str">
        <f>IF(Lang=0,P43,Q43)</f>
        <v>(1) Excluant les contrats évalués selon la MRP</v>
      </c>
      <c r="P43" s="112" t="s">
        <v>2477</v>
      </c>
      <c r="Q43" s="112" t="s">
        <v>2478</v>
      </c>
    </row>
  </sheetData>
  <sheetProtection sheet="1" objects="1" scenarios="1"/>
  <mergeCells count="4">
    <mergeCell ref="B2:K2"/>
    <mergeCell ref="B3:K3"/>
    <mergeCell ref="C4:K4"/>
    <mergeCell ref="B4:B6"/>
  </mergeCells>
  <pageMargins left="0.70866141732283505" right="0.70866141732283505" top="0.74803149606299202" bottom="0.74803149606299202" header="0.31496062992126" footer="0.31496062992126"/>
  <pageSetup paperSize="5" scale="99" orientation="landscape" r:id="rId1"/>
  <headerFooter>
    <oddFooter>&amp;LAutorité des marchés financiers
Direction principale de la siurveillance des assureurs et du contrôle du droit d'exercice&amp;CTableau 7.3&amp;RAnalyse du résultat étendu</oddFooter>
  </headerFooter>
  <rowBreaks count="1" manualBreakCount="1">
    <brk id="14"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B4F4B-4FE9-4909-9674-8667208521E8}">
  <sheetPr codeName="Feuil23"/>
  <dimension ref="A1:AJ1015"/>
  <sheetViews>
    <sheetView workbookViewId="0"/>
  </sheetViews>
  <sheetFormatPr baseColWidth="10" defaultColWidth="15.140625" defaultRowHeight="15" outlineLevelRow="1" outlineLevelCol="1" x14ac:dyDescent="0.25"/>
  <cols>
    <col min="1" max="1" width="3.28515625" style="137" customWidth="1"/>
    <col min="2" max="10" width="20.7109375" style="137" customWidth="1"/>
    <col min="11" max="11" width="2.140625" style="137" customWidth="1"/>
    <col min="12" max="12" width="3.7109375" style="137" customWidth="1"/>
    <col min="13" max="13" width="15.140625" style="137"/>
    <col min="14" max="35" width="15.140625" style="112" hidden="1" customWidth="1" outlineLevel="1"/>
    <col min="36" max="36" width="15.140625" style="137" collapsed="1"/>
    <col min="37" max="16384" width="15.140625" style="137"/>
  </cols>
  <sheetData>
    <row r="1" spans="2:35" ht="15.75" thickBot="1" x14ac:dyDescent="0.3"/>
    <row r="2" spans="2:35" ht="30" customHeight="1" x14ac:dyDescent="0.25">
      <c r="B2" s="566" t="str">
        <f>IF(Lang=0,O2,P2)</f>
        <v>Contrats de réassurance détenus 
(non consolidé)</v>
      </c>
      <c r="C2" s="684">
        <f>IF(Lang=0,Q2,R2)</f>
        <v>0</v>
      </c>
      <c r="D2" s="685">
        <f>IF(Lang=0,S2,T2)</f>
        <v>0</v>
      </c>
      <c r="E2" s="686"/>
      <c r="F2" s="684">
        <f>IF(Lang=0,W2,X2)</f>
        <v>0</v>
      </c>
      <c r="G2" s="684">
        <f>IF(Lang=0,Y2,Z2)</f>
        <v>0</v>
      </c>
      <c r="H2" s="684">
        <f>IF(Lang=0,AA2,AB2)</f>
        <v>0</v>
      </c>
      <c r="I2" s="684">
        <f>IF(Lang=0,AC2,AD2)</f>
        <v>0</v>
      </c>
      <c r="J2" s="687">
        <f>IF(Lang=0,AE2,AF2)</f>
        <v>0</v>
      </c>
      <c r="O2" s="112" t="s">
        <v>2479</v>
      </c>
      <c r="P2" s="112" t="s">
        <v>2480</v>
      </c>
    </row>
    <row r="3" spans="2:35" ht="35.25" customHeight="1" x14ac:dyDescent="0.25">
      <c r="B3" s="36" t="str">
        <f>IF(Lang=0,O3,P3)</f>
        <v>Indicateur de contrat
(1)</v>
      </c>
      <c r="C3" s="107" t="str">
        <f>IF(Lang=0,Q3,R3)</f>
        <v>Type de contrat</v>
      </c>
      <c r="D3" s="107" t="str">
        <f>IF(Lang=0,S3,T3)</f>
        <v>Type de 
réassurance</v>
      </c>
      <c r="E3" s="89" t="str">
        <f>IF(Lang=0,U3,V3)</f>
        <v>Type</v>
      </c>
      <c r="F3" s="107" t="str">
        <f>IF(Lang=0,W3,X3)</f>
        <v>Produits réassurés
(2)</v>
      </c>
      <c r="G3" s="107" t="str">
        <f>IF(Lang=0,Y3,Z3)</f>
        <v>Période de couverture
(3)</v>
      </c>
      <c r="H3" s="107" t="str">
        <f>IF(Lang=0,AA3,AB3)</f>
        <v>Limites de conservation
(4)</v>
      </c>
      <c r="I3" s="107" t="str">
        <f>IF(Lang=0,AC3,AD3)</f>
        <v>Réassureur(s)
(5)</v>
      </c>
      <c r="J3" s="235" t="str">
        <f>IF(Lang=0,AE3,AF3)</f>
        <v>Particularités du contrat
(6)</v>
      </c>
      <c r="K3" s="157"/>
      <c r="O3" s="112" t="s">
        <v>2481</v>
      </c>
      <c r="P3" s="112" t="s">
        <v>2482</v>
      </c>
      <c r="Q3" s="112" t="s">
        <v>2483</v>
      </c>
      <c r="R3" s="112" t="s">
        <v>2484</v>
      </c>
      <c r="S3" s="112" t="s">
        <v>2485</v>
      </c>
      <c r="T3" s="112" t="s">
        <v>2486</v>
      </c>
      <c r="U3" s="112" t="s">
        <v>2487</v>
      </c>
      <c r="V3" s="112" t="s">
        <v>2487</v>
      </c>
      <c r="W3" s="112" t="s">
        <v>2488</v>
      </c>
      <c r="X3" s="112" t="s">
        <v>2489</v>
      </c>
      <c r="Y3" s="112" t="s">
        <v>2490</v>
      </c>
      <c r="Z3" s="112" t="s">
        <v>2491</v>
      </c>
      <c r="AA3" s="112" t="s">
        <v>2492</v>
      </c>
      <c r="AB3" s="112" t="s">
        <v>2493</v>
      </c>
      <c r="AC3" s="112" t="s">
        <v>2494</v>
      </c>
      <c r="AD3" s="112" t="s">
        <v>2495</v>
      </c>
      <c r="AE3" s="112" t="s">
        <v>2496</v>
      </c>
      <c r="AF3" s="143" t="s">
        <v>2796</v>
      </c>
    </row>
    <row r="4" spans="2:35" ht="9" customHeight="1" x14ac:dyDescent="0.25">
      <c r="B4" s="282" t="s">
        <v>782</v>
      </c>
      <c r="C4" s="283" t="s">
        <v>783</v>
      </c>
      <c r="D4" s="283" t="s">
        <v>784</v>
      </c>
      <c r="E4" s="283" t="s">
        <v>1796</v>
      </c>
      <c r="F4" s="283" t="s">
        <v>1838</v>
      </c>
      <c r="G4" s="283" t="s">
        <v>785</v>
      </c>
      <c r="H4" s="283" t="s">
        <v>787</v>
      </c>
      <c r="I4" s="283" t="s">
        <v>788</v>
      </c>
      <c r="J4" s="284" t="s">
        <v>1865</v>
      </c>
      <c r="K4" s="157"/>
      <c r="L4" s="2" t="str">
        <f>IF(Lang=0,AH4,AI4)</f>
        <v>Réf</v>
      </c>
      <c r="AH4" s="112" t="s">
        <v>2</v>
      </c>
      <c r="AI4" s="112" t="s">
        <v>3</v>
      </c>
    </row>
    <row r="5" spans="2:35" s="158" customFormat="1" ht="15" customHeight="1" x14ac:dyDescent="0.25">
      <c r="B5" s="466"/>
      <c r="C5" s="467" t="str">
        <f t="shared" ref="C5:C14" si="0">IF(Lang=0,Q5,R5)</f>
        <v>Choisir</v>
      </c>
      <c r="D5" s="467" t="str">
        <f t="shared" ref="D5:D14" si="1">IF(Lang=0,S5,T5)</f>
        <v>Choisir</v>
      </c>
      <c r="E5" s="467" t="str">
        <f t="shared" ref="E5:E14" si="2">IF(Lang=0,U5,V5)</f>
        <v>Choisir</v>
      </c>
      <c r="F5" s="467"/>
      <c r="G5" s="467"/>
      <c r="H5" s="467"/>
      <c r="I5" s="467"/>
      <c r="J5" s="468"/>
      <c r="L5" s="1" t="s">
        <v>794</v>
      </c>
      <c r="N5" s="112"/>
      <c r="O5" s="112"/>
      <c r="P5" s="112"/>
      <c r="Q5" s="112" t="s">
        <v>42</v>
      </c>
      <c r="R5" s="112" t="s">
        <v>43</v>
      </c>
      <c r="S5" s="112" t="s">
        <v>42</v>
      </c>
      <c r="T5" s="112" t="s">
        <v>43</v>
      </c>
      <c r="U5" s="112" t="s">
        <v>42</v>
      </c>
      <c r="V5" s="112" t="s">
        <v>43</v>
      </c>
      <c r="W5" s="112"/>
      <c r="X5" s="112"/>
      <c r="Y5" s="112"/>
      <c r="Z5" s="112"/>
      <c r="AA5" s="112"/>
      <c r="AB5" s="112"/>
      <c r="AC5" s="112"/>
      <c r="AD5" s="112"/>
      <c r="AE5" s="112"/>
      <c r="AF5" s="112"/>
      <c r="AG5" s="112"/>
      <c r="AH5" s="112"/>
      <c r="AI5" s="112"/>
    </row>
    <row r="6" spans="2:35" s="158" customFormat="1" ht="15" customHeight="1" x14ac:dyDescent="0.25">
      <c r="B6" s="466"/>
      <c r="C6" s="467" t="str">
        <f t="shared" si="0"/>
        <v>Choisir</v>
      </c>
      <c r="D6" s="467" t="str">
        <f t="shared" si="1"/>
        <v>Choisir</v>
      </c>
      <c r="E6" s="467" t="str">
        <f t="shared" si="2"/>
        <v>Choisir</v>
      </c>
      <c r="F6" s="467"/>
      <c r="G6" s="467"/>
      <c r="H6" s="467"/>
      <c r="I6" s="467"/>
      <c r="J6" s="468"/>
      <c r="L6" s="1" t="s">
        <v>795</v>
      </c>
      <c r="N6" s="112"/>
      <c r="O6" s="112"/>
      <c r="P6" s="112"/>
      <c r="Q6" s="112" t="s">
        <v>42</v>
      </c>
      <c r="R6" s="112" t="s">
        <v>43</v>
      </c>
      <c r="S6" s="112" t="s">
        <v>42</v>
      </c>
      <c r="T6" s="112" t="s">
        <v>43</v>
      </c>
      <c r="U6" s="112" t="s">
        <v>42</v>
      </c>
      <c r="V6" s="112" t="s">
        <v>43</v>
      </c>
      <c r="W6" s="112"/>
      <c r="X6" s="112"/>
      <c r="Y6" s="112"/>
      <c r="Z6" s="112"/>
      <c r="AA6" s="112"/>
      <c r="AB6" s="112"/>
      <c r="AC6" s="112"/>
      <c r="AD6" s="112"/>
      <c r="AE6" s="112"/>
      <c r="AF6" s="112"/>
      <c r="AG6" s="112"/>
      <c r="AH6" s="112"/>
      <c r="AI6" s="112"/>
    </row>
    <row r="7" spans="2:35" s="158" customFormat="1" ht="15" customHeight="1" x14ac:dyDescent="0.25">
      <c r="B7" s="466"/>
      <c r="C7" s="467" t="str">
        <f t="shared" si="0"/>
        <v>Choisir</v>
      </c>
      <c r="D7" s="467" t="str">
        <f t="shared" si="1"/>
        <v>Choisir</v>
      </c>
      <c r="E7" s="467" t="str">
        <f t="shared" si="2"/>
        <v>Choisir</v>
      </c>
      <c r="F7" s="467"/>
      <c r="G7" s="467"/>
      <c r="H7" s="467"/>
      <c r="I7" s="467"/>
      <c r="J7" s="468"/>
      <c r="L7" s="1" t="s">
        <v>796</v>
      </c>
      <c r="N7" s="112"/>
      <c r="O7" s="112"/>
      <c r="P7" s="112"/>
      <c r="Q7" s="112" t="s">
        <v>42</v>
      </c>
      <c r="R7" s="112" t="s">
        <v>43</v>
      </c>
      <c r="S7" s="112" t="s">
        <v>42</v>
      </c>
      <c r="T7" s="112" t="s">
        <v>43</v>
      </c>
      <c r="U7" s="112" t="s">
        <v>42</v>
      </c>
      <c r="V7" s="112" t="s">
        <v>43</v>
      </c>
      <c r="W7" s="112"/>
      <c r="X7" s="112"/>
      <c r="Y7" s="112"/>
      <c r="Z7" s="112"/>
      <c r="AA7" s="112"/>
      <c r="AB7" s="112"/>
      <c r="AC7" s="112"/>
      <c r="AD7" s="112"/>
      <c r="AE7" s="112"/>
      <c r="AF7" s="112"/>
      <c r="AG7" s="112"/>
      <c r="AH7" s="112"/>
      <c r="AI7" s="112"/>
    </row>
    <row r="8" spans="2:35" s="158" customFormat="1" ht="15" customHeight="1" x14ac:dyDescent="0.25">
      <c r="B8" s="466"/>
      <c r="C8" s="467" t="str">
        <f t="shared" si="0"/>
        <v>Choisir</v>
      </c>
      <c r="D8" s="467" t="str">
        <f t="shared" si="1"/>
        <v>Choisir</v>
      </c>
      <c r="E8" s="467" t="str">
        <f t="shared" si="2"/>
        <v>Choisir</v>
      </c>
      <c r="F8" s="467"/>
      <c r="G8" s="467"/>
      <c r="H8" s="467"/>
      <c r="I8" s="467"/>
      <c r="J8" s="468"/>
      <c r="L8" s="1" t="s">
        <v>797</v>
      </c>
      <c r="N8" s="112"/>
      <c r="O8" s="112"/>
      <c r="P8" s="112"/>
      <c r="Q8" s="112" t="s">
        <v>42</v>
      </c>
      <c r="R8" s="112" t="s">
        <v>43</v>
      </c>
      <c r="S8" s="112" t="s">
        <v>42</v>
      </c>
      <c r="T8" s="112" t="s">
        <v>43</v>
      </c>
      <c r="U8" s="112" t="s">
        <v>42</v>
      </c>
      <c r="V8" s="112" t="s">
        <v>43</v>
      </c>
      <c r="W8" s="112"/>
      <c r="X8" s="112"/>
      <c r="Y8" s="112"/>
      <c r="Z8" s="112"/>
      <c r="AA8" s="112"/>
      <c r="AB8" s="112"/>
      <c r="AC8" s="112"/>
      <c r="AD8" s="112"/>
      <c r="AE8" s="112"/>
      <c r="AF8" s="112"/>
      <c r="AG8" s="112"/>
      <c r="AH8" s="112"/>
      <c r="AI8" s="112"/>
    </row>
    <row r="9" spans="2:35" s="158" customFormat="1" ht="15" customHeight="1" x14ac:dyDescent="0.25">
      <c r="B9" s="466"/>
      <c r="C9" s="467" t="str">
        <f t="shared" si="0"/>
        <v>Choisir</v>
      </c>
      <c r="D9" s="467" t="str">
        <f t="shared" si="1"/>
        <v>Choisir</v>
      </c>
      <c r="E9" s="467" t="str">
        <f t="shared" si="2"/>
        <v>Choisir</v>
      </c>
      <c r="F9" s="467"/>
      <c r="G9" s="467"/>
      <c r="H9" s="467"/>
      <c r="I9" s="467"/>
      <c r="J9" s="468"/>
      <c r="L9" s="1" t="s">
        <v>6</v>
      </c>
      <c r="N9" s="112"/>
      <c r="O9" s="112"/>
      <c r="P9" s="112"/>
      <c r="Q9" s="112" t="s">
        <v>42</v>
      </c>
      <c r="R9" s="112" t="s">
        <v>43</v>
      </c>
      <c r="S9" s="112" t="s">
        <v>42</v>
      </c>
      <c r="T9" s="112" t="s">
        <v>43</v>
      </c>
      <c r="U9" s="112" t="s">
        <v>42</v>
      </c>
      <c r="V9" s="112" t="s">
        <v>43</v>
      </c>
      <c r="W9" s="112"/>
      <c r="X9" s="112"/>
      <c r="Y9" s="112"/>
      <c r="Z9" s="112"/>
      <c r="AA9" s="112"/>
      <c r="AB9" s="112"/>
      <c r="AC9" s="112"/>
      <c r="AD9" s="112"/>
      <c r="AE9" s="112"/>
      <c r="AF9" s="112"/>
      <c r="AG9" s="112"/>
      <c r="AH9" s="112"/>
      <c r="AI9" s="112"/>
    </row>
    <row r="10" spans="2:35" s="158" customFormat="1" ht="15" customHeight="1" x14ac:dyDescent="0.25">
      <c r="B10" s="466"/>
      <c r="C10" s="467" t="str">
        <f t="shared" si="0"/>
        <v>Choisir</v>
      </c>
      <c r="D10" s="467" t="str">
        <f t="shared" si="1"/>
        <v>Choisir</v>
      </c>
      <c r="E10" s="467" t="str">
        <f t="shared" si="2"/>
        <v>Choisir</v>
      </c>
      <c r="F10" s="467"/>
      <c r="G10" s="467"/>
      <c r="H10" s="467"/>
      <c r="I10" s="467"/>
      <c r="J10" s="468"/>
      <c r="L10" s="1" t="s">
        <v>798</v>
      </c>
      <c r="N10" s="112"/>
      <c r="O10" s="112"/>
      <c r="P10" s="112"/>
      <c r="Q10" s="112" t="s">
        <v>42</v>
      </c>
      <c r="R10" s="112" t="s">
        <v>43</v>
      </c>
      <c r="S10" s="112" t="s">
        <v>42</v>
      </c>
      <c r="T10" s="112" t="s">
        <v>43</v>
      </c>
      <c r="U10" s="112" t="s">
        <v>42</v>
      </c>
      <c r="V10" s="112" t="s">
        <v>43</v>
      </c>
      <c r="W10" s="112"/>
      <c r="X10" s="112"/>
      <c r="Y10" s="112"/>
      <c r="Z10" s="112"/>
      <c r="AA10" s="112"/>
      <c r="AB10" s="112"/>
      <c r="AC10" s="112"/>
      <c r="AD10" s="112"/>
      <c r="AE10" s="112"/>
      <c r="AF10" s="112"/>
      <c r="AG10" s="112"/>
      <c r="AH10" s="112"/>
      <c r="AI10" s="112"/>
    </row>
    <row r="11" spans="2:35" s="158" customFormat="1" ht="15" customHeight="1" x14ac:dyDescent="0.25">
      <c r="B11" s="466"/>
      <c r="C11" s="467" t="str">
        <f t="shared" si="0"/>
        <v>Choisir</v>
      </c>
      <c r="D11" s="467" t="str">
        <f t="shared" si="1"/>
        <v>Choisir</v>
      </c>
      <c r="E11" s="467" t="str">
        <f t="shared" si="2"/>
        <v>Choisir</v>
      </c>
      <c r="F11" s="467"/>
      <c r="G11" s="467"/>
      <c r="H11" s="467"/>
      <c r="I11" s="467"/>
      <c r="J11" s="468"/>
      <c r="L11" s="1" t="s">
        <v>799</v>
      </c>
      <c r="N11" s="112"/>
      <c r="O11" s="112"/>
      <c r="P11" s="112"/>
      <c r="Q11" s="112" t="s">
        <v>42</v>
      </c>
      <c r="R11" s="112" t="s">
        <v>43</v>
      </c>
      <c r="S11" s="112" t="s">
        <v>42</v>
      </c>
      <c r="T11" s="112" t="s">
        <v>43</v>
      </c>
      <c r="U11" s="112" t="s">
        <v>42</v>
      </c>
      <c r="V11" s="112" t="s">
        <v>43</v>
      </c>
      <c r="W11" s="112"/>
      <c r="X11" s="112"/>
      <c r="Y11" s="112"/>
      <c r="Z11" s="112"/>
      <c r="AA11" s="112"/>
      <c r="AB11" s="112"/>
      <c r="AC11" s="112"/>
      <c r="AD11" s="112"/>
      <c r="AE11" s="112"/>
      <c r="AF11" s="112"/>
      <c r="AG11" s="112"/>
      <c r="AH11" s="112"/>
      <c r="AI11" s="112"/>
    </row>
    <row r="12" spans="2:35" s="158" customFormat="1" ht="15" customHeight="1" x14ac:dyDescent="0.25">
      <c r="B12" s="466"/>
      <c r="C12" s="467" t="str">
        <f t="shared" si="0"/>
        <v>Choisir</v>
      </c>
      <c r="D12" s="467" t="str">
        <f t="shared" si="1"/>
        <v>Choisir</v>
      </c>
      <c r="E12" s="467" t="str">
        <f t="shared" si="2"/>
        <v>Choisir</v>
      </c>
      <c r="F12" s="467"/>
      <c r="G12" s="467"/>
      <c r="H12" s="467"/>
      <c r="I12" s="467"/>
      <c r="J12" s="468"/>
      <c r="L12" s="1" t="s">
        <v>800</v>
      </c>
      <c r="N12" s="112"/>
      <c r="O12" s="112"/>
      <c r="P12" s="112"/>
      <c r="Q12" s="112" t="s">
        <v>42</v>
      </c>
      <c r="R12" s="112" t="s">
        <v>43</v>
      </c>
      <c r="S12" s="112" t="s">
        <v>42</v>
      </c>
      <c r="T12" s="112" t="s">
        <v>43</v>
      </c>
      <c r="U12" s="112" t="s">
        <v>42</v>
      </c>
      <c r="V12" s="112" t="s">
        <v>43</v>
      </c>
      <c r="W12" s="112"/>
      <c r="X12" s="112"/>
      <c r="Y12" s="112"/>
      <c r="Z12" s="112"/>
      <c r="AA12" s="112"/>
      <c r="AB12" s="112"/>
      <c r="AC12" s="112"/>
      <c r="AD12" s="112"/>
      <c r="AE12" s="112"/>
      <c r="AF12" s="112"/>
      <c r="AG12" s="112"/>
      <c r="AH12" s="112"/>
      <c r="AI12" s="112"/>
    </row>
    <row r="13" spans="2:35" s="158" customFormat="1" ht="15" customHeight="1" x14ac:dyDescent="0.25">
      <c r="B13" s="466"/>
      <c r="C13" s="467" t="str">
        <f t="shared" si="0"/>
        <v>Choisir</v>
      </c>
      <c r="D13" s="467" t="str">
        <f t="shared" si="1"/>
        <v>Choisir</v>
      </c>
      <c r="E13" s="467" t="str">
        <f t="shared" si="2"/>
        <v>Choisir</v>
      </c>
      <c r="F13" s="467"/>
      <c r="G13" s="467"/>
      <c r="H13" s="467"/>
      <c r="I13" s="467"/>
      <c r="J13" s="468"/>
      <c r="L13" s="1" t="s">
        <v>801</v>
      </c>
      <c r="N13" s="112"/>
      <c r="O13" s="112"/>
      <c r="P13" s="112"/>
      <c r="Q13" s="112" t="s">
        <v>42</v>
      </c>
      <c r="R13" s="112" t="s">
        <v>43</v>
      </c>
      <c r="S13" s="112" t="s">
        <v>42</v>
      </c>
      <c r="T13" s="112" t="s">
        <v>43</v>
      </c>
      <c r="U13" s="112" t="s">
        <v>42</v>
      </c>
      <c r="V13" s="112" t="s">
        <v>43</v>
      </c>
      <c r="W13" s="112"/>
      <c r="X13" s="112"/>
      <c r="Y13" s="112"/>
      <c r="Z13" s="112"/>
      <c r="AA13" s="112"/>
      <c r="AB13" s="112"/>
      <c r="AC13" s="112"/>
      <c r="AD13" s="112"/>
      <c r="AE13" s="112"/>
      <c r="AF13" s="112"/>
      <c r="AG13" s="112"/>
      <c r="AH13" s="112"/>
      <c r="AI13" s="112"/>
    </row>
    <row r="14" spans="2:35" s="158" customFormat="1" ht="15" customHeight="1" x14ac:dyDescent="0.25">
      <c r="B14" s="466"/>
      <c r="C14" s="467" t="str">
        <f t="shared" si="0"/>
        <v>Choisir</v>
      </c>
      <c r="D14" s="467" t="str">
        <f t="shared" si="1"/>
        <v>Choisir</v>
      </c>
      <c r="E14" s="467" t="str">
        <f t="shared" si="2"/>
        <v>Choisir</v>
      </c>
      <c r="F14" s="467"/>
      <c r="G14" s="467"/>
      <c r="H14" s="467"/>
      <c r="I14" s="467"/>
      <c r="J14" s="468"/>
      <c r="L14" s="1" t="s">
        <v>24</v>
      </c>
      <c r="N14" s="112"/>
      <c r="O14" s="112"/>
      <c r="P14" s="112"/>
      <c r="Q14" s="112" t="s">
        <v>42</v>
      </c>
      <c r="R14" s="112" t="s">
        <v>43</v>
      </c>
      <c r="S14" s="112" t="s">
        <v>42</v>
      </c>
      <c r="T14" s="112" t="s">
        <v>43</v>
      </c>
      <c r="U14" s="112" t="s">
        <v>42</v>
      </c>
      <c r="V14" s="112" t="s">
        <v>43</v>
      </c>
      <c r="W14" s="112"/>
      <c r="X14" s="112"/>
      <c r="Y14" s="112"/>
      <c r="Z14" s="112"/>
      <c r="AA14" s="112"/>
      <c r="AB14" s="112"/>
      <c r="AC14" s="112"/>
      <c r="AD14" s="112"/>
      <c r="AE14" s="112"/>
      <c r="AF14" s="112"/>
      <c r="AG14" s="112"/>
      <c r="AH14" s="112"/>
      <c r="AI14" s="112"/>
    </row>
    <row r="15" spans="2:35" s="158" customFormat="1" ht="15" customHeight="1" outlineLevel="1" x14ac:dyDescent="0.25">
      <c r="B15" s="466"/>
      <c r="C15" s="467"/>
      <c r="D15" s="467"/>
      <c r="E15" s="467"/>
      <c r="F15" s="467"/>
      <c r="G15" s="467"/>
      <c r="H15" s="467"/>
      <c r="I15" s="467"/>
      <c r="J15" s="468"/>
      <c r="L15" s="1" t="s">
        <v>802</v>
      </c>
      <c r="N15" s="112"/>
      <c r="O15" s="112"/>
      <c r="P15" s="112"/>
      <c r="Q15" s="112"/>
      <c r="R15" s="112"/>
      <c r="S15" s="112"/>
      <c r="T15" s="112"/>
      <c r="U15" s="112"/>
      <c r="V15" s="112"/>
      <c r="W15" s="112"/>
      <c r="X15" s="112"/>
      <c r="Y15" s="112"/>
      <c r="Z15" s="112"/>
      <c r="AA15" s="112"/>
      <c r="AB15" s="112"/>
      <c r="AC15" s="112"/>
      <c r="AD15" s="112"/>
      <c r="AE15" s="112"/>
      <c r="AF15" s="112"/>
      <c r="AG15" s="112"/>
      <c r="AH15" s="112"/>
      <c r="AI15" s="112"/>
    </row>
    <row r="16" spans="2:35" s="158" customFormat="1" ht="15" customHeight="1" outlineLevel="1" x14ac:dyDescent="0.25">
      <c r="B16" s="466"/>
      <c r="C16" s="467"/>
      <c r="D16" s="467"/>
      <c r="E16" s="467"/>
      <c r="F16" s="467"/>
      <c r="G16" s="467"/>
      <c r="H16" s="467"/>
      <c r="I16" s="467"/>
      <c r="J16" s="468"/>
      <c r="L16" s="1" t="s">
        <v>803</v>
      </c>
      <c r="N16" s="112"/>
      <c r="O16" s="112"/>
      <c r="P16" s="112"/>
      <c r="Q16" s="112"/>
      <c r="R16" s="112"/>
      <c r="S16" s="112"/>
      <c r="T16" s="112"/>
      <c r="U16" s="112"/>
      <c r="V16" s="112"/>
      <c r="W16" s="112"/>
      <c r="X16" s="112"/>
      <c r="Y16" s="112"/>
      <c r="Z16" s="112"/>
      <c r="AA16" s="112"/>
      <c r="AB16" s="112"/>
      <c r="AC16" s="112"/>
      <c r="AD16" s="112"/>
      <c r="AE16" s="112"/>
      <c r="AF16" s="112"/>
      <c r="AG16" s="112"/>
      <c r="AH16" s="112"/>
      <c r="AI16" s="112"/>
    </row>
    <row r="17" spans="2:35" s="158" customFormat="1" ht="15" customHeight="1" outlineLevel="1" x14ac:dyDescent="0.25">
      <c r="B17" s="466"/>
      <c r="C17" s="467"/>
      <c r="D17" s="467"/>
      <c r="E17" s="467"/>
      <c r="F17" s="467"/>
      <c r="G17" s="467"/>
      <c r="H17" s="467"/>
      <c r="I17" s="467"/>
      <c r="J17" s="468"/>
      <c r="L17" s="1" t="s">
        <v>804</v>
      </c>
      <c r="N17" s="112"/>
      <c r="O17" s="112"/>
      <c r="P17" s="112"/>
      <c r="Q17" s="112"/>
      <c r="R17" s="112"/>
      <c r="S17" s="112"/>
      <c r="T17" s="112"/>
      <c r="U17" s="112"/>
      <c r="V17" s="112"/>
      <c r="W17" s="112"/>
      <c r="X17" s="112"/>
      <c r="Y17" s="112"/>
      <c r="Z17" s="112"/>
      <c r="AA17" s="112"/>
      <c r="AB17" s="112"/>
      <c r="AC17" s="112"/>
      <c r="AD17" s="112"/>
      <c r="AE17" s="112"/>
      <c r="AF17" s="112"/>
      <c r="AG17" s="112"/>
      <c r="AH17" s="112"/>
      <c r="AI17" s="112"/>
    </row>
    <row r="18" spans="2:35" s="158" customFormat="1" ht="15" customHeight="1" outlineLevel="1" x14ac:dyDescent="0.25">
      <c r="B18" s="466"/>
      <c r="C18" s="467"/>
      <c r="D18" s="467"/>
      <c r="E18" s="467"/>
      <c r="F18" s="467"/>
      <c r="G18" s="467"/>
      <c r="H18" s="467"/>
      <c r="I18" s="467"/>
      <c r="J18" s="468"/>
      <c r="L18" s="1" t="s">
        <v>805</v>
      </c>
      <c r="N18" s="112"/>
      <c r="O18" s="112"/>
      <c r="P18" s="112"/>
      <c r="Q18" s="112"/>
      <c r="R18" s="112"/>
      <c r="S18" s="112"/>
      <c r="T18" s="112"/>
      <c r="U18" s="112"/>
      <c r="V18" s="112"/>
      <c r="W18" s="112"/>
      <c r="X18" s="112"/>
      <c r="Y18" s="112"/>
      <c r="Z18" s="112"/>
      <c r="AA18" s="112"/>
      <c r="AB18" s="112"/>
      <c r="AC18" s="112"/>
      <c r="AD18" s="112"/>
      <c r="AE18" s="112"/>
      <c r="AF18" s="112"/>
      <c r="AG18" s="112"/>
      <c r="AH18" s="112"/>
      <c r="AI18" s="112"/>
    </row>
    <row r="19" spans="2:35" s="158" customFormat="1" ht="15" customHeight="1" outlineLevel="1" x14ac:dyDescent="0.25">
      <c r="B19" s="466"/>
      <c r="C19" s="467"/>
      <c r="D19" s="467"/>
      <c r="E19" s="467"/>
      <c r="F19" s="467"/>
      <c r="G19" s="467"/>
      <c r="H19" s="467"/>
      <c r="I19" s="467"/>
      <c r="J19" s="468"/>
      <c r="L19" s="1" t="s">
        <v>806</v>
      </c>
      <c r="N19" s="112"/>
      <c r="O19" s="112"/>
      <c r="P19" s="112"/>
      <c r="Q19" s="112"/>
      <c r="R19" s="112"/>
      <c r="S19" s="112"/>
      <c r="T19" s="112"/>
      <c r="U19" s="112"/>
      <c r="V19" s="112"/>
      <c r="W19" s="112"/>
      <c r="X19" s="112"/>
      <c r="Y19" s="112"/>
      <c r="Z19" s="112"/>
      <c r="AA19" s="112"/>
      <c r="AB19" s="112"/>
      <c r="AC19" s="112"/>
      <c r="AD19" s="112"/>
      <c r="AE19" s="112"/>
      <c r="AF19" s="112"/>
      <c r="AG19" s="112"/>
      <c r="AH19" s="112"/>
      <c r="AI19" s="112"/>
    </row>
    <row r="20" spans="2:35" s="158" customFormat="1" ht="15" customHeight="1" outlineLevel="1" x14ac:dyDescent="0.25">
      <c r="B20" s="466"/>
      <c r="C20" s="467"/>
      <c r="D20" s="467"/>
      <c r="E20" s="467"/>
      <c r="F20" s="467"/>
      <c r="G20" s="467"/>
      <c r="H20" s="467"/>
      <c r="I20" s="467"/>
      <c r="J20" s="468"/>
      <c r="L20" s="1" t="s">
        <v>807</v>
      </c>
      <c r="N20" s="112"/>
      <c r="O20" s="112"/>
      <c r="P20" s="112"/>
      <c r="Q20" s="112"/>
      <c r="R20" s="112"/>
      <c r="S20" s="112"/>
      <c r="T20" s="112"/>
      <c r="U20" s="112"/>
      <c r="V20" s="112"/>
      <c r="W20" s="112"/>
      <c r="X20" s="112"/>
      <c r="Y20" s="112"/>
      <c r="Z20" s="112"/>
      <c r="AA20" s="112"/>
      <c r="AB20" s="112"/>
      <c r="AC20" s="112"/>
      <c r="AD20" s="112"/>
      <c r="AE20" s="112"/>
      <c r="AF20" s="112"/>
      <c r="AG20" s="112"/>
      <c r="AH20" s="112"/>
      <c r="AI20" s="112"/>
    </row>
    <row r="21" spans="2:35" s="158" customFormat="1" ht="15" customHeight="1" outlineLevel="1" x14ac:dyDescent="0.25">
      <c r="B21" s="466"/>
      <c r="C21" s="467"/>
      <c r="D21" s="467"/>
      <c r="E21" s="467"/>
      <c r="F21" s="467"/>
      <c r="G21" s="467"/>
      <c r="H21" s="467"/>
      <c r="I21" s="467"/>
      <c r="J21" s="468"/>
      <c r="L21" s="1" t="s">
        <v>808</v>
      </c>
      <c r="N21" s="112"/>
      <c r="O21" s="112"/>
      <c r="P21" s="112"/>
      <c r="Q21" s="112"/>
      <c r="R21" s="112"/>
      <c r="S21" s="112"/>
      <c r="T21" s="112"/>
      <c r="U21" s="112"/>
      <c r="V21" s="112"/>
      <c r="W21" s="112"/>
      <c r="X21" s="112"/>
      <c r="Y21" s="112"/>
      <c r="Z21" s="112"/>
      <c r="AA21" s="112"/>
      <c r="AB21" s="112"/>
      <c r="AC21" s="112"/>
      <c r="AD21" s="112"/>
      <c r="AE21" s="112"/>
      <c r="AF21" s="112"/>
      <c r="AG21" s="112"/>
      <c r="AH21" s="112"/>
      <c r="AI21" s="112"/>
    </row>
    <row r="22" spans="2:35" s="158" customFormat="1" ht="15" customHeight="1" outlineLevel="1" x14ac:dyDescent="0.25">
      <c r="B22" s="466"/>
      <c r="C22" s="467"/>
      <c r="D22" s="467"/>
      <c r="E22" s="467"/>
      <c r="F22" s="467"/>
      <c r="G22" s="467"/>
      <c r="H22" s="467"/>
      <c r="I22" s="467"/>
      <c r="J22" s="468"/>
      <c r="L22" s="1" t="s">
        <v>809</v>
      </c>
      <c r="N22" s="112"/>
      <c r="O22" s="112"/>
      <c r="P22" s="112"/>
      <c r="Q22" s="112"/>
      <c r="R22" s="112"/>
      <c r="S22" s="112"/>
      <c r="T22" s="112"/>
      <c r="U22" s="112"/>
      <c r="V22" s="112"/>
      <c r="W22" s="112"/>
      <c r="X22" s="112"/>
      <c r="Y22" s="112"/>
      <c r="Z22" s="112"/>
      <c r="AA22" s="112"/>
      <c r="AB22" s="112"/>
      <c r="AC22" s="112"/>
      <c r="AD22" s="112"/>
      <c r="AE22" s="112"/>
      <c r="AF22" s="112"/>
      <c r="AG22" s="112"/>
      <c r="AH22" s="112"/>
      <c r="AI22" s="112"/>
    </row>
    <row r="23" spans="2:35" s="158" customFormat="1" ht="15" customHeight="1" outlineLevel="1" x14ac:dyDescent="0.25">
      <c r="B23" s="466"/>
      <c r="C23" s="467"/>
      <c r="D23" s="467"/>
      <c r="E23" s="467"/>
      <c r="F23" s="467"/>
      <c r="G23" s="467"/>
      <c r="H23" s="467"/>
      <c r="I23" s="467"/>
      <c r="J23" s="468"/>
      <c r="L23" s="1" t="s">
        <v>810</v>
      </c>
      <c r="N23" s="112"/>
      <c r="O23" s="112"/>
      <c r="P23" s="112"/>
      <c r="Q23" s="112"/>
      <c r="R23" s="112"/>
      <c r="S23" s="112"/>
      <c r="T23" s="112"/>
      <c r="U23" s="112"/>
      <c r="V23" s="112"/>
      <c r="W23" s="112"/>
      <c r="X23" s="112"/>
      <c r="Y23" s="112"/>
      <c r="Z23" s="112"/>
      <c r="AA23" s="112"/>
      <c r="AB23" s="112"/>
      <c r="AC23" s="112"/>
      <c r="AD23" s="112"/>
      <c r="AE23" s="112"/>
      <c r="AF23" s="112"/>
      <c r="AG23" s="112"/>
      <c r="AH23" s="112"/>
      <c r="AI23" s="112"/>
    </row>
    <row r="24" spans="2:35" s="158" customFormat="1" ht="15" customHeight="1" outlineLevel="1" x14ac:dyDescent="0.25">
      <c r="B24" s="466"/>
      <c r="C24" s="467"/>
      <c r="D24" s="467"/>
      <c r="E24" s="467"/>
      <c r="F24" s="467"/>
      <c r="G24" s="467"/>
      <c r="H24" s="467"/>
      <c r="I24" s="467"/>
      <c r="J24" s="468"/>
      <c r="L24" s="1" t="s">
        <v>811</v>
      </c>
      <c r="N24" s="112"/>
      <c r="O24" s="112"/>
      <c r="P24" s="112"/>
      <c r="Q24" s="112"/>
      <c r="R24" s="112"/>
      <c r="S24" s="112"/>
      <c r="T24" s="112"/>
      <c r="U24" s="112"/>
      <c r="V24" s="112"/>
      <c r="W24" s="112"/>
      <c r="X24" s="112"/>
      <c r="Y24" s="112"/>
      <c r="Z24" s="112"/>
      <c r="AA24" s="112"/>
      <c r="AB24" s="112"/>
      <c r="AC24" s="112"/>
      <c r="AD24" s="112"/>
      <c r="AE24" s="112"/>
      <c r="AF24" s="112"/>
      <c r="AG24" s="112"/>
      <c r="AH24" s="112"/>
      <c r="AI24" s="112"/>
    </row>
    <row r="25" spans="2:35" s="158" customFormat="1" ht="15" customHeight="1" outlineLevel="1" x14ac:dyDescent="0.25">
      <c r="B25" s="466"/>
      <c r="C25" s="467"/>
      <c r="D25" s="467"/>
      <c r="E25" s="467"/>
      <c r="F25" s="467"/>
      <c r="G25" s="467"/>
      <c r="H25" s="467"/>
      <c r="I25" s="467"/>
      <c r="J25" s="468"/>
      <c r="L25" s="1" t="s">
        <v>812</v>
      </c>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2:35" s="158" customFormat="1" ht="15" customHeight="1" outlineLevel="1" x14ac:dyDescent="0.25">
      <c r="B26" s="466"/>
      <c r="C26" s="467"/>
      <c r="D26" s="467"/>
      <c r="E26" s="467"/>
      <c r="F26" s="467"/>
      <c r="G26" s="467"/>
      <c r="H26" s="467"/>
      <c r="I26" s="467"/>
      <c r="J26" s="468"/>
      <c r="L26" s="1" t="s">
        <v>813</v>
      </c>
      <c r="N26" s="112"/>
      <c r="O26" s="112"/>
      <c r="P26" s="112"/>
      <c r="Q26" s="112"/>
      <c r="R26" s="112"/>
      <c r="S26" s="112"/>
      <c r="T26" s="112"/>
      <c r="U26" s="112"/>
      <c r="V26" s="112"/>
      <c r="W26" s="112"/>
      <c r="X26" s="112"/>
      <c r="Y26" s="112"/>
      <c r="Z26" s="112"/>
      <c r="AA26" s="112"/>
      <c r="AB26" s="112"/>
      <c r="AC26" s="112"/>
      <c r="AD26" s="112"/>
      <c r="AE26" s="112"/>
      <c r="AF26" s="112"/>
      <c r="AG26" s="112"/>
      <c r="AH26" s="112"/>
      <c r="AI26" s="112"/>
    </row>
    <row r="27" spans="2:35" s="158" customFormat="1" ht="15" customHeight="1" outlineLevel="1" x14ac:dyDescent="0.25">
      <c r="B27" s="466"/>
      <c r="C27" s="467"/>
      <c r="D27" s="467"/>
      <c r="E27" s="467"/>
      <c r="F27" s="467"/>
      <c r="G27" s="467"/>
      <c r="H27" s="467"/>
      <c r="I27" s="467"/>
      <c r="J27" s="468"/>
      <c r="L27" s="1" t="s">
        <v>814</v>
      </c>
      <c r="N27" s="112"/>
      <c r="O27" s="112"/>
      <c r="P27" s="112"/>
      <c r="Q27" s="112"/>
      <c r="R27" s="112"/>
      <c r="S27" s="112"/>
      <c r="T27" s="112"/>
      <c r="U27" s="112"/>
      <c r="V27" s="112"/>
      <c r="W27" s="112"/>
      <c r="X27" s="112"/>
      <c r="Y27" s="112"/>
      <c r="Z27" s="112"/>
      <c r="AA27" s="112"/>
      <c r="AB27" s="112"/>
      <c r="AC27" s="112"/>
      <c r="AD27" s="112"/>
      <c r="AE27" s="112"/>
      <c r="AF27" s="112"/>
      <c r="AG27" s="112"/>
      <c r="AH27" s="112"/>
      <c r="AI27" s="112"/>
    </row>
    <row r="28" spans="2:35" s="158" customFormat="1" ht="15" customHeight="1" outlineLevel="1" x14ac:dyDescent="0.25">
      <c r="B28" s="466"/>
      <c r="C28" s="467"/>
      <c r="D28" s="467"/>
      <c r="E28" s="467"/>
      <c r="F28" s="467"/>
      <c r="G28" s="467"/>
      <c r="H28" s="467"/>
      <c r="I28" s="467"/>
      <c r="J28" s="468"/>
      <c r="L28" s="1" t="s">
        <v>815</v>
      </c>
      <c r="N28" s="112"/>
      <c r="O28" s="112"/>
      <c r="P28" s="112"/>
      <c r="Q28" s="112"/>
      <c r="R28" s="112"/>
      <c r="S28" s="112"/>
      <c r="T28" s="112"/>
      <c r="U28" s="112"/>
      <c r="V28" s="112"/>
      <c r="W28" s="112"/>
      <c r="X28" s="112"/>
      <c r="Y28" s="112"/>
      <c r="Z28" s="112"/>
      <c r="AA28" s="112"/>
      <c r="AB28" s="112"/>
      <c r="AC28" s="112"/>
      <c r="AD28" s="112"/>
      <c r="AE28" s="112"/>
      <c r="AF28" s="112"/>
      <c r="AG28" s="112"/>
      <c r="AH28" s="112"/>
      <c r="AI28" s="112"/>
    </row>
    <row r="29" spans="2:35" s="158" customFormat="1" ht="15" customHeight="1" outlineLevel="1" x14ac:dyDescent="0.25">
      <c r="B29" s="466"/>
      <c r="C29" s="467"/>
      <c r="D29" s="467"/>
      <c r="E29" s="467"/>
      <c r="F29" s="467"/>
      <c r="G29" s="467"/>
      <c r="H29" s="467"/>
      <c r="I29" s="467"/>
      <c r="J29" s="468"/>
      <c r="L29" s="1" t="s">
        <v>816</v>
      </c>
      <c r="N29" s="112"/>
      <c r="O29" s="112"/>
      <c r="P29" s="112"/>
      <c r="Q29" s="112"/>
      <c r="R29" s="112"/>
      <c r="S29" s="112"/>
      <c r="T29" s="112"/>
      <c r="U29" s="112"/>
      <c r="V29" s="112"/>
      <c r="W29" s="112"/>
      <c r="X29" s="112"/>
      <c r="Y29" s="112"/>
      <c r="Z29" s="112"/>
      <c r="AA29" s="112"/>
      <c r="AB29" s="112"/>
      <c r="AC29" s="112"/>
      <c r="AD29" s="112"/>
      <c r="AE29" s="112"/>
      <c r="AF29" s="112"/>
      <c r="AG29" s="112"/>
      <c r="AH29" s="112"/>
      <c r="AI29" s="112"/>
    </row>
    <row r="30" spans="2:35" s="158" customFormat="1" ht="15" customHeight="1" outlineLevel="1" x14ac:dyDescent="0.25">
      <c r="B30" s="466"/>
      <c r="C30" s="467"/>
      <c r="D30" s="467"/>
      <c r="E30" s="467"/>
      <c r="F30" s="467"/>
      <c r="G30" s="467"/>
      <c r="H30" s="467"/>
      <c r="I30" s="467"/>
      <c r="J30" s="468"/>
      <c r="L30" s="1" t="s">
        <v>817</v>
      </c>
      <c r="N30" s="112"/>
      <c r="O30" s="112"/>
      <c r="P30" s="112"/>
      <c r="Q30" s="112"/>
      <c r="R30" s="112"/>
      <c r="S30" s="112"/>
      <c r="T30" s="112"/>
      <c r="U30" s="112"/>
      <c r="V30" s="112"/>
      <c r="W30" s="112"/>
      <c r="X30" s="112"/>
      <c r="Y30" s="112"/>
      <c r="Z30" s="112"/>
      <c r="AA30" s="112"/>
      <c r="AB30" s="112"/>
      <c r="AC30" s="112"/>
      <c r="AD30" s="112"/>
      <c r="AE30" s="112"/>
      <c r="AF30" s="112"/>
      <c r="AG30" s="112"/>
      <c r="AH30" s="112"/>
      <c r="AI30" s="112"/>
    </row>
    <row r="31" spans="2:35" s="158" customFormat="1" ht="15" customHeight="1" outlineLevel="1" x14ac:dyDescent="0.25">
      <c r="B31" s="466"/>
      <c r="C31" s="467"/>
      <c r="D31" s="467"/>
      <c r="E31" s="467"/>
      <c r="F31" s="467"/>
      <c r="G31" s="467"/>
      <c r="H31" s="467"/>
      <c r="I31" s="467"/>
      <c r="J31" s="468"/>
      <c r="L31" s="1" t="s">
        <v>818</v>
      </c>
      <c r="N31" s="112"/>
      <c r="O31" s="112"/>
      <c r="P31" s="112"/>
      <c r="Q31" s="112"/>
      <c r="R31" s="112"/>
      <c r="S31" s="112"/>
      <c r="T31" s="112"/>
      <c r="U31" s="112"/>
      <c r="V31" s="112"/>
      <c r="W31" s="112"/>
      <c r="X31" s="112"/>
      <c r="Y31" s="112"/>
      <c r="Z31" s="112"/>
      <c r="AA31" s="112"/>
      <c r="AB31" s="112"/>
      <c r="AC31" s="112"/>
      <c r="AD31" s="112"/>
      <c r="AE31" s="112"/>
      <c r="AF31" s="112"/>
      <c r="AG31" s="112"/>
      <c r="AH31" s="112"/>
      <c r="AI31" s="112"/>
    </row>
    <row r="32" spans="2:35" s="158" customFormat="1" ht="15" customHeight="1" outlineLevel="1" x14ac:dyDescent="0.25">
      <c r="B32" s="466"/>
      <c r="C32" s="467"/>
      <c r="D32" s="467"/>
      <c r="E32" s="467"/>
      <c r="F32" s="467"/>
      <c r="G32" s="467"/>
      <c r="H32" s="467"/>
      <c r="I32" s="467"/>
      <c r="J32" s="468"/>
      <c r="L32" s="1" t="s">
        <v>819</v>
      </c>
      <c r="N32" s="112"/>
      <c r="O32" s="112"/>
      <c r="P32" s="112"/>
      <c r="Q32" s="112"/>
      <c r="R32" s="112"/>
      <c r="S32" s="112"/>
      <c r="T32" s="112"/>
      <c r="U32" s="112"/>
      <c r="V32" s="112"/>
      <c r="W32" s="112"/>
      <c r="X32" s="112"/>
      <c r="Y32" s="112"/>
      <c r="Z32" s="112"/>
      <c r="AA32" s="112"/>
      <c r="AB32" s="112"/>
      <c r="AC32" s="112"/>
      <c r="AD32" s="112"/>
      <c r="AE32" s="112"/>
      <c r="AF32" s="112"/>
      <c r="AG32" s="112"/>
      <c r="AH32" s="112"/>
      <c r="AI32" s="112"/>
    </row>
    <row r="33" spans="2:35" s="158" customFormat="1" ht="15" customHeight="1" outlineLevel="1" x14ac:dyDescent="0.25">
      <c r="B33" s="466"/>
      <c r="C33" s="467"/>
      <c r="D33" s="467"/>
      <c r="E33" s="467"/>
      <c r="F33" s="467"/>
      <c r="G33" s="467"/>
      <c r="H33" s="467"/>
      <c r="I33" s="467"/>
      <c r="J33" s="468"/>
      <c r="L33" s="1" t="s">
        <v>820</v>
      </c>
      <c r="N33" s="112"/>
      <c r="O33" s="112"/>
      <c r="P33" s="112"/>
      <c r="Q33" s="112"/>
      <c r="R33" s="112"/>
      <c r="S33" s="112"/>
      <c r="T33" s="112"/>
      <c r="U33" s="112"/>
      <c r="V33" s="112"/>
      <c r="W33" s="112"/>
      <c r="X33" s="112"/>
      <c r="Y33" s="112"/>
      <c r="Z33" s="112"/>
      <c r="AA33" s="112"/>
      <c r="AB33" s="112"/>
      <c r="AC33" s="112"/>
      <c r="AD33" s="112"/>
      <c r="AE33" s="112"/>
      <c r="AF33" s="112"/>
      <c r="AG33" s="112"/>
      <c r="AH33" s="112"/>
      <c r="AI33" s="112"/>
    </row>
    <row r="34" spans="2:35" s="158" customFormat="1" ht="15" customHeight="1" outlineLevel="1" x14ac:dyDescent="0.25">
      <c r="B34" s="466"/>
      <c r="C34" s="467"/>
      <c r="D34" s="467"/>
      <c r="E34" s="467"/>
      <c r="F34" s="467"/>
      <c r="G34" s="467"/>
      <c r="H34" s="467"/>
      <c r="I34" s="467"/>
      <c r="J34" s="468"/>
      <c r="L34" s="1" t="s">
        <v>821</v>
      </c>
      <c r="N34" s="112"/>
      <c r="O34" s="112"/>
      <c r="P34" s="112"/>
      <c r="Q34" s="112"/>
      <c r="R34" s="112"/>
      <c r="S34" s="112"/>
      <c r="T34" s="112"/>
      <c r="U34" s="112"/>
      <c r="V34" s="112"/>
      <c r="W34" s="112"/>
      <c r="X34" s="112"/>
      <c r="Y34" s="112"/>
      <c r="Z34" s="112"/>
      <c r="AA34" s="112"/>
      <c r="AB34" s="112"/>
      <c r="AC34" s="112"/>
      <c r="AD34" s="112"/>
      <c r="AE34" s="112"/>
      <c r="AF34" s="112"/>
      <c r="AG34" s="112"/>
      <c r="AH34" s="112"/>
      <c r="AI34" s="112"/>
    </row>
    <row r="35" spans="2:35" s="158" customFormat="1" ht="15" customHeight="1" outlineLevel="1" x14ac:dyDescent="0.25">
      <c r="B35" s="466"/>
      <c r="C35" s="467"/>
      <c r="D35" s="467"/>
      <c r="E35" s="467"/>
      <c r="F35" s="467"/>
      <c r="G35" s="467"/>
      <c r="H35" s="467"/>
      <c r="I35" s="467"/>
      <c r="J35" s="468"/>
      <c r="L35" s="1" t="s">
        <v>822</v>
      </c>
      <c r="N35" s="112"/>
      <c r="O35" s="112"/>
      <c r="P35" s="112"/>
      <c r="Q35" s="112"/>
      <c r="R35" s="112"/>
      <c r="S35" s="112"/>
      <c r="T35" s="112"/>
      <c r="U35" s="112"/>
      <c r="V35" s="112"/>
      <c r="W35" s="112"/>
      <c r="X35" s="112"/>
      <c r="Y35" s="112"/>
      <c r="Z35" s="112"/>
      <c r="AA35" s="112"/>
      <c r="AB35" s="112"/>
      <c r="AC35" s="112"/>
      <c r="AD35" s="112"/>
      <c r="AE35" s="112"/>
      <c r="AF35" s="112"/>
      <c r="AG35" s="112"/>
      <c r="AH35" s="112"/>
      <c r="AI35" s="112"/>
    </row>
    <row r="36" spans="2:35" s="158" customFormat="1" ht="15" customHeight="1" outlineLevel="1" x14ac:dyDescent="0.25">
      <c r="B36" s="466"/>
      <c r="C36" s="467"/>
      <c r="D36" s="467"/>
      <c r="E36" s="467"/>
      <c r="F36" s="467"/>
      <c r="G36" s="467"/>
      <c r="H36" s="467"/>
      <c r="I36" s="467"/>
      <c r="J36" s="468"/>
      <c r="L36" s="1" t="s">
        <v>823</v>
      </c>
      <c r="N36" s="112"/>
      <c r="O36" s="112"/>
      <c r="P36" s="112"/>
      <c r="Q36" s="112"/>
      <c r="R36" s="112"/>
      <c r="S36" s="112"/>
      <c r="T36" s="112"/>
      <c r="U36" s="112"/>
      <c r="V36" s="112"/>
      <c r="W36" s="112"/>
      <c r="X36" s="112"/>
      <c r="Y36" s="112"/>
      <c r="Z36" s="112"/>
      <c r="AA36" s="112"/>
      <c r="AB36" s="112"/>
      <c r="AC36" s="112"/>
      <c r="AD36" s="112"/>
      <c r="AE36" s="112"/>
      <c r="AF36" s="112"/>
      <c r="AG36" s="112"/>
      <c r="AH36" s="112"/>
      <c r="AI36" s="112"/>
    </row>
    <row r="37" spans="2:35" s="158" customFormat="1" ht="15" customHeight="1" outlineLevel="1" x14ac:dyDescent="0.25">
      <c r="B37" s="466"/>
      <c r="C37" s="467"/>
      <c r="D37" s="467"/>
      <c r="E37" s="467"/>
      <c r="F37" s="467"/>
      <c r="G37" s="467"/>
      <c r="H37" s="467"/>
      <c r="I37" s="467"/>
      <c r="J37" s="468"/>
      <c r="L37" s="1" t="s">
        <v>824</v>
      </c>
      <c r="N37" s="112"/>
      <c r="O37" s="112"/>
      <c r="P37" s="112"/>
      <c r="Q37" s="112"/>
      <c r="R37" s="112"/>
      <c r="S37" s="112"/>
      <c r="T37" s="112"/>
      <c r="U37" s="112"/>
      <c r="V37" s="112"/>
      <c r="W37" s="112"/>
      <c r="X37" s="112"/>
      <c r="Y37" s="112"/>
      <c r="Z37" s="112"/>
      <c r="AA37" s="112"/>
      <c r="AB37" s="112"/>
      <c r="AC37" s="112"/>
      <c r="AD37" s="112"/>
      <c r="AE37" s="112"/>
      <c r="AF37" s="112"/>
      <c r="AG37" s="112"/>
      <c r="AH37" s="112"/>
      <c r="AI37" s="112"/>
    </row>
    <row r="38" spans="2:35" s="158" customFormat="1" ht="15" customHeight="1" outlineLevel="1" x14ac:dyDescent="0.25">
      <c r="B38" s="466"/>
      <c r="C38" s="467"/>
      <c r="D38" s="467"/>
      <c r="E38" s="467"/>
      <c r="F38" s="467"/>
      <c r="G38" s="467"/>
      <c r="H38" s="467"/>
      <c r="I38" s="467"/>
      <c r="J38" s="468"/>
      <c r="L38" s="1" t="s">
        <v>825</v>
      </c>
      <c r="N38" s="112"/>
      <c r="O38" s="112"/>
      <c r="P38" s="112"/>
      <c r="Q38" s="112"/>
      <c r="R38" s="112"/>
      <c r="S38" s="112"/>
      <c r="T38" s="112"/>
      <c r="U38" s="112"/>
      <c r="V38" s="112"/>
      <c r="W38" s="112"/>
      <c r="X38" s="112"/>
      <c r="Y38" s="112"/>
      <c r="Z38" s="112"/>
      <c r="AA38" s="112"/>
      <c r="AB38" s="112"/>
      <c r="AC38" s="112"/>
      <c r="AD38" s="112"/>
      <c r="AE38" s="112"/>
      <c r="AF38" s="112"/>
      <c r="AG38" s="112"/>
      <c r="AH38" s="112"/>
      <c r="AI38" s="112"/>
    </row>
    <row r="39" spans="2:35" s="158" customFormat="1" ht="15" customHeight="1" outlineLevel="1" x14ac:dyDescent="0.25">
      <c r="B39" s="466"/>
      <c r="C39" s="467"/>
      <c r="D39" s="467"/>
      <c r="E39" s="467"/>
      <c r="F39" s="467"/>
      <c r="G39" s="467"/>
      <c r="H39" s="467"/>
      <c r="I39" s="467"/>
      <c r="J39" s="468"/>
      <c r="L39" s="1" t="s">
        <v>826</v>
      </c>
      <c r="N39" s="112"/>
      <c r="O39" s="112"/>
      <c r="P39" s="112"/>
      <c r="Q39" s="112"/>
      <c r="R39" s="112"/>
      <c r="S39" s="112"/>
      <c r="T39" s="112"/>
      <c r="U39" s="112"/>
      <c r="V39" s="112"/>
      <c r="W39" s="112"/>
      <c r="X39" s="112"/>
      <c r="Y39" s="112"/>
      <c r="Z39" s="112"/>
      <c r="AA39" s="112"/>
      <c r="AB39" s="112"/>
      <c r="AC39" s="112"/>
      <c r="AD39" s="112"/>
      <c r="AE39" s="112"/>
      <c r="AF39" s="112"/>
      <c r="AG39" s="112"/>
      <c r="AH39" s="112"/>
      <c r="AI39" s="112"/>
    </row>
    <row r="40" spans="2:35" s="158" customFormat="1" ht="15" customHeight="1" outlineLevel="1" x14ac:dyDescent="0.25">
      <c r="B40" s="466"/>
      <c r="C40" s="467"/>
      <c r="D40" s="467"/>
      <c r="E40" s="467"/>
      <c r="F40" s="467"/>
      <c r="G40" s="467"/>
      <c r="H40" s="467"/>
      <c r="I40" s="467"/>
      <c r="J40" s="468"/>
      <c r="L40" s="1" t="s">
        <v>827</v>
      </c>
      <c r="N40" s="112"/>
      <c r="O40" s="112"/>
      <c r="P40" s="112"/>
      <c r="Q40" s="112"/>
      <c r="R40" s="112"/>
      <c r="S40" s="112"/>
      <c r="T40" s="112"/>
      <c r="U40" s="112"/>
      <c r="V40" s="112"/>
      <c r="W40" s="112"/>
      <c r="X40" s="112"/>
      <c r="Y40" s="112"/>
      <c r="Z40" s="112"/>
      <c r="AA40" s="112"/>
      <c r="AB40" s="112"/>
      <c r="AC40" s="112"/>
      <c r="AD40" s="112"/>
      <c r="AE40" s="112"/>
      <c r="AF40" s="112"/>
      <c r="AG40" s="112"/>
      <c r="AH40" s="112"/>
      <c r="AI40" s="112"/>
    </row>
    <row r="41" spans="2:35" s="158" customFormat="1" ht="15" customHeight="1" outlineLevel="1" x14ac:dyDescent="0.25">
      <c r="B41" s="466"/>
      <c r="C41" s="467"/>
      <c r="D41" s="467"/>
      <c r="E41" s="467"/>
      <c r="F41" s="467"/>
      <c r="G41" s="467"/>
      <c r="H41" s="467"/>
      <c r="I41" s="467"/>
      <c r="J41" s="468"/>
      <c r="L41" s="1" t="s">
        <v>828</v>
      </c>
      <c r="N41" s="112"/>
      <c r="O41" s="112"/>
      <c r="P41" s="112"/>
      <c r="Q41" s="112"/>
      <c r="R41" s="112"/>
      <c r="S41" s="112"/>
      <c r="T41" s="112"/>
      <c r="U41" s="112"/>
      <c r="V41" s="112"/>
      <c r="W41" s="112"/>
      <c r="X41" s="112"/>
      <c r="Y41" s="112"/>
      <c r="Z41" s="112"/>
      <c r="AA41" s="112"/>
      <c r="AB41" s="112"/>
      <c r="AC41" s="112"/>
      <c r="AD41" s="112"/>
      <c r="AE41" s="112"/>
      <c r="AF41" s="112"/>
      <c r="AG41" s="112"/>
      <c r="AH41" s="112"/>
      <c r="AI41" s="112"/>
    </row>
    <row r="42" spans="2:35" s="158" customFormat="1" ht="15" customHeight="1" outlineLevel="1" x14ac:dyDescent="0.25">
      <c r="B42" s="466"/>
      <c r="C42" s="467"/>
      <c r="D42" s="467"/>
      <c r="E42" s="467"/>
      <c r="F42" s="467"/>
      <c r="G42" s="467"/>
      <c r="H42" s="467"/>
      <c r="I42" s="467"/>
      <c r="J42" s="468"/>
      <c r="L42" s="1" t="s">
        <v>829</v>
      </c>
      <c r="N42" s="112"/>
      <c r="O42" s="112"/>
      <c r="P42" s="112"/>
      <c r="Q42" s="112"/>
      <c r="R42" s="112"/>
      <c r="S42" s="112"/>
      <c r="T42" s="112"/>
      <c r="U42" s="112"/>
      <c r="V42" s="112"/>
      <c r="W42" s="112"/>
      <c r="X42" s="112"/>
      <c r="Y42" s="112"/>
      <c r="Z42" s="112"/>
      <c r="AA42" s="112"/>
      <c r="AB42" s="112"/>
      <c r="AC42" s="112"/>
      <c r="AD42" s="112"/>
      <c r="AE42" s="112"/>
      <c r="AF42" s="112"/>
      <c r="AG42" s="112"/>
      <c r="AH42" s="112"/>
      <c r="AI42" s="112"/>
    </row>
    <row r="43" spans="2:35" s="158" customFormat="1" ht="15" customHeight="1" outlineLevel="1" x14ac:dyDescent="0.25">
      <c r="B43" s="466"/>
      <c r="C43" s="467"/>
      <c r="D43" s="467"/>
      <c r="E43" s="467"/>
      <c r="F43" s="467"/>
      <c r="G43" s="467"/>
      <c r="H43" s="467"/>
      <c r="I43" s="467"/>
      <c r="J43" s="468"/>
      <c r="L43" s="1" t="s">
        <v>830</v>
      </c>
      <c r="N43" s="112"/>
      <c r="O43" s="112"/>
      <c r="P43" s="112"/>
      <c r="Q43" s="112"/>
      <c r="R43" s="112"/>
      <c r="S43" s="112"/>
      <c r="T43" s="112"/>
      <c r="U43" s="112"/>
      <c r="V43" s="112"/>
      <c r="W43" s="112"/>
      <c r="X43" s="112"/>
      <c r="Y43" s="112"/>
      <c r="Z43" s="112"/>
      <c r="AA43" s="112"/>
      <c r="AB43" s="112"/>
      <c r="AC43" s="112"/>
      <c r="AD43" s="112"/>
      <c r="AE43" s="112"/>
      <c r="AF43" s="112"/>
      <c r="AG43" s="112"/>
      <c r="AH43" s="112"/>
      <c r="AI43" s="112"/>
    </row>
    <row r="44" spans="2:35" s="158" customFormat="1" ht="15" customHeight="1" outlineLevel="1" x14ac:dyDescent="0.25">
      <c r="B44" s="466"/>
      <c r="C44" s="467"/>
      <c r="D44" s="467"/>
      <c r="E44" s="467"/>
      <c r="F44" s="467"/>
      <c r="G44" s="467"/>
      <c r="H44" s="467"/>
      <c r="I44" s="467"/>
      <c r="J44" s="468"/>
      <c r="L44" s="1" t="s">
        <v>831</v>
      </c>
      <c r="N44" s="112"/>
      <c r="O44" s="112"/>
      <c r="P44" s="112"/>
      <c r="Q44" s="112"/>
      <c r="R44" s="112"/>
      <c r="S44" s="112"/>
      <c r="T44" s="112"/>
      <c r="U44" s="112"/>
      <c r="V44" s="112"/>
      <c r="W44" s="112"/>
      <c r="X44" s="112"/>
      <c r="Y44" s="112"/>
      <c r="Z44" s="112"/>
      <c r="AA44" s="112"/>
      <c r="AB44" s="112"/>
      <c r="AC44" s="112"/>
      <c r="AD44" s="112"/>
      <c r="AE44" s="112"/>
      <c r="AF44" s="112"/>
      <c r="AG44" s="112"/>
      <c r="AH44" s="112"/>
      <c r="AI44" s="112"/>
    </row>
    <row r="45" spans="2:35" s="158" customFormat="1" ht="15" customHeight="1" outlineLevel="1" x14ac:dyDescent="0.25">
      <c r="B45" s="466"/>
      <c r="C45" s="467"/>
      <c r="D45" s="467"/>
      <c r="E45" s="467"/>
      <c r="F45" s="467"/>
      <c r="G45" s="467"/>
      <c r="H45" s="467"/>
      <c r="I45" s="467"/>
      <c r="J45" s="468"/>
      <c r="L45" s="1" t="s">
        <v>832</v>
      </c>
      <c r="N45" s="112"/>
      <c r="O45" s="112"/>
      <c r="P45" s="112"/>
      <c r="Q45" s="112"/>
      <c r="R45" s="112"/>
      <c r="S45" s="112"/>
      <c r="T45" s="112"/>
      <c r="U45" s="112"/>
      <c r="V45" s="112"/>
      <c r="W45" s="112"/>
      <c r="X45" s="112"/>
      <c r="Y45" s="112"/>
      <c r="Z45" s="112"/>
      <c r="AA45" s="112"/>
      <c r="AB45" s="112"/>
      <c r="AC45" s="112"/>
      <c r="AD45" s="112"/>
      <c r="AE45" s="112"/>
      <c r="AF45" s="112"/>
      <c r="AG45" s="112"/>
      <c r="AH45" s="112"/>
      <c r="AI45" s="112"/>
    </row>
    <row r="46" spans="2:35" s="158" customFormat="1" ht="15" customHeight="1" outlineLevel="1" x14ac:dyDescent="0.25">
      <c r="B46" s="466"/>
      <c r="C46" s="467"/>
      <c r="D46" s="467"/>
      <c r="E46" s="467"/>
      <c r="F46" s="467"/>
      <c r="G46" s="467"/>
      <c r="H46" s="467"/>
      <c r="I46" s="467"/>
      <c r="J46" s="468"/>
      <c r="L46" s="1" t="s">
        <v>833</v>
      </c>
      <c r="N46" s="112"/>
      <c r="O46" s="112"/>
      <c r="P46" s="112"/>
      <c r="Q46" s="112"/>
      <c r="R46" s="112"/>
      <c r="S46" s="112"/>
      <c r="T46" s="112"/>
      <c r="U46" s="112"/>
      <c r="V46" s="112"/>
      <c r="W46" s="112"/>
      <c r="X46" s="112"/>
      <c r="Y46" s="112"/>
      <c r="Z46" s="112"/>
      <c r="AA46" s="112"/>
      <c r="AB46" s="112"/>
      <c r="AC46" s="112"/>
      <c r="AD46" s="112"/>
      <c r="AE46" s="112"/>
      <c r="AF46" s="112"/>
      <c r="AG46" s="112"/>
      <c r="AH46" s="112"/>
      <c r="AI46" s="112"/>
    </row>
    <row r="47" spans="2:35" s="158" customFormat="1" ht="15" customHeight="1" outlineLevel="1" x14ac:dyDescent="0.25">
      <c r="B47" s="466"/>
      <c r="C47" s="467"/>
      <c r="D47" s="467"/>
      <c r="E47" s="467"/>
      <c r="F47" s="467"/>
      <c r="G47" s="467"/>
      <c r="H47" s="467"/>
      <c r="I47" s="467"/>
      <c r="J47" s="468"/>
      <c r="L47" s="1" t="s">
        <v>834</v>
      </c>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2:35" s="158" customFormat="1" ht="15" customHeight="1" outlineLevel="1" x14ac:dyDescent="0.25">
      <c r="B48" s="466"/>
      <c r="C48" s="467"/>
      <c r="D48" s="467"/>
      <c r="E48" s="467"/>
      <c r="F48" s="467"/>
      <c r="G48" s="467"/>
      <c r="H48" s="467"/>
      <c r="I48" s="467"/>
      <c r="J48" s="468"/>
      <c r="L48" s="1" t="s">
        <v>835</v>
      </c>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2:35" s="158" customFormat="1" ht="15" customHeight="1" outlineLevel="1" x14ac:dyDescent="0.25">
      <c r="B49" s="466"/>
      <c r="C49" s="467"/>
      <c r="D49" s="467"/>
      <c r="E49" s="467"/>
      <c r="F49" s="467"/>
      <c r="G49" s="467"/>
      <c r="H49" s="467"/>
      <c r="I49" s="467"/>
      <c r="J49" s="468"/>
      <c r="L49" s="1" t="s">
        <v>836</v>
      </c>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2:35" s="158" customFormat="1" ht="15" customHeight="1" outlineLevel="1" x14ac:dyDescent="0.25">
      <c r="B50" s="466"/>
      <c r="C50" s="467"/>
      <c r="D50" s="467"/>
      <c r="E50" s="467"/>
      <c r="F50" s="467"/>
      <c r="G50" s="467"/>
      <c r="H50" s="467"/>
      <c r="I50" s="467"/>
      <c r="J50" s="468"/>
      <c r="L50" s="1" t="s">
        <v>837</v>
      </c>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2:35" s="158" customFormat="1" ht="15" customHeight="1" outlineLevel="1" x14ac:dyDescent="0.25">
      <c r="B51" s="466"/>
      <c r="C51" s="467"/>
      <c r="D51" s="467"/>
      <c r="E51" s="467"/>
      <c r="F51" s="467"/>
      <c r="G51" s="467"/>
      <c r="H51" s="467"/>
      <c r="I51" s="467"/>
      <c r="J51" s="468"/>
      <c r="L51" s="1" t="s">
        <v>838</v>
      </c>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2:35" s="158" customFormat="1" ht="15" customHeight="1" outlineLevel="1" x14ac:dyDescent="0.25">
      <c r="B52" s="466"/>
      <c r="C52" s="467"/>
      <c r="D52" s="467"/>
      <c r="E52" s="467"/>
      <c r="F52" s="467"/>
      <c r="G52" s="467"/>
      <c r="H52" s="467"/>
      <c r="I52" s="467"/>
      <c r="J52" s="468"/>
      <c r="L52" s="1" t="s">
        <v>839</v>
      </c>
      <c r="N52" s="112"/>
      <c r="O52" s="112"/>
      <c r="P52" s="112"/>
      <c r="Q52" s="112"/>
      <c r="R52" s="112"/>
      <c r="S52" s="112"/>
      <c r="T52" s="112"/>
      <c r="U52" s="112"/>
      <c r="V52" s="112"/>
      <c r="W52" s="112"/>
      <c r="X52" s="112"/>
      <c r="Y52" s="112"/>
      <c r="Z52" s="112"/>
      <c r="AA52" s="112"/>
      <c r="AB52" s="112"/>
      <c r="AC52" s="112"/>
      <c r="AD52" s="112"/>
      <c r="AE52" s="112"/>
      <c r="AF52" s="112"/>
      <c r="AG52" s="112"/>
      <c r="AH52" s="112"/>
      <c r="AI52" s="112"/>
    </row>
    <row r="53" spans="2:35" s="158" customFormat="1" ht="15" customHeight="1" outlineLevel="1" x14ac:dyDescent="0.25">
      <c r="B53" s="466"/>
      <c r="C53" s="467"/>
      <c r="D53" s="467"/>
      <c r="E53" s="467"/>
      <c r="F53" s="467"/>
      <c r="G53" s="467"/>
      <c r="H53" s="467"/>
      <c r="I53" s="467"/>
      <c r="J53" s="468"/>
      <c r="L53" s="1" t="s">
        <v>840</v>
      </c>
      <c r="N53" s="112"/>
      <c r="O53" s="112"/>
      <c r="P53" s="112"/>
      <c r="Q53" s="112"/>
      <c r="R53" s="112"/>
      <c r="S53" s="112"/>
      <c r="T53" s="112"/>
      <c r="U53" s="112"/>
      <c r="V53" s="112"/>
      <c r="W53" s="112"/>
      <c r="X53" s="112"/>
      <c r="Y53" s="112"/>
      <c r="Z53" s="112"/>
      <c r="AA53" s="112"/>
      <c r="AB53" s="112"/>
      <c r="AC53" s="112"/>
      <c r="AD53" s="112"/>
      <c r="AE53" s="112"/>
      <c r="AF53" s="112"/>
      <c r="AG53" s="112"/>
      <c r="AH53" s="112"/>
      <c r="AI53" s="112"/>
    </row>
    <row r="54" spans="2:35" s="158" customFormat="1" ht="15" customHeight="1" outlineLevel="1" x14ac:dyDescent="0.25">
      <c r="B54" s="466"/>
      <c r="C54" s="467"/>
      <c r="D54" s="467"/>
      <c r="E54" s="467"/>
      <c r="F54" s="467"/>
      <c r="G54" s="467"/>
      <c r="H54" s="467"/>
      <c r="I54" s="467"/>
      <c r="J54" s="468"/>
      <c r="L54" s="1" t="s">
        <v>841</v>
      </c>
      <c r="N54" s="112"/>
      <c r="O54" s="112"/>
      <c r="P54" s="112"/>
      <c r="Q54" s="112"/>
      <c r="R54" s="112"/>
      <c r="S54" s="112"/>
      <c r="T54" s="112"/>
      <c r="U54" s="112"/>
      <c r="V54" s="112"/>
      <c r="W54" s="112"/>
      <c r="X54" s="112"/>
      <c r="Y54" s="112"/>
      <c r="Z54" s="112"/>
      <c r="AA54" s="112"/>
      <c r="AB54" s="112"/>
      <c r="AC54" s="112"/>
      <c r="AD54" s="112"/>
      <c r="AE54" s="112"/>
      <c r="AF54" s="112"/>
      <c r="AG54" s="112"/>
      <c r="AH54" s="112"/>
      <c r="AI54" s="112"/>
    </row>
    <row r="55" spans="2:35" s="158" customFormat="1" ht="15" customHeight="1" outlineLevel="1" x14ac:dyDescent="0.25">
      <c r="B55" s="466"/>
      <c r="C55" s="467"/>
      <c r="D55" s="467"/>
      <c r="E55" s="467"/>
      <c r="F55" s="467"/>
      <c r="G55" s="467"/>
      <c r="H55" s="467"/>
      <c r="I55" s="467"/>
      <c r="J55" s="468"/>
      <c r="L55" s="1" t="s">
        <v>842</v>
      </c>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2:35" s="158" customFormat="1" ht="15" customHeight="1" outlineLevel="1" x14ac:dyDescent="0.25">
      <c r="B56" s="466"/>
      <c r="C56" s="467"/>
      <c r="D56" s="467"/>
      <c r="E56" s="467"/>
      <c r="F56" s="467"/>
      <c r="G56" s="467"/>
      <c r="H56" s="467"/>
      <c r="I56" s="467"/>
      <c r="J56" s="468"/>
      <c r="L56" s="1" t="s">
        <v>843</v>
      </c>
      <c r="N56" s="112"/>
      <c r="O56" s="112"/>
      <c r="P56" s="112"/>
      <c r="Q56" s="112"/>
      <c r="R56" s="112"/>
      <c r="S56" s="112"/>
      <c r="T56" s="112"/>
      <c r="U56" s="112"/>
      <c r="V56" s="112"/>
      <c r="W56" s="112"/>
      <c r="X56" s="112"/>
      <c r="Y56" s="112"/>
      <c r="Z56" s="112"/>
      <c r="AA56" s="112"/>
      <c r="AB56" s="112"/>
      <c r="AC56" s="112"/>
      <c r="AD56" s="112"/>
      <c r="AE56" s="112"/>
      <c r="AF56" s="112"/>
      <c r="AG56" s="112"/>
      <c r="AH56" s="112"/>
      <c r="AI56" s="112"/>
    </row>
    <row r="57" spans="2:35" s="158" customFormat="1" ht="15" customHeight="1" outlineLevel="1" x14ac:dyDescent="0.25">
      <c r="B57" s="466"/>
      <c r="C57" s="467"/>
      <c r="D57" s="467"/>
      <c r="E57" s="467"/>
      <c r="F57" s="467"/>
      <c r="G57" s="467"/>
      <c r="H57" s="467"/>
      <c r="I57" s="467"/>
      <c r="J57" s="468"/>
      <c r="L57" s="1" t="s">
        <v>844</v>
      </c>
      <c r="N57" s="112"/>
      <c r="O57" s="112"/>
      <c r="P57" s="112"/>
      <c r="Q57" s="112"/>
      <c r="R57" s="112"/>
      <c r="S57" s="112"/>
      <c r="T57" s="112"/>
      <c r="U57" s="112"/>
      <c r="V57" s="112"/>
      <c r="W57" s="112"/>
      <c r="X57" s="112"/>
      <c r="Y57" s="112"/>
      <c r="Z57" s="112"/>
      <c r="AA57" s="112"/>
      <c r="AB57" s="112"/>
      <c r="AC57" s="112"/>
      <c r="AD57" s="112"/>
      <c r="AE57" s="112"/>
      <c r="AF57" s="112"/>
      <c r="AG57" s="112"/>
      <c r="AH57" s="112"/>
      <c r="AI57" s="112"/>
    </row>
    <row r="58" spans="2:35" s="158" customFormat="1" ht="15" customHeight="1" outlineLevel="1" x14ac:dyDescent="0.25">
      <c r="B58" s="466"/>
      <c r="C58" s="467"/>
      <c r="D58" s="467"/>
      <c r="E58" s="467"/>
      <c r="F58" s="467"/>
      <c r="G58" s="467"/>
      <c r="H58" s="467"/>
      <c r="I58" s="467"/>
      <c r="J58" s="468"/>
      <c r="L58" s="1" t="s">
        <v>845</v>
      </c>
      <c r="N58" s="112"/>
      <c r="O58" s="112"/>
      <c r="P58" s="112"/>
      <c r="Q58" s="112"/>
      <c r="R58" s="112"/>
      <c r="S58" s="112"/>
      <c r="T58" s="112"/>
      <c r="U58" s="112"/>
      <c r="V58" s="112"/>
      <c r="W58" s="112"/>
      <c r="X58" s="112"/>
      <c r="Y58" s="112"/>
      <c r="Z58" s="112"/>
      <c r="AA58" s="112"/>
      <c r="AB58" s="112"/>
      <c r="AC58" s="112"/>
      <c r="AD58" s="112"/>
      <c r="AE58" s="112"/>
      <c r="AF58" s="112"/>
      <c r="AG58" s="112"/>
      <c r="AH58" s="112"/>
      <c r="AI58" s="112"/>
    </row>
    <row r="59" spans="2:35" s="158" customFormat="1" ht="15" customHeight="1" outlineLevel="1" x14ac:dyDescent="0.25">
      <c r="B59" s="466"/>
      <c r="C59" s="467"/>
      <c r="D59" s="467"/>
      <c r="E59" s="467"/>
      <c r="F59" s="467"/>
      <c r="G59" s="467"/>
      <c r="H59" s="467"/>
      <c r="I59" s="467"/>
      <c r="J59" s="468"/>
      <c r="L59" s="1" t="s">
        <v>846</v>
      </c>
      <c r="N59" s="112"/>
      <c r="O59" s="112"/>
      <c r="P59" s="112"/>
      <c r="Q59" s="112"/>
      <c r="R59" s="112"/>
      <c r="S59" s="112"/>
      <c r="T59" s="112"/>
      <c r="U59" s="112"/>
      <c r="V59" s="112"/>
      <c r="W59" s="112"/>
      <c r="X59" s="112"/>
      <c r="Y59" s="112"/>
      <c r="Z59" s="112"/>
      <c r="AA59" s="112"/>
      <c r="AB59" s="112"/>
      <c r="AC59" s="112"/>
      <c r="AD59" s="112"/>
      <c r="AE59" s="112"/>
      <c r="AF59" s="112"/>
      <c r="AG59" s="112"/>
      <c r="AH59" s="112"/>
      <c r="AI59" s="112"/>
    </row>
    <row r="60" spans="2:35" s="158" customFormat="1" ht="15" customHeight="1" outlineLevel="1" x14ac:dyDescent="0.25">
      <c r="B60" s="466"/>
      <c r="C60" s="467"/>
      <c r="D60" s="467"/>
      <c r="E60" s="467"/>
      <c r="F60" s="467"/>
      <c r="G60" s="467"/>
      <c r="H60" s="467"/>
      <c r="I60" s="467"/>
      <c r="J60" s="468"/>
      <c r="L60" s="1" t="s">
        <v>847</v>
      </c>
      <c r="N60" s="112"/>
      <c r="O60" s="112"/>
      <c r="P60" s="112"/>
      <c r="Q60" s="112"/>
      <c r="R60" s="112"/>
      <c r="S60" s="112"/>
      <c r="T60" s="112"/>
      <c r="U60" s="112"/>
      <c r="V60" s="112"/>
      <c r="W60" s="112"/>
      <c r="X60" s="112"/>
      <c r="Y60" s="112"/>
      <c r="Z60" s="112"/>
      <c r="AA60" s="112"/>
      <c r="AB60" s="112"/>
      <c r="AC60" s="112"/>
      <c r="AD60" s="112"/>
      <c r="AE60" s="112"/>
      <c r="AF60" s="112"/>
      <c r="AG60" s="112"/>
      <c r="AH60" s="112"/>
      <c r="AI60" s="112"/>
    </row>
    <row r="61" spans="2:35" s="158" customFormat="1" ht="15" customHeight="1" outlineLevel="1" x14ac:dyDescent="0.25">
      <c r="B61" s="466"/>
      <c r="C61" s="467"/>
      <c r="D61" s="467"/>
      <c r="E61" s="467"/>
      <c r="F61" s="467"/>
      <c r="G61" s="467"/>
      <c r="H61" s="467"/>
      <c r="I61" s="467"/>
      <c r="J61" s="468"/>
      <c r="L61" s="1" t="s">
        <v>848</v>
      </c>
      <c r="N61" s="112"/>
      <c r="O61" s="112"/>
      <c r="P61" s="112"/>
      <c r="Q61" s="112"/>
      <c r="R61" s="112"/>
      <c r="S61" s="112"/>
      <c r="T61" s="112"/>
      <c r="U61" s="112"/>
      <c r="V61" s="112"/>
      <c r="W61" s="112"/>
      <c r="X61" s="112"/>
      <c r="Y61" s="112"/>
      <c r="Z61" s="112"/>
      <c r="AA61" s="112"/>
      <c r="AB61" s="112"/>
      <c r="AC61" s="112"/>
      <c r="AD61" s="112"/>
      <c r="AE61" s="112"/>
      <c r="AF61" s="112"/>
      <c r="AG61" s="112"/>
      <c r="AH61" s="112"/>
      <c r="AI61" s="112"/>
    </row>
    <row r="62" spans="2:35" s="158" customFormat="1" ht="15" customHeight="1" outlineLevel="1" x14ac:dyDescent="0.25">
      <c r="B62" s="466"/>
      <c r="C62" s="467"/>
      <c r="D62" s="467"/>
      <c r="E62" s="467"/>
      <c r="F62" s="467"/>
      <c r="G62" s="467"/>
      <c r="H62" s="467"/>
      <c r="I62" s="467"/>
      <c r="J62" s="468"/>
      <c r="L62" s="1" t="s">
        <v>849</v>
      </c>
      <c r="N62" s="112"/>
      <c r="O62" s="112"/>
      <c r="P62" s="112"/>
      <c r="Q62" s="112"/>
      <c r="R62" s="112"/>
      <c r="S62" s="112"/>
      <c r="T62" s="112"/>
      <c r="U62" s="112"/>
      <c r="V62" s="112"/>
      <c r="W62" s="112"/>
      <c r="X62" s="112"/>
      <c r="Y62" s="112"/>
      <c r="Z62" s="112"/>
      <c r="AA62" s="112"/>
      <c r="AB62" s="112"/>
      <c r="AC62" s="112"/>
      <c r="AD62" s="112"/>
      <c r="AE62" s="112"/>
      <c r="AF62" s="112"/>
      <c r="AG62" s="112"/>
      <c r="AH62" s="112"/>
      <c r="AI62" s="112"/>
    </row>
    <row r="63" spans="2:35" s="158" customFormat="1" ht="15" customHeight="1" outlineLevel="1" x14ac:dyDescent="0.25">
      <c r="B63" s="466"/>
      <c r="C63" s="467"/>
      <c r="D63" s="467"/>
      <c r="E63" s="467"/>
      <c r="F63" s="467"/>
      <c r="G63" s="467"/>
      <c r="H63" s="467"/>
      <c r="I63" s="467"/>
      <c r="J63" s="468"/>
      <c r="L63" s="1" t="s">
        <v>850</v>
      </c>
      <c r="N63" s="112"/>
      <c r="O63" s="112"/>
      <c r="P63" s="112"/>
      <c r="Q63" s="112"/>
      <c r="R63" s="112"/>
      <c r="S63" s="112"/>
      <c r="T63" s="112"/>
      <c r="U63" s="112"/>
      <c r="V63" s="112"/>
      <c r="W63" s="112"/>
      <c r="X63" s="112"/>
      <c r="Y63" s="112"/>
      <c r="Z63" s="112"/>
      <c r="AA63" s="112"/>
      <c r="AB63" s="112"/>
      <c r="AC63" s="112"/>
      <c r="AD63" s="112"/>
      <c r="AE63" s="112"/>
      <c r="AF63" s="112"/>
      <c r="AG63" s="112"/>
      <c r="AH63" s="112"/>
      <c r="AI63" s="112"/>
    </row>
    <row r="64" spans="2:35" s="158" customFormat="1" ht="15" customHeight="1" outlineLevel="1" x14ac:dyDescent="0.25">
      <c r="B64" s="466"/>
      <c r="C64" s="467"/>
      <c r="D64" s="467"/>
      <c r="E64" s="467"/>
      <c r="F64" s="467"/>
      <c r="G64" s="467"/>
      <c r="H64" s="467"/>
      <c r="I64" s="467"/>
      <c r="J64" s="468"/>
      <c r="L64" s="1" t="s">
        <v>851</v>
      </c>
      <c r="N64" s="112"/>
      <c r="O64" s="112"/>
      <c r="P64" s="112"/>
      <c r="Q64" s="112"/>
      <c r="R64" s="112"/>
      <c r="S64" s="112"/>
      <c r="T64" s="112"/>
      <c r="U64" s="112"/>
      <c r="V64" s="112"/>
      <c r="W64" s="112"/>
      <c r="X64" s="112"/>
      <c r="Y64" s="112"/>
      <c r="Z64" s="112"/>
      <c r="AA64" s="112"/>
      <c r="AB64" s="112"/>
      <c r="AC64" s="112"/>
      <c r="AD64" s="112"/>
      <c r="AE64" s="112"/>
      <c r="AF64" s="112"/>
      <c r="AG64" s="112"/>
      <c r="AH64" s="112"/>
      <c r="AI64" s="112"/>
    </row>
    <row r="65" spans="2:35" s="158" customFormat="1" ht="15" customHeight="1" outlineLevel="1" x14ac:dyDescent="0.25">
      <c r="B65" s="466"/>
      <c r="C65" s="467"/>
      <c r="D65" s="467"/>
      <c r="E65" s="467"/>
      <c r="F65" s="467"/>
      <c r="G65" s="467"/>
      <c r="H65" s="467"/>
      <c r="I65" s="467"/>
      <c r="J65" s="468"/>
      <c r="L65" s="1" t="s">
        <v>852</v>
      </c>
      <c r="N65" s="112"/>
      <c r="O65" s="112"/>
      <c r="P65" s="112"/>
      <c r="Q65" s="112"/>
      <c r="R65" s="112"/>
      <c r="S65" s="112"/>
      <c r="T65" s="112"/>
      <c r="U65" s="112"/>
      <c r="V65" s="112"/>
      <c r="W65" s="112"/>
      <c r="X65" s="112"/>
      <c r="Y65" s="112"/>
      <c r="Z65" s="112"/>
      <c r="AA65" s="112"/>
      <c r="AB65" s="112"/>
      <c r="AC65" s="112"/>
      <c r="AD65" s="112"/>
      <c r="AE65" s="112"/>
      <c r="AF65" s="112"/>
      <c r="AG65" s="112"/>
      <c r="AH65" s="112"/>
      <c r="AI65" s="112"/>
    </row>
    <row r="66" spans="2:35" s="158" customFormat="1" ht="15" customHeight="1" outlineLevel="1" x14ac:dyDescent="0.25">
      <c r="B66" s="466"/>
      <c r="C66" s="467"/>
      <c r="D66" s="467"/>
      <c r="E66" s="467"/>
      <c r="F66" s="467"/>
      <c r="G66" s="467"/>
      <c r="H66" s="467"/>
      <c r="I66" s="467"/>
      <c r="J66" s="468"/>
      <c r="L66" s="1" t="s">
        <v>853</v>
      </c>
      <c r="N66" s="112"/>
      <c r="O66" s="112"/>
      <c r="P66" s="112"/>
      <c r="Q66" s="112"/>
      <c r="R66" s="112"/>
      <c r="S66" s="112"/>
      <c r="T66" s="112"/>
      <c r="U66" s="112"/>
      <c r="V66" s="112"/>
      <c r="W66" s="112"/>
      <c r="X66" s="112"/>
      <c r="Y66" s="112"/>
      <c r="Z66" s="112"/>
      <c r="AA66" s="112"/>
      <c r="AB66" s="112"/>
      <c r="AC66" s="112"/>
      <c r="AD66" s="112"/>
      <c r="AE66" s="112"/>
      <c r="AF66" s="112"/>
      <c r="AG66" s="112"/>
      <c r="AH66" s="112"/>
      <c r="AI66" s="112"/>
    </row>
    <row r="67" spans="2:35" s="158" customFormat="1" ht="15" customHeight="1" outlineLevel="1" x14ac:dyDescent="0.25">
      <c r="B67" s="466"/>
      <c r="C67" s="467"/>
      <c r="D67" s="467"/>
      <c r="E67" s="467"/>
      <c r="F67" s="467"/>
      <c r="G67" s="467"/>
      <c r="H67" s="467"/>
      <c r="I67" s="467"/>
      <c r="J67" s="468"/>
      <c r="L67" s="1" t="s">
        <v>854</v>
      </c>
      <c r="N67" s="112"/>
      <c r="O67" s="112"/>
      <c r="P67" s="112"/>
      <c r="Q67" s="112"/>
      <c r="R67" s="112"/>
      <c r="S67" s="112"/>
      <c r="T67" s="112"/>
      <c r="U67" s="112"/>
      <c r="V67" s="112"/>
      <c r="W67" s="112"/>
      <c r="X67" s="112"/>
      <c r="Y67" s="112"/>
      <c r="Z67" s="112"/>
      <c r="AA67" s="112"/>
      <c r="AB67" s="112"/>
      <c r="AC67" s="112"/>
      <c r="AD67" s="112"/>
      <c r="AE67" s="112"/>
      <c r="AF67" s="112"/>
      <c r="AG67" s="112"/>
      <c r="AH67" s="112"/>
      <c r="AI67" s="112"/>
    </row>
    <row r="68" spans="2:35" s="158" customFormat="1" ht="15" customHeight="1" outlineLevel="1" x14ac:dyDescent="0.25">
      <c r="B68" s="466"/>
      <c r="C68" s="467"/>
      <c r="D68" s="467"/>
      <c r="E68" s="467"/>
      <c r="F68" s="467"/>
      <c r="G68" s="467"/>
      <c r="H68" s="467"/>
      <c r="I68" s="467"/>
      <c r="J68" s="468"/>
      <c r="L68" s="1" t="s">
        <v>855</v>
      </c>
      <c r="N68" s="112"/>
      <c r="O68" s="112"/>
      <c r="P68" s="112"/>
      <c r="Q68" s="112"/>
      <c r="R68" s="112"/>
      <c r="S68" s="112"/>
      <c r="T68" s="112"/>
      <c r="U68" s="112"/>
      <c r="V68" s="112"/>
      <c r="W68" s="112"/>
      <c r="X68" s="112"/>
      <c r="Y68" s="112"/>
      <c r="Z68" s="112"/>
      <c r="AA68" s="112"/>
      <c r="AB68" s="112"/>
      <c r="AC68" s="112"/>
      <c r="AD68" s="112"/>
      <c r="AE68" s="112"/>
      <c r="AF68" s="112"/>
      <c r="AG68" s="112"/>
      <c r="AH68" s="112"/>
      <c r="AI68" s="112"/>
    </row>
    <row r="69" spans="2:35" s="158" customFormat="1" ht="15" customHeight="1" outlineLevel="1" x14ac:dyDescent="0.25">
      <c r="B69" s="466"/>
      <c r="C69" s="467"/>
      <c r="D69" s="467"/>
      <c r="E69" s="467"/>
      <c r="F69" s="467"/>
      <c r="G69" s="467"/>
      <c r="H69" s="467"/>
      <c r="I69" s="467"/>
      <c r="J69" s="468"/>
      <c r="L69" s="1" t="s">
        <v>856</v>
      </c>
      <c r="N69" s="112"/>
      <c r="O69" s="112"/>
      <c r="P69" s="112"/>
      <c r="Q69" s="112"/>
      <c r="R69" s="112"/>
      <c r="S69" s="112"/>
      <c r="T69" s="112"/>
      <c r="U69" s="112"/>
      <c r="V69" s="112"/>
      <c r="W69" s="112"/>
      <c r="X69" s="112"/>
      <c r="Y69" s="112"/>
      <c r="Z69" s="112"/>
      <c r="AA69" s="112"/>
      <c r="AB69" s="112"/>
      <c r="AC69" s="112"/>
      <c r="AD69" s="112"/>
      <c r="AE69" s="112"/>
      <c r="AF69" s="112"/>
      <c r="AG69" s="112"/>
      <c r="AH69" s="112"/>
      <c r="AI69" s="112"/>
    </row>
    <row r="70" spans="2:35" s="158" customFormat="1" ht="15" customHeight="1" outlineLevel="1" x14ac:dyDescent="0.25">
      <c r="B70" s="466"/>
      <c r="C70" s="467"/>
      <c r="D70" s="467"/>
      <c r="E70" s="467"/>
      <c r="F70" s="467"/>
      <c r="G70" s="467"/>
      <c r="H70" s="467"/>
      <c r="I70" s="467"/>
      <c r="J70" s="468"/>
      <c r="L70" s="1" t="s">
        <v>857</v>
      </c>
      <c r="N70" s="112"/>
      <c r="O70" s="112"/>
      <c r="P70" s="112"/>
      <c r="Q70" s="112"/>
      <c r="R70" s="112"/>
      <c r="S70" s="112"/>
      <c r="T70" s="112"/>
      <c r="U70" s="112"/>
      <c r="V70" s="112"/>
      <c r="W70" s="112"/>
      <c r="X70" s="112"/>
      <c r="Y70" s="112"/>
      <c r="Z70" s="112"/>
      <c r="AA70" s="112"/>
      <c r="AB70" s="112"/>
      <c r="AC70" s="112"/>
      <c r="AD70" s="112"/>
      <c r="AE70" s="112"/>
      <c r="AF70" s="112"/>
      <c r="AG70" s="112"/>
      <c r="AH70" s="112"/>
      <c r="AI70" s="112"/>
    </row>
    <row r="71" spans="2:35" s="158" customFormat="1" ht="15" customHeight="1" outlineLevel="1" x14ac:dyDescent="0.25">
      <c r="B71" s="466"/>
      <c r="C71" s="467"/>
      <c r="D71" s="467"/>
      <c r="E71" s="467"/>
      <c r="F71" s="467"/>
      <c r="G71" s="467"/>
      <c r="H71" s="467"/>
      <c r="I71" s="467"/>
      <c r="J71" s="468"/>
      <c r="L71" s="1" t="s">
        <v>858</v>
      </c>
      <c r="N71" s="112"/>
      <c r="O71" s="112"/>
      <c r="P71" s="112"/>
      <c r="Q71" s="112"/>
      <c r="R71" s="112"/>
      <c r="S71" s="112"/>
      <c r="T71" s="112"/>
      <c r="U71" s="112"/>
      <c r="V71" s="112"/>
      <c r="W71" s="112"/>
      <c r="X71" s="112"/>
      <c r="Y71" s="112"/>
      <c r="Z71" s="112"/>
      <c r="AA71" s="112"/>
      <c r="AB71" s="112"/>
      <c r="AC71" s="112"/>
      <c r="AD71" s="112"/>
      <c r="AE71" s="112"/>
      <c r="AF71" s="112"/>
      <c r="AG71" s="112"/>
      <c r="AH71" s="112"/>
      <c r="AI71" s="112"/>
    </row>
    <row r="72" spans="2:35" s="158" customFormat="1" ht="15" customHeight="1" outlineLevel="1" x14ac:dyDescent="0.25">
      <c r="B72" s="466"/>
      <c r="C72" s="467"/>
      <c r="D72" s="467"/>
      <c r="E72" s="467"/>
      <c r="F72" s="467"/>
      <c r="G72" s="467"/>
      <c r="H72" s="467"/>
      <c r="I72" s="467"/>
      <c r="J72" s="468"/>
      <c r="L72" s="1" t="s">
        <v>859</v>
      </c>
      <c r="N72" s="112"/>
      <c r="O72" s="112"/>
      <c r="P72" s="112"/>
      <c r="Q72" s="112"/>
      <c r="R72" s="112"/>
      <c r="S72" s="112"/>
      <c r="T72" s="112"/>
      <c r="U72" s="112"/>
      <c r="V72" s="112"/>
      <c r="W72" s="112"/>
      <c r="X72" s="112"/>
      <c r="Y72" s="112"/>
      <c r="Z72" s="112"/>
      <c r="AA72" s="112"/>
      <c r="AB72" s="112"/>
      <c r="AC72" s="112"/>
      <c r="AD72" s="112"/>
      <c r="AE72" s="112"/>
      <c r="AF72" s="112"/>
      <c r="AG72" s="112"/>
      <c r="AH72" s="112"/>
      <c r="AI72" s="112"/>
    </row>
    <row r="73" spans="2:35" s="158" customFormat="1" ht="15" customHeight="1" outlineLevel="1" x14ac:dyDescent="0.25">
      <c r="B73" s="466"/>
      <c r="C73" s="467"/>
      <c r="D73" s="467"/>
      <c r="E73" s="467"/>
      <c r="F73" s="467"/>
      <c r="G73" s="467"/>
      <c r="H73" s="467"/>
      <c r="I73" s="467"/>
      <c r="J73" s="468"/>
      <c r="L73" s="1" t="s">
        <v>860</v>
      </c>
      <c r="N73" s="112"/>
      <c r="O73" s="112"/>
      <c r="P73" s="112"/>
      <c r="Q73" s="112"/>
      <c r="R73" s="112"/>
      <c r="S73" s="112"/>
      <c r="T73" s="112"/>
      <c r="U73" s="112"/>
      <c r="V73" s="112"/>
      <c r="W73" s="112"/>
      <c r="X73" s="112"/>
      <c r="Y73" s="112"/>
      <c r="Z73" s="112"/>
      <c r="AA73" s="112"/>
      <c r="AB73" s="112"/>
      <c r="AC73" s="112"/>
      <c r="AD73" s="112"/>
      <c r="AE73" s="112"/>
      <c r="AF73" s="112"/>
      <c r="AG73" s="112"/>
      <c r="AH73" s="112"/>
      <c r="AI73" s="112"/>
    </row>
    <row r="74" spans="2:35" s="158" customFormat="1" ht="15" customHeight="1" outlineLevel="1" x14ac:dyDescent="0.25">
      <c r="B74" s="466"/>
      <c r="C74" s="467"/>
      <c r="D74" s="467"/>
      <c r="E74" s="467"/>
      <c r="F74" s="467"/>
      <c r="G74" s="467"/>
      <c r="H74" s="467"/>
      <c r="I74" s="467"/>
      <c r="J74" s="468"/>
      <c r="L74" s="1" t="s">
        <v>861</v>
      </c>
      <c r="N74" s="112"/>
      <c r="O74" s="112"/>
      <c r="P74" s="112"/>
      <c r="Q74" s="112"/>
      <c r="R74" s="112"/>
      <c r="S74" s="112"/>
      <c r="T74" s="112"/>
      <c r="U74" s="112"/>
      <c r="V74" s="112"/>
      <c r="W74" s="112"/>
      <c r="X74" s="112"/>
      <c r="Y74" s="112"/>
      <c r="Z74" s="112"/>
      <c r="AA74" s="112"/>
      <c r="AB74" s="112"/>
      <c r="AC74" s="112"/>
      <c r="AD74" s="112"/>
      <c r="AE74" s="112"/>
      <c r="AF74" s="112"/>
      <c r="AG74" s="112"/>
      <c r="AH74" s="112"/>
      <c r="AI74" s="112"/>
    </row>
    <row r="75" spans="2:35" s="158" customFormat="1" ht="15" customHeight="1" outlineLevel="1" x14ac:dyDescent="0.25">
      <c r="B75" s="466"/>
      <c r="C75" s="467"/>
      <c r="D75" s="467"/>
      <c r="E75" s="467"/>
      <c r="F75" s="467"/>
      <c r="G75" s="467"/>
      <c r="H75" s="467"/>
      <c r="I75" s="467"/>
      <c r="J75" s="468"/>
      <c r="L75" s="1" t="s">
        <v>862</v>
      </c>
      <c r="N75" s="112"/>
      <c r="O75" s="112"/>
      <c r="P75" s="112"/>
      <c r="Q75" s="112"/>
      <c r="R75" s="112"/>
      <c r="S75" s="112"/>
      <c r="T75" s="112"/>
      <c r="U75" s="112"/>
      <c r="V75" s="112"/>
      <c r="W75" s="112"/>
      <c r="X75" s="112"/>
      <c r="Y75" s="112"/>
      <c r="Z75" s="112"/>
      <c r="AA75" s="112"/>
      <c r="AB75" s="112"/>
      <c r="AC75" s="112"/>
      <c r="AD75" s="112"/>
      <c r="AE75" s="112"/>
      <c r="AF75" s="112"/>
      <c r="AG75" s="112"/>
      <c r="AH75" s="112"/>
      <c r="AI75" s="112"/>
    </row>
    <row r="76" spans="2:35" s="158" customFormat="1" ht="15" customHeight="1" outlineLevel="1" x14ac:dyDescent="0.25">
      <c r="B76" s="466"/>
      <c r="C76" s="467"/>
      <c r="D76" s="467"/>
      <c r="E76" s="467"/>
      <c r="F76" s="467"/>
      <c r="G76" s="467"/>
      <c r="H76" s="467"/>
      <c r="I76" s="467"/>
      <c r="J76" s="468"/>
      <c r="L76" s="1" t="s">
        <v>863</v>
      </c>
      <c r="N76" s="112"/>
      <c r="O76" s="112"/>
      <c r="P76" s="112"/>
      <c r="Q76" s="112"/>
      <c r="R76" s="112"/>
      <c r="S76" s="112"/>
      <c r="T76" s="112"/>
      <c r="U76" s="112"/>
      <c r="V76" s="112"/>
      <c r="W76" s="112"/>
      <c r="X76" s="112"/>
      <c r="Y76" s="112"/>
      <c r="Z76" s="112"/>
      <c r="AA76" s="112"/>
      <c r="AB76" s="112"/>
      <c r="AC76" s="112"/>
      <c r="AD76" s="112"/>
      <c r="AE76" s="112"/>
      <c r="AF76" s="112"/>
      <c r="AG76" s="112"/>
      <c r="AH76" s="112"/>
      <c r="AI76" s="112"/>
    </row>
    <row r="77" spans="2:35" s="158" customFormat="1" ht="15" customHeight="1" outlineLevel="1" x14ac:dyDescent="0.25">
      <c r="B77" s="466"/>
      <c r="C77" s="467"/>
      <c r="D77" s="467"/>
      <c r="E77" s="467"/>
      <c r="F77" s="467"/>
      <c r="G77" s="467"/>
      <c r="H77" s="467"/>
      <c r="I77" s="467"/>
      <c r="J77" s="468"/>
      <c r="L77" s="1" t="s">
        <v>864</v>
      </c>
      <c r="N77" s="112"/>
      <c r="O77" s="112"/>
      <c r="P77" s="112"/>
      <c r="Q77" s="112"/>
      <c r="R77" s="112"/>
      <c r="S77" s="112"/>
      <c r="T77" s="112"/>
      <c r="U77" s="112"/>
      <c r="V77" s="112"/>
      <c r="W77" s="112"/>
      <c r="X77" s="112"/>
      <c r="Y77" s="112"/>
      <c r="Z77" s="112"/>
      <c r="AA77" s="112"/>
      <c r="AB77" s="112"/>
      <c r="AC77" s="112"/>
      <c r="AD77" s="112"/>
      <c r="AE77" s="112"/>
      <c r="AF77" s="112"/>
      <c r="AG77" s="112"/>
      <c r="AH77" s="112"/>
      <c r="AI77" s="112"/>
    </row>
    <row r="78" spans="2:35" s="158" customFormat="1" ht="15" customHeight="1" outlineLevel="1" x14ac:dyDescent="0.25">
      <c r="B78" s="466"/>
      <c r="C78" s="467"/>
      <c r="D78" s="467"/>
      <c r="E78" s="467"/>
      <c r="F78" s="467"/>
      <c r="G78" s="467"/>
      <c r="H78" s="467"/>
      <c r="I78" s="467"/>
      <c r="J78" s="468"/>
      <c r="L78" s="1" t="s">
        <v>865</v>
      </c>
      <c r="N78" s="112"/>
      <c r="O78" s="112"/>
      <c r="P78" s="112"/>
      <c r="Q78" s="112"/>
      <c r="R78" s="112"/>
      <c r="S78" s="112"/>
      <c r="T78" s="112"/>
      <c r="U78" s="112"/>
      <c r="V78" s="112"/>
      <c r="W78" s="112"/>
      <c r="X78" s="112"/>
      <c r="Y78" s="112"/>
      <c r="Z78" s="112"/>
      <c r="AA78" s="112"/>
      <c r="AB78" s="112"/>
      <c r="AC78" s="112"/>
      <c r="AD78" s="112"/>
      <c r="AE78" s="112"/>
      <c r="AF78" s="112"/>
      <c r="AG78" s="112"/>
      <c r="AH78" s="112"/>
      <c r="AI78" s="112"/>
    </row>
    <row r="79" spans="2:35" s="158" customFormat="1" ht="15" customHeight="1" outlineLevel="1" x14ac:dyDescent="0.25">
      <c r="B79" s="466"/>
      <c r="C79" s="467"/>
      <c r="D79" s="467"/>
      <c r="E79" s="467"/>
      <c r="F79" s="467"/>
      <c r="G79" s="467"/>
      <c r="H79" s="467"/>
      <c r="I79" s="467"/>
      <c r="J79" s="468"/>
      <c r="L79" s="1" t="s">
        <v>866</v>
      </c>
      <c r="N79" s="112"/>
      <c r="O79" s="112"/>
      <c r="P79" s="112"/>
      <c r="Q79" s="112"/>
      <c r="R79" s="112"/>
      <c r="S79" s="112"/>
      <c r="T79" s="112"/>
      <c r="U79" s="112"/>
      <c r="V79" s="112"/>
      <c r="W79" s="112"/>
      <c r="X79" s="112"/>
      <c r="Y79" s="112"/>
      <c r="Z79" s="112"/>
      <c r="AA79" s="112"/>
      <c r="AB79" s="112"/>
      <c r="AC79" s="112"/>
      <c r="AD79" s="112"/>
      <c r="AE79" s="112"/>
      <c r="AF79" s="112"/>
      <c r="AG79" s="112"/>
      <c r="AH79" s="112"/>
      <c r="AI79" s="112"/>
    </row>
    <row r="80" spans="2:35" s="158" customFormat="1" ht="15" customHeight="1" outlineLevel="1" x14ac:dyDescent="0.25">
      <c r="B80" s="466"/>
      <c r="C80" s="467"/>
      <c r="D80" s="467"/>
      <c r="E80" s="467"/>
      <c r="F80" s="467"/>
      <c r="G80" s="467"/>
      <c r="H80" s="467"/>
      <c r="I80" s="467"/>
      <c r="J80" s="468"/>
      <c r="L80" s="1" t="s">
        <v>867</v>
      </c>
      <c r="N80" s="112"/>
      <c r="O80" s="112"/>
      <c r="P80" s="112"/>
      <c r="Q80" s="112"/>
      <c r="R80" s="112"/>
      <c r="S80" s="112"/>
      <c r="T80" s="112"/>
      <c r="U80" s="112"/>
      <c r="V80" s="112"/>
      <c r="W80" s="112"/>
      <c r="X80" s="112"/>
      <c r="Y80" s="112"/>
      <c r="Z80" s="112"/>
      <c r="AA80" s="112"/>
      <c r="AB80" s="112"/>
      <c r="AC80" s="112"/>
      <c r="AD80" s="112"/>
      <c r="AE80" s="112"/>
      <c r="AF80" s="112"/>
      <c r="AG80" s="112"/>
      <c r="AH80" s="112"/>
      <c r="AI80" s="112"/>
    </row>
    <row r="81" spans="2:35" s="158" customFormat="1" ht="15" customHeight="1" outlineLevel="1" x14ac:dyDescent="0.25">
      <c r="B81" s="466"/>
      <c r="C81" s="467"/>
      <c r="D81" s="467"/>
      <c r="E81" s="467"/>
      <c r="F81" s="467"/>
      <c r="G81" s="467"/>
      <c r="H81" s="467"/>
      <c r="I81" s="467"/>
      <c r="J81" s="468"/>
      <c r="L81" s="1" t="s">
        <v>868</v>
      </c>
      <c r="N81" s="112"/>
      <c r="O81" s="112"/>
      <c r="P81" s="112"/>
      <c r="Q81" s="112"/>
      <c r="R81" s="112"/>
      <c r="S81" s="112"/>
      <c r="T81" s="112"/>
      <c r="U81" s="112"/>
      <c r="V81" s="112"/>
      <c r="W81" s="112"/>
      <c r="X81" s="112"/>
      <c r="Y81" s="112"/>
      <c r="Z81" s="112"/>
      <c r="AA81" s="112"/>
      <c r="AB81" s="112"/>
      <c r="AC81" s="112"/>
      <c r="AD81" s="112"/>
      <c r="AE81" s="112"/>
      <c r="AF81" s="112"/>
      <c r="AG81" s="112"/>
      <c r="AH81" s="112"/>
      <c r="AI81" s="112"/>
    </row>
    <row r="82" spans="2:35" s="158" customFormat="1" ht="15" customHeight="1" outlineLevel="1" x14ac:dyDescent="0.25">
      <c r="B82" s="466"/>
      <c r="C82" s="467"/>
      <c r="D82" s="467"/>
      <c r="E82" s="467"/>
      <c r="F82" s="467"/>
      <c r="G82" s="467"/>
      <c r="H82" s="467"/>
      <c r="I82" s="467"/>
      <c r="J82" s="468"/>
      <c r="L82" s="1" t="s">
        <v>869</v>
      </c>
      <c r="N82" s="112"/>
      <c r="O82" s="112"/>
      <c r="P82" s="112"/>
      <c r="Q82" s="112"/>
      <c r="R82" s="112"/>
      <c r="S82" s="112"/>
      <c r="T82" s="112"/>
      <c r="U82" s="112"/>
      <c r="V82" s="112"/>
      <c r="W82" s="112"/>
      <c r="X82" s="112"/>
      <c r="Y82" s="112"/>
      <c r="Z82" s="112"/>
      <c r="AA82" s="112"/>
      <c r="AB82" s="112"/>
      <c r="AC82" s="112"/>
      <c r="AD82" s="112"/>
      <c r="AE82" s="112"/>
      <c r="AF82" s="112"/>
      <c r="AG82" s="112"/>
      <c r="AH82" s="112"/>
      <c r="AI82" s="112"/>
    </row>
    <row r="83" spans="2:35" s="158" customFormat="1" ht="15" customHeight="1" outlineLevel="1" x14ac:dyDescent="0.25">
      <c r="B83" s="466"/>
      <c r="C83" s="467"/>
      <c r="D83" s="467"/>
      <c r="E83" s="467"/>
      <c r="F83" s="467"/>
      <c r="G83" s="467"/>
      <c r="H83" s="467"/>
      <c r="I83" s="467"/>
      <c r="J83" s="468"/>
      <c r="L83" s="1" t="s">
        <v>870</v>
      </c>
      <c r="N83" s="112"/>
      <c r="O83" s="112"/>
      <c r="P83" s="112"/>
      <c r="Q83" s="112"/>
      <c r="R83" s="112"/>
      <c r="S83" s="112"/>
      <c r="T83" s="112"/>
      <c r="U83" s="112"/>
      <c r="V83" s="112"/>
      <c r="W83" s="112"/>
      <c r="X83" s="112"/>
      <c r="Y83" s="112"/>
      <c r="Z83" s="112"/>
      <c r="AA83" s="112"/>
      <c r="AB83" s="112"/>
      <c r="AC83" s="112"/>
      <c r="AD83" s="112"/>
      <c r="AE83" s="112"/>
      <c r="AF83" s="112"/>
      <c r="AG83" s="112"/>
      <c r="AH83" s="112"/>
      <c r="AI83" s="112"/>
    </row>
    <row r="84" spans="2:35" s="158" customFormat="1" ht="15" customHeight="1" outlineLevel="1" x14ac:dyDescent="0.25">
      <c r="B84" s="466"/>
      <c r="C84" s="467"/>
      <c r="D84" s="467"/>
      <c r="E84" s="467"/>
      <c r="F84" s="467"/>
      <c r="G84" s="467"/>
      <c r="H84" s="467"/>
      <c r="I84" s="467"/>
      <c r="J84" s="468"/>
      <c r="L84" s="1" t="s">
        <v>871</v>
      </c>
      <c r="N84" s="112"/>
      <c r="O84" s="112"/>
      <c r="P84" s="112"/>
      <c r="Q84" s="112"/>
      <c r="R84" s="112"/>
      <c r="S84" s="112"/>
      <c r="T84" s="112"/>
      <c r="U84" s="112"/>
      <c r="V84" s="112"/>
      <c r="W84" s="112"/>
      <c r="X84" s="112"/>
      <c r="Y84" s="112"/>
      <c r="Z84" s="112"/>
      <c r="AA84" s="112"/>
      <c r="AB84" s="112"/>
      <c r="AC84" s="112"/>
      <c r="AD84" s="112"/>
      <c r="AE84" s="112"/>
      <c r="AF84" s="112"/>
      <c r="AG84" s="112"/>
      <c r="AH84" s="112"/>
      <c r="AI84" s="112"/>
    </row>
    <row r="85" spans="2:35" s="158" customFormat="1" ht="15" customHeight="1" outlineLevel="1" x14ac:dyDescent="0.25">
      <c r="B85" s="466"/>
      <c r="C85" s="467"/>
      <c r="D85" s="467"/>
      <c r="E85" s="467"/>
      <c r="F85" s="467"/>
      <c r="G85" s="467"/>
      <c r="H85" s="467"/>
      <c r="I85" s="467"/>
      <c r="J85" s="468"/>
      <c r="L85" s="1" t="s">
        <v>872</v>
      </c>
      <c r="N85" s="112"/>
      <c r="O85" s="112"/>
      <c r="P85" s="112"/>
      <c r="Q85" s="112"/>
      <c r="R85" s="112"/>
      <c r="S85" s="112"/>
      <c r="T85" s="112"/>
      <c r="U85" s="112"/>
      <c r="V85" s="112"/>
      <c r="W85" s="112"/>
      <c r="X85" s="112"/>
      <c r="Y85" s="112"/>
      <c r="Z85" s="112"/>
      <c r="AA85" s="112"/>
      <c r="AB85" s="112"/>
      <c r="AC85" s="112"/>
      <c r="AD85" s="112"/>
      <c r="AE85" s="112"/>
      <c r="AF85" s="112"/>
      <c r="AG85" s="112"/>
      <c r="AH85" s="112"/>
      <c r="AI85" s="112"/>
    </row>
    <row r="86" spans="2:35" s="158" customFormat="1" ht="15" customHeight="1" outlineLevel="1" x14ac:dyDescent="0.25">
      <c r="B86" s="466"/>
      <c r="C86" s="467"/>
      <c r="D86" s="467"/>
      <c r="E86" s="467"/>
      <c r="F86" s="467"/>
      <c r="G86" s="467"/>
      <c r="H86" s="467"/>
      <c r="I86" s="467"/>
      <c r="J86" s="468"/>
      <c r="L86" s="1" t="s">
        <v>873</v>
      </c>
      <c r="N86" s="112"/>
      <c r="O86" s="112"/>
      <c r="P86" s="112"/>
      <c r="Q86" s="112"/>
      <c r="R86" s="112"/>
      <c r="S86" s="112"/>
      <c r="T86" s="112"/>
      <c r="U86" s="112"/>
      <c r="V86" s="112"/>
      <c r="W86" s="112"/>
      <c r="X86" s="112"/>
      <c r="Y86" s="112"/>
      <c r="Z86" s="112"/>
      <c r="AA86" s="112"/>
      <c r="AB86" s="112"/>
      <c r="AC86" s="112"/>
      <c r="AD86" s="112"/>
      <c r="AE86" s="112"/>
      <c r="AF86" s="112"/>
      <c r="AG86" s="112"/>
      <c r="AH86" s="112"/>
      <c r="AI86" s="112"/>
    </row>
    <row r="87" spans="2:35" s="158" customFormat="1" ht="15" customHeight="1" outlineLevel="1" x14ac:dyDescent="0.25">
      <c r="B87" s="466"/>
      <c r="C87" s="467"/>
      <c r="D87" s="467"/>
      <c r="E87" s="467"/>
      <c r="F87" s="467"/>
      <c r="G87" s="467"/>
      <c r="H87" s="467"/>
      <c r="I87" s="467"/>
      <c r="J87" s="468"/>
      <c r="L87" s="1" t="s">
        <v>874</v>
      </c>
      <c r="N87" s="112"/>
      <c r="O87" s="112"/>
      <c r="P87" s="112"/>
      <c r="Q87" s="112"/>
      <c r="R87" s="112"/>
      <c r="S87" s="112"/>
      <c r="T87" s="112"/>
      <c r="U87" s="112"/>
      <c r="V87" s="112"/>
      <c r="W87" s="112"/>
      <c r="X87" s="112"/>
      <c r="Y87" s="112"/>
      <c r="Z87" s="112"/>
      <c r="AA87" s="112"/>
      <c r="AB87" s="112"/>
      <c r="AC87" s="112"/>
      <c r="AD87" s="112"/>
      <c r="AE87" s="112"/>
      <c r="AF87" s="112"/>
      <c r="AG87" s="112"/>
      <c r="AH87" s="112"/>
      <c r="AI87" s="112"/>
    </row>
    <row r="88" spans="2:35" s="158" customFormat="1" ht="15" customHeight="1" outlineLevel="1" x14ac:dyDescent="0.25">
      <c r="B88" s="466"/>
      <c r="C88" s="467"/>
      <c r="D88" s="467"/>
      <c r="E88" s="467"/>
      <c r="F88" s="467"/>
      <c r="G88" s="467"/>
      <c r="H88" s="467"/>
      <c r="I88" s="467"/>
      <c r="J88" s="468"/>
      <c r="L88" s="1" t="s">
        <v>875</v>
      </c>
      <c r="N88" s="112"/>
      <c r="O88" s="112"/>
      <c r="P88" s="112"/>
      <c r="Q88" s="112"/>
      <c r="R88" s="112"/>
      <c r="S88" s="112"/>
      <c r="T88" s="112"/>
      <c r="U88" s="112"/>
      <c r="V88" s="112"/>
      <c r="W88" s="112"/>
      <c r="X88" s="112"/>
      <c r="Y88" s="112"/>
      <c r="Z88" s="112"/>
      <c r="AA88" s="112"/>
      <c r="AB88" s="112"/>
      <c r="AC88" s="112"/>
      <c r="AD88" s="112"/>
      <c r="AE88" s="112"/>
      <c r="AF88" s="112"/>
      <c r="AG88" s="112"/>
      <c r="AH88" s="112"/>
      <c r="AI88" s="112"/>
    </row>
    <row r="89" spans="2:35" s="158" customFormat="1" ht="15" customHeight="1" outlineLevel="1" x14ac:dyDescent="0.25">
      <c r="B89" s="466"/>
      <c r="C89" s="467"/>
      <c r="D89" s="467"/>
      <c r="E89" s="467"/>
      <c r="F89" s="467"/>
      <c r="G89" s="467"/>
      <c r="H89" s="467"/>
      <c r="I89" s="467"/>
      <c r="J89" s="468"/>
      <c r="L89" s="1" t="s">
        <v>876</v>
      </c>
      <c r="N89" s="112"/>
      <c r="O89" s="112"/>
      <c r="P89" s="112"/>
      <c r="Q89" s="112"/>
      <c r="R89" s="112"/>
      <c r="S89" s="112"/>
      <c r="T89" s="112"/>
      <c r="U89" s="112"/>
      <c r="V89" s="112"/>
      <c r="W89" s="112"/>
      <c r="X89" s="112"/>
      <c r="Y89" s="112"/>
      <c r="Z89" s="112"/>
      <c r="AA89" s="112"/>
      <c r="AB89" s="112"/>
      <c r="AC89" s="112"/>
      <c r="AD89" s="112"/>
      <c r="AE89" s="112"/>
      <c r="AF89" s="112"/>
      <c r="AG89" s="112"/>
      <c r="AH89" s="112"/>
      <c r="AI89" s="112"/>
    </row>
    <row r="90" spans="2:35" s="158" customFormat="1" ht="15" customHeight="1" outlineLevel="1" x14ac:dyDescent="0.25">
      <c r="B90" s="466"/>
      <c r="C90" s="467"/>
      <c r="D90" s="467"/>
      <c r="E90" s="467"/>
      <c r="F90" s="467"/>
      <c r="G90" s="467"/>
      <c r="H90" s="467"/>
      <c r="I90" s="467"/>
      <c r="J90" s="468"/>
      <c r="L90" s="1" t="s">
        <v>877</v>
      </c>
      <c r="N90" s="112"/>
      <c r="O90" s="112"/>
      <c r="P90" s="112"/>
      <c r="Q90" s="112"/>
      <c r="R90" s="112"/>
      <c r="S90" s="112"/>
      <c r="T90" s="112"/>
      <c r="U90" s="112"/>
      <c r="V90" s="112"/>
      <c r="W90" s="112"/>
      <c r="X90" s="112"/>
      <c r="Y90" s="112"/>
      <c r="Z90" s="112"/>
      <c r="AA90" s="112"/>
      <c r="AB90" s="112"/>
      <c r="AC90" s="112"/>
      <c r="AD90" s="112"/>
      <c r="AE90" s="112"/>
      <c r="AF90" s="112"/>
      <c r="AG90" s="112"/>
      <c r="AH90" s="112"/>
      <c r="AI90" s="112"/>
    </row>
    <row r="91" spans="2:35" s="158" customFormat="1" ht="15" customHeight="1" outlineLevel="1" x14ac:dyDescent="0.25">
      <c r="B91" s="466"/>
      <c r="C91" s="467"/>
      <c r="D91" s="467"/>
      <c r="E91" s="467"/>
      <c r="F91" s="467"/>
      <c r="G91" s="467"/>
      <c r="H91" s="467"/>
      <c r="I91" s="467"/>
      <c r="J91" s="468"/>
      <c r="L91" s="1" t="s">
        <v>878</v>
      </c>
      <c r="N91" s="112"/>
      <c r="O91" s="112"/>
      <c r="P91" s="112"/>
      <c r="Q91" s="112"/>
      <c r="R91" s="112"/>
      <c r="S91" s="112"/>
      <c r="T91" s="112"/>
      <c r="U91" s="112"/>
      <c r="V91" s="112"/>
      <c r="W91" s="112"/>
      <c r="X91" s="112"/>
      <c r="Y91" s="112"/>
      <c r="Z91" s="112"/>
      <c r="AA91" s="112"/>
      <c r="AB91" s="112"/>
      <c r="AC91" s="112"/>
      <c r="AD91" s="112"/>
      <c r="AE91" s="112"/>
      <c r="AF91" s="112"/>
      <c r="AG91" s="112"/>
      <c r="AH91" s="112"/>
      <c r="AI91" s="112"/>
    </row>
    <row r="92" spans="2:35" s="158" customFormat="1" ht="15" customHeight="1" outlineLevel="1" x14ac:dyDescent="0.25">
      <c r="B92" s="466"/>
      <c r="C92" s="467"/>
      <c r="D92" s="467"/>
      <c r="E92" s="467"/>
      <c r="F92" s="467"/>
      <c r="G92" s="467"/>
      <c r="H92" s="467"/>
      <c r="I92" s="467"/>
      <c r="J92" s="468"/>
      <c r="L92" s="1" t="s">
        <v>879</v>
      </c>
      <c r="N92" s="112"/>
      <c r="O92" s="112"/>
      <c r="P92" s="112"/>
      <c r="Q92" s="112"/>
      <c r="R92" s="112"/>
      <c r="S92" s="112"/>
      <c r="T92" s="112"/>
      <c r="U92" s="112"/>
      <c r="V92" s="112"/>
      <c r="W92" s="112"/>
      <c r="X92" s="112"/>
      <c r="Y92" s="112"/>
      <c r="Z92" s="112"/>
      <c r="AA92" s="112"/>
      <c r="AB92" s="112"/>
      <c r="AC92" s="112"/>
      <c r="AD92" s="112"/>
      <c r="AE92" s="112"/>
      <c r="AF92" s="112"/>
      <c r="AG92" s="112"/>
      <c r="AH92" s="112"/>
      <c r="AI92" s="112"/>
    </row>
    <row r="93" spans="2:35" s="158" customFormat="1" ht="15" customHeight="1" outlineLevel="1" x14ac:dyDescent="0.25">
      <c r="B93" s="466"/>
      <c r="C93" s="467"/>
      <c r="D93" s="467"/>
      <c r="E93" s="467"/>
      <c r="F93" s="467"/>
      <c r="G93" s="467"/>
      <c r="H93" s="467"/>
      <c r="I93" s="467"/>
      <c r="J93" s="468"/>
      <c r="L93" s="1" t="s">
        <v>880</v>
      </c>
      <c r="N93" s="112"/>
      <c r="O93" s="112"/>
      <c r="P93" s="112"/>
      <c r="Q93" s="112"/>
      <c r="R93" s="112"/>
      <c r="S93" s="112"/>
      <c r="T93" s="112"/>
      <c r="U93" s="112"/>
      <c r="V93" s="112"/>
      <c r="W93" s="112"/>
      <c r="X93" s="112"/>
      <c r="Y93" s="112"/>
      <c r="Z93" s="112"/>
      <c r="AA93" s="112"/>
      <c r="AB93" s="112"/>
      <c r="AC93" s="112"/>
      <c r="AD93" s="112"/>
      <c r="AE93" s="112"/>
      <c r="AF93" s="112"/>
      <c r="AG93" s="112"/>
      <c r="AH93" s="112"/>
      <c r="AI93" s="112"/>
    </row>
    <row r="94" spans="2:35" s="158" customFormat="1" ht="15" customHeight="1" outlineLevel="1" x14ac:dyDescent="0.25">
      <c r="B94" s="466"/>
      <c r="C94" s="467"/>
      <c r="D94" s="467"/>
      <c r="E94" s="467"/>
      <c r="F94" s="467"/>
      <c r="G94" s="467"/>
      <c r="H94" s="467"/>
      <c r="I94" s="467"/>
      <c r="J94" s="468"/>
      <c r="L94" s="1" t="s">
        <v>881</v>
      </c>
      <c r="N94" s="112"/>
      <c r="O94" s="112"/>
      <c r="P94" s="112"/>
      <c r="Q94" s="112"/>
      <c r="R94" s="112"/>
      <c r="S94" s="112"/>
      <c r="T94" s="112"/>
      <c r="U94" s="112"/>
      <c r="V94" s="112"/>
      <c r="W94" s="112"/>
      <c r="X94" s="112"/>
      <c r="Y94" s="112"/>
      <c r="Z94" s="112"/>
      <c r="AA94" s="112"/>
      <c r="AB94" s="112"/>
      <c r="AC94" s="112"/>
      <c r="AD94" s="112"/>
      <c r="AE94" s="112"/>
      <c r="AF94" s="112"/>
      <c r="AG94" s="112"/>
      <c r="AH94" s="112"/>
      <c r="AI94" s="112"/>
    </row>
    <row r="95" spans="2:35" s="158" customFormat="1" ht="15" customHeight="1" outlineLevel="1" x14ac:dyDescent="0.25">
      <c r="B95" s="466"/>
      <c r="C95" s="467"/>
      <c r="D95" s="467"/>
      <c r="E95" s="467"/>
      <c r="F95" s="467"/>
      <c r="G95" s="467"/>
      <c r="H95" s="467"/>
      <c r="I95" s="467"/>
      <c r="J95" s="468"/>
      <c r="L95" s="1" t="s">
        <v>882</v>
      </c>
      <c r="N95" s="112"/>
      <c r="O95" s="112"/>
      <c r="P95" s="112"/>
      <c r="Q95" s="112"/>
      <c r="R95" s="112"/>
      <c r="S95" s="112"/>
      <c r="T95" s="112"/>
      <c r="U95" s="112"/>
      <c r="V95" s="112"/>
      <c r="W95" s="112"/>
      <c r="X95" s="112"/>
      <c r="Y95" s="112"/>
      <c r="Z95" s="112"/>
      <c r="AA95" s="112"/>
      <c r="AB95" s="112"/>
      <c r="AC95" s="112"/>
      <c r="AD95" s="112"/>
      <c r="AE95" s="112"/>
      <c r="AF95" s="112"/>
      <c r="AG95" s="112"/>
      <c r="AH95" s="112"/>
      <c r="AI95" s="112"/>
    </row>
    <row r="96" spans="2:35" s="158" customFormat="1" ht="15" customHeight="1" outlineLevel="1" x14ac:dyDescent="0.25">
      <c r="B96" s="466"/>
      <c r="C96" s="467"/>
      <c r="D96" s="467"/>
      <c r="E96" s="467"/>
      <c r="F96" s="467"/>
      <c r="G96" s="467"/>
      <c r="H96" s="467"/>
      <c r="I96" s="467"/>
      <c r="J96" s="468"/>
      <c r="L96" s="1" t="s">
        <v>883</v>
      </c>
      <c r="N96" s="112"/>
      <c r="O96" s="112"/>
      <c r="P96" s="112"/>
      <c r="Q96" s="112"/>
      <c r="R96" s="112"/>
      <c r="S96" s="112"/>
      <c r="T96" s="112"/>
      <c r="U96" s="112"/>
      <c r="V96" s="112"/>
      <c r="W96" s="112"/>
      <c r="X96" s="112"/>
      <c r="Y96" s="112"/>
      <c r="Z96" s="112"/>
      <c r="AA96" s="112"/>
      <c r="AB96" s="112"/>
      <c r="AC96" s="112"/>
      <c r="AD96" s="112"/>
      <c r="AE96" s="112"/>
      <c r="AF96" s="112"/>
      <c r="AG96" s="112"/>
      <c r="AH96" s="112"/>
      <c r="AI96" s="112"/>
    </row>
    <row r="97" spans="2:35" s="158" customFormat="1" ht="15" customHeight="1" outlineLevel="1" x14ac:dyDescent="0.25">
      <c r="B97" s="466"/>
      <c r="C97" s="467"/>
      <c r="D97" s="467"/>
      <c r="E97" s="467"/>
      <c r="F97" s="467"/>
      <c r="G97" s="467"/>
      <c r="H97" s="467"/>
      <c r="I97" s="467"/>
      <c r="J97" s="468"/>
      <c r="L97" s="1" t="s">
        <v>884</v>
      </c>
      <c r="N97" s="112"/>
      <c r="O97" s="112"/>
      <c r="P97" s="112"/>
      <c r="Q97" s="112"/>
      <c r="R97" s="112"/>
      <c r="S97" s="112"/>
      <c r="T97" s="112"/>
      <c r="U97" s="112"/>
      <c r="V97" s="112"/>
      <c r="W97" s="112"/>
      <c r="X97" s="112"/>
      <c r="Y97" s="112"/>
      <c r="Z97" s="112"/>
      <c r="AA97" s="112"/>
      <c r="AB97" s="112"/>
      <c r="AC97" s="112"/>
      <c r="AD97" s="112"/>
      <c r="AE97" s="112"/>
      <c r="AF97" s="112"/>
      <c r="AG97" s="112"/>
      <c r="AH97" s="112"/>
      <c r="AI97" s="112"/>
    </row>
    <row r="98" spans="2:35" s="158" customFormat="1" ht="15" customHeight="1" outlineLevel="1" x14ac:dyDescent="0.25">
      <c r="B98" s="466"/>
      <c r="C98" s="467"/>
      <c r="D98" s="467"/>
      <c r="E98" s="467"/>
      <c r="F98" s="467"/>
      <c r="G98" s="467"/>
      <c r="H98" s="467"/>
      <c r="I98" s="467"/>
      <c r="J98" s="468"/>
      <c r="L98" s="1" t="s">
        <v>885</v>
      </c>
      <c r="N98" s="112"/>
      <c r="O98" s="112"/>
      <c r="P98" s="112"/>
      <c r="Q98" s="112"/>
      <c r="R98" s="112"/>
      <c r="S98" s="112"/>
      <c r="T98" s="112"/>
      <c r="U98" s="112"/>
      <c r="V98" s="112"/>
      <c r="W98" s="112"/>
      <c r="X98" s="112"/>
      <c r="Y98" s="112"/>
      <c r="Z98" s="112"/>
      <c r="AA98" s="112"/>
      <c r="AB98" s="112"/>
      <c r="AC98" s="112"/>
      <c r="AD98" s="112"/>
      <c r="AE98" s="112"/>
      <c r="AF98" s="112"/>
      <c r="AG98" s="112"/>
      <c r="AH98" s="112"/>
      <c r="AI98" s="112"/>
    </row>
    <row r="99" spans="2:35" s="158" customFormat="1" ht="15" customHeight="1" outlineLevel="1" x14ac:dyDescent="0.25">
      <c r="B99" s="466"/>
      <c r="C99" s="467"/>
      <c r="D99" s="467"/>
      <c r="E99" s="467"/>
      <c r="F99" s="467"/>
      <c r="G99" s="467"/>
      <c r="H99" s="467"/>
      <c r="I99" s="467"/>
      <c r="J99" s="468"/>
      <c r="L99" s="1" t="s">
        <v>886</v>
      </c>
      <c r="N99" s="112"/>
      <c r="O99" s="112"/>
      <c r="P99" s="112"/>
      <c r="Q99" s="112"/>
      <c r="R99" s="112"/>
      <c r="S99" s="112"/>
      <c r="T99" s="112"/>
      <c r="U99" s="112"/>
      <c r="V99" s="112"/>
      <c r="W99" s="112"/>
      <c r="X99" s="112"/>
      <c r="Y99" s="112"/>
      <c r="Z99" s="112"/>
      <c r="AA99" s="112"/>
      <c r="AB99" s="112"/>
      <c r="AC99" s="112"/>
      <c r="AD99" s="112"/>
      <c r="AE99" s="112"/>
      <c r="AF99" s="112"/>
      <c r="AG99" s="112"/>
      <c r="AH99" s="112"/>
      <c r="AI99" s="112"/>
    </row>
    <row r="100" spans="2:35" s="158" customFormat="1" ht="15" customHeight="1" outlineLevel="1" x14ac:dyDescent="0.25">
      <c r="B100" s="466"/>
      <c r="C100" s="467"/>
      <c r="D100" s="467"/>
      <c r="E100" s="467"/>
      <c r="F100" s="467"/>
      <c r="G100" s="467"/>
      <c r="H100" s="467"/>
      <c r="I100" s="467"/>
      <c r="J100" s="468"/>
      <c r="L100" s="1" t="s">
        <v>887</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row>
    <row r="101" spans="2:35" s="158" customFormat="1" ht="15" customHeight="1" outlineLevel="1" x14ac:dyDescent="0.25">
      <c r="B101" s="466"/>
      <c r="C101" s="467"/>
      <c r="D101" s="467"/>
      <c r="E101" s="467"/>
      <c r="F101" s="467"/>
      <c r="G101" s="467"/>
      <c r="H101" s="467"/>
      <c r="I101" s="467"/>
      <c r="J101" s="468"/>
      <c r="L101" s="1" t="s">
        <v>888</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row>
    <row r="102" spans="2:35" s="158" customFormat="1" ht="15" customHeight="1" outlineLevel="1" x14ac:dyDescent="0.25">
      <c r="B102" s="466"/>
      <c r="C102" s="467"/>
      <c r="D102" s="467"/>
      <c r="E102" s="467"/>
      <c r="F102" s="467"/>
      <c r="G102" s="467"/>
      <c r="H102" s="467"/>
      <c r="I102" s="467"/>
      <c r="J102" s="468"/>
      <c r="L102" s="1" t="s">
        <v>889</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row>
    <row r="103" spans="2:35" s="158" customFormat="1" ht="15" customHeight="1" outlineLevel="1" x14ac:dyDescent="0.25">
      <c r="B103" s="466"/>
      <c r="C103" s="467"/>
      <c r="D103" s="467"/>
      <c r="E103" s="467"/>
      <c r="F103" s="467"/>
      <c r="G103" s="467"/>
      <c r="H103" s="467"/>
      <c r="I103" s="467"/>
      <c r="J103" s="468"/>
      <c r="L103" s="1" t="s">
        <v>890</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row>
    <row r="104" spans="2:35" s="158" customFormat="1" ht="15" customHeight="1" outlineLevel="1" x14ac:dyDescent="0.25">
      <c r="B104" s="466"/>
      <c r="C104" s="467"/>
      <c r="D104" s="467"/>
      <c r="E104" s="467"/>
      <c r="F104" s="467"/>
      <c r="G104" s="467"/>
      <c r="H104" s="467"/>
      <c r="I104" s="467"/>
      <c r="J104" s="468"/>
      <c r="L104" s="1" t="s">
        <v>29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row>
    <row r="105" spans="2:35" s="158" customFormat="1" ht="15" customHeight="1" outlineLevel="1" x14ac:dyDescent="0.25">
      <c r="B105" s="466"/>
      <c r="C105" s="467"/>
      <c r="D105" s="467"/>
      <c r="E105" s="467"/>
      <c r="F105" s="467"/>
      <c r="G105" s="467"/>
      <c r="H105" s="467"/>
      <c r="I105" s="467"/>
      <c r="J105" s="468"/>
      <c r="L105" s="1" t="s">
        <v>891</v>
      </c>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row>
    <row r="106" spans="2:35" s="158" customFormat="1" ht="15" customHeight="1" outlineLevel="1" x14ac:dyDescent="0.25">
      <c r="B106" s="466"/>
      <c r="C106" s="467"/>
      <c r="D106" s="467"/>
      <c r="E106" s="467"/>
      <c r="F106" s="467"/>
      <c r="G106" s="467"/>
      <c r="H106" s="467"/>
      <c r="I106" s="467"/>
      <c r="J106" s="468"/>
      <c r="L106" s="1" t="s">
        <v>892</v>
      </c>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row>
    <row r="107" spans="2:35" s="158" customFormat="1" ht="15" customHeight="1" outlineLevel="1" x14ac:dyDescent="0.25">
      <c r="B107" s="466"/>
      <c r="C107" s="467"/>
      <c r="D107" s="467"/>
      <c r="E107" s="467"/>
      <c r="F107" s="467"/>
      <c r="G107" s="467"/>
      <c r="H107" s="467"/>
      <c r="I107" s="467"/>
      <c r="J107" s="468"/>
      <c r="L107" s="1" t="s">
        <v>893</v>
      </c>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row>
    <row r="108" spans="2:35" s="158" customFormat="1" ht="15" customHeight="1" outlineLevel="1" x14ac:dyDescent="0.25">
      <c r="B108" s="466"/>
      <c r="C108" s="467"/>
      <c r="D108" s="467"/>
      <c r="E108" s="467"/>
      <c r="F108" s="467"/>
      <c r="G108" s="467"/>
      <c r="H108" s="467"/>
      <c r="I108" s="467"/>
      <c r="J108" s="468"/>
      <c r="L108" s="1" t="s">
        <v>894</v>
      </c>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row>
    <row r="109" spans="2:35" s="158" customFormat="1" ht="15" customHeight="1" outlineLevel="1" x14ac:dyDescent="0.25">
      <c r="B109" s="466"/>
      <c r="C109" s="467"/>
      <c r="D109" s="467"/>
      <c r="E109" s="467"/>
      <c r="F109" s="467"/>
      <c r="G109" s="467"/>
      <c r="H109" s="467"/>
      <c r="I109" s="467"/>
      <c r="J109" s="468"/>
      <c r="L109" s="1" t="s">
        <v>895</v>
      </c>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row>
    <row r="110" spans="2:35" s="158" customFormat="1" ht="15" customHeight="1" outlineLevel="1" x14ac:dyDescent="0.25">
      <c r="B110" s="466"/>
      <c r="C110" s="467"/>
      <c r="D110" s="467"/>
      <c r="E110" s="467"/>
      <c r="F110" s="467"/>
      <c r="G110" s="467"/>
      <c r="H110" s="467"/>
      <c r="I110" s="467"/>
      <c r="J110" s="468"/>
      <c r="L110" s="1" t="s">
        <v>896</v>
      </c>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row>
    <row r="111" spans="2:35" s="158" customFormat="1" ht="15" customHeight="1" outlineLevel="1" x14ac:dyDescent="0.25">
      <c r="B111" s="466"/>
      <c r="C111" s="467"/>
      <c r="D111" s="467"/>
      <c r="E111" s="467"/>
      <c r="F111" s="467"/>
      <c r="G111" s="467"/>
      <c r="H111" s="467"/>
      <c r="I111" s="467"/>
      <c r="J111" s="468"/>
      <c r="L111" s="1" t="s">
        <v>897</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row>
    <row r="112" spans="2:35" s="158" customFormat="1" ht="15" customHeight="1" outlineLevel="1" x14ac:dyDescent="0.25">
      <c r="B112" s="466"/>
      <c r="C112" s="467"/>
      <c r="D112" s="467"/>
      <c r="E112" s="467"/>
      <c r="F112" s="467"/>
      <c r="G112" s="467"/>
      <c r="H112" s="467"/>
      <c r="I112" s="467"/>
      <c r="J112" s="468"/>
      <c r="L112" s="1" t="s">
        <v>898</v>
      </c>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row>
    <row r="113" spans="2:35" s="158" customFormat="1" ht="15" customHeight="1" outlineLevel="1" x14ac:dyDescent="0.25">
      <c r="B113" s="466"/>
      <c r="C113" s="467"/>
      <c r="D113" s="467"/>
      <c r="E113" s="467"/>
      <c r="F113" s="467"/>
      <c r="G113" s="467"/>
      <c r="H113" s="467"/>
      <c r="I113" s="467"/>
      <c r="J113" s="468"/>
      <c r="L113" s="1" t="s">
        <v>899</v>
      </c>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row>
    <row r="114" spans="2:35" s="158" customFormat="1" ht="15" customHeight="1" outlineLevel="1" x14ac:dyDescent="0.25">
      <c r="B114" s="466"/>
      <c r="C114" s="467"/>
      <c r="D114" s="467"/>
      <c r="E114" s="467"/>
      <c r="F114" s="467"/>
      <c r="G114" s="467"/>
      <c r="H114" s="467"/>
      <c r="I114" s="467"/>
      <c r="J114" s="468"/>
      <c r="L114" s="1" t="s">
        <v>32</v>
      </c>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row>
    <row r="115" spans="2:35" s="158" customFormat="1" ht="15" customHeight="1" outlineLevel="1" x14ac:dyDescent="0.25">
      <c r="B115" s="466"/>
      <c r="C115" s="467"/>
      <c r="D115" s="467"/>
      <c r="E115" s="467"/>
      <c r="F115" s="467"/>
      <c r="G115" s="467"/>
      <c r="H115" s="467"/>
      <c r="I115" s="467"/>
      <c r="J115" s="468"/>
      <c r="L115" s="1" t="s">
        <v>900</v>
      </c>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row>
    <row r="116" spans="2:35" s="158" customFormat="1" ht="15" customHeight="1" outlineLevel="1" x14ac:dyDescent="0.25">
      <c r="B116" s="466"/>
      <c r="C116" s="467"/>
      <c r="D116" s="467"/>
      <c r="E116" s="467"/>
      <c r="F116" s="467"/>
      <c r="G116" s="467"/>
      <c r="H116" s="467"/>
      <c r="I116" s="467"/>
      <c r="J116" s="468"/>
      <c r="L116" s="1" t="s">
        <v>901</v>
      </c>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row>
    <row r="117" spans="2:35" s="158" customFormat="1" ht="15" customHeight="1" outlineLevel="1" x14ac:dyDescent="0.25">
      <c r="B117" s="466"/>
      <c r="C117" s="467"/>
      <c r="D117" s="467"/>
      <c r="E117" s="467"/>
      <c r="F117" s="467"/>
      <c r="G117" s="467"/>
      <c r="H117" s="467"/>
      <c r="I117" s="467"/>
      <c r="J117" s="468"/>
      <c r="L117" s="1" t="s">
        <v>902</v>
      </c>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row>
    <row r="118" spans="2:35" s="158" customFormat="1" ht="15" customHeight="1" outlineLevel="1" x14ac:dyDescent="0.25">
      <c r="B118" s="466"/>
      <c r="C118" s="467"/>
      <c r="D118" s="467"/>
      <c r="E118" s="467"/>
      <c r="F118" s="467"/>
      <c r="G118" s="467"/>
      <c r="H118" s="467"/>
      <c r="I118" s="467"/>
      <c r="J118" s="468"/>
      <c r="L118" s="1" t="s">
        <v>903</v>
      </c>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row>
    <row r="119" spans="2:35" s="158" customFormat="1" ht="15" customHeight="1" outlineLevel="1" x14ac:dyDescent="0.25">
      <c r="B119" s="466"/>
      <c r="C119" s="467"/>
      <c r="D119" s="467"/>
      <c r="E119" s="467"/>
      <c r="F119" s="467"/>
      <c r="G119" s="467"/>
      <c r="H119" s="467"/>
      <c r="I119" s="467"/>
      <c r="J119" s="468"/>
      <c r="L119" s="1" t="s">
        <v>904</v>
      </c>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row>
    <row r="120" spans="2:35" s="158" customFormat="1" ht="15" customHeight="1" outlineLevel="1" x14ac:dyDescent="0.25">
      <c r="B120" s="466"/>
      <c r="C120" s="467"/>
      <c r="D120" s="467"/>
      <c r="E120" s="467"/>
      <c r="F120" s="467"/>
      <c r="G120" s="467"/>
      <c r="H120" s="467"/>
      <c r="I120" s="467"/>
      <c r="J120" s="468"/>
      <c r="L120" s="1" t="s">
        <v>905</v>
      </c>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row>
    <row r="121" spans="2:35" s="158" customFormat="1" ht="15" customHeight="1" outlineLevel="1" x14ac:dyDescent="0.25">
      <c r="B121" s="466"/>
      <c r="C121" s="467"/>
      <c r="D121" s="467"/>
      <c r="E121" s="467"/>
      <c r="F121" s="467"/>
      <c r="G121" s="467"/>
      <c r="H121" s="467"/>
      <c r="I121" s="467"/>
      <c r="J121" s="468"/>
      <c r="L121" s="1" t="s">
        <v>906</v>
      </c>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row>
    <row r="122" spans="2:35" s="158" customFormat="1" ht="15" customHeight="1" outlineLevel="1" x14ac:dyDescent="0.25">
      <c r="B122" s="466"/>
      <c r="C122" s="467"/>
      <c r="D122" s="467"/>
      <c r="E122" s="467"/>
      <c r="F122" s="467"/>
      <c r="G122" s="467"/>
      <c r="H122" s="467"/>
      <c r="I122" s="467"/>
      <c r="J122" s="468"/>
      <c r="L122" s="1" t="s">
        <v>907</v>
      </c>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row>
    <row r="123" spans="2:35" s="158" customFormat="1" ht="15" customHeight="1" outlineLevel="1" x14ac:dyDescent="0.25">
      <c r="B123" s="466"/>
      <c r="C123" s="467"/>
      <c r="D123" s="467"/>
      <c r="E123" s="467"/>
      <c r="F123" s="467"/>
      <c r="G123" s="467"/>
      <c r="H123" s="467"/>
      <c r="I123" s="467"/>
      <c r="J123" s="468"/>
      <c r="L123" s="1" t="s">
        <v>908</v>
      </c>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row>
    <row r="124" spans="2:35" s="158" customFormat="1" ht="15" customHeight="1" outlineLevel="1" x14ac:dyDescent="0.25">
      <c r="B124" s="466"/>
      <c r="C124" s="467"/>
      <c r="D124" s="467"/>
      <c r="E124" s="467"/>
      <c r="F124" s="467"/>
      <c r="G124" s="467"/>
      <c r="H124" s="467"/>
      <c r="I124" s="467"/>
      <c r="J124" s="468"/>
      <c r="L124" s="1" t="s">
        <v>35</v>
      </c>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row>
    <row r="125" spans="2:35" s="158" customFormat="1" ht="15" customHeight="1" outlineLevel="1" x14ac:dyDescent="0.25">
      <c r="B125" s="466"/>
      <c r="C125" s="467"/>
      <c r="D125" s="467"/>
      <c r="E125" s="467"/>
      <c r="F125" s="467"/>
      <c r="G125" s="467"/>
      <c r="H125" s="467"/>
      <c r="I125" s="467"/>
      <c r="J125" s="468"/>
      <c r="L125" s="1" t="s">
        <v>909</v>
      </c>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row>
    <row r="126" spans="2:35" s="158" customFormat="1" ht="15" customHeight="1" outlineLevel="1" x14ac:dyDescent="0.25">
      <c r="B126" s="466"/>
      <c r="C126" s="467"/>
      <c r="D126" s="467"/>
      <c r="E126" s="467"/>
      <c r="F126" s="467"/>
      <c r="G126" s="467"/>
      <c r="H126" s="467"/>
      <c r="I126" s="467"/>
      <c r="J126" s="468"/>
      <c r="L126" s="1" t="s">
        <v>910</v>
      </c>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row>
    <row r="127" spans="2:35" s="158" customFormat="1" ht="15" customHeight="1" outlineLevel="1" x14ac:dyDescent="0.25">
      <c r="B127" s="466"/>
      <c r="C127" s="467"/>
      <c r="D127" s="467"/>
      <c r="E127" s="467"/>
      <c r="F127" s="467"/>
      <c r="G127" s="467"/>
      <c r="H127" s="467"/>
      <c r="I127" s="467"/>
      <c r="J127" s="468"/>
      <c r="L127" s="1" t="s">
        <v>911</v>
      </c>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row>
    <row r="128" spans="2:35" s="158" customFormat="1" ht="15" customHeight="1" outlineLevel="1" x14ac:dyDescent="0.25">
      <c r="B128" s="466"/>
      <c r="C128" s="467"/>
      <c r="D128" s="467"/>
      <c r="E128" s="467"/>
      <c r="F128" s="467"/>
      <c r="G128" s="467"/>
      <c r="H128" s="467"/>
      <c r="I128" s="467"/>
      <c r="J128" s="468"/>
      <c r="L128" s="1" t="s">
        <v>912</v>
      </c>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row>
    <row r="129" spans="2:35" s="158" customFormat="1" ht="15" customHeight="1" outlineLevel="1" x14ac:dyDescent="0.25">
      <c r="B129" s="466"/>
      <c r="C129" s="467"/>
      <c r="D129" s="467"/>
      <c r="E129" s="467"/>
      <c r="F129" s="467"/>
      <c r="G129" s="467"/>
      <c r="H129" s="467"/>
      <c r="I129" s="467"/>
      <c r="J129" s="468"/>
      <c r="L129" s="1" t="s">
        <v>913</v>
      </c>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row>
    <row r="130" spans="2:35" s="158" customFormat="1" ht="15" customHeight="1" outlineLevel="1" x14ac:dyDescent="0.25">
      <c r="B130" s="466"/>
      <c r="C130" s="467"/>
      <c r="D130" s="467"/>
      <c r="E130" s="467"/>
      <c r="F130" s="467"/>
      <c r="G130" s="467"/>
      <c r="H130" s="467"/>
      <c r="I130" s="467"/>
      <c r="J130" s="468"/>
      <c r="L130" s="1" t="s">
        <v>914</v>
      </c>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row>
    <row r="131" spans="2:35" s="158" customFormat="1" ht="15" customHeight="1" outlineLevel="1" x14ac:dyDescent="0.25">
      <c r="B131" s="466"/>
      <c r="C131" s="467"/>
      <c r="D131" s="467"/>
      <c r="E131" s="467"/>
      <c r="F131" s="467"/>
      <c r="G131" s="467"/>
      <c r="H131" s="467"/>
      <c r="I131" s="467"/>
      <c r="J131" s="468"/>
      <c r="L131" s="1" t="s">
        <v>915</v>
      </c>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row>
    <row r="132" spans="2:35" s="158" customFormat="1" ht="15" customHeight="1" outlineLevel="1" x14ac:dyDescent="0.25">
      <c r="B132" s="466"/>
      <c r="C132" s="467"/>
      <c r="D132" s="467"/>
      <c r="E132" s="467"/>
      <c r="F132" s="467"/>
      <c r="G132" s="467"/>
      <c r="H132" s="467"/>
      <c r="I132" s="467"/>
      <c r="J132" s="468"/>
      <c r="L132" s="1" t="s">
        <v>916</v>
      </c>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row>
    <row r="133" spans="2:35" s="158" customFormat="1" ht="15" customHeight="1" outlineLevel="1" x14ac:dyDescent="0.25">
      <c r="B133" s="466"/>
      <c r="C133" s="467"/>
      <c r="D133" s="467"/>
      <c r="E133" s="467"/>
      <c r="F133" s="467"/>
      <c r="G133" s="467"/>
      <c r="H133" s="467"/>
      <c r="I133" s="467"/>
      <c r="J133" s="468"/>
      <c r="L133" s="1" t="s">
        <v>917</v>
      </c>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row>
    <row r="134" spans="2:35" s="158" customFormat="1" ht="15" customHeight="1" outlineLevel="1" x14ac:dyDescent="0.25">
      <c r="B134" s="466"/>
      <c r="C134" s="467"/>
      <c r="D134" s="467"/>
      <c r="E134" s="467"/>
      <c r="F134" s="467"/>
      <c r="G134" s="467"/>
      <c r="H134" s="467"/>
      <c r="I134" s="467"/>
      <c r="J134" s="468"/>
      <c r="L134" s="1" t="s">
        <v>38</v>
      </c>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row>
    <row r="135" spans="2:35" s="158" customFormat="1" ht="15" customHeight="1" outlineLevel="1" x14ac:dyDescent="0.25">
      <c r="B135" s="466"/>
      <c r="C135" s="467"/>
      <c r="D135" s="467"/>
      <c r="E135" s="467"/>
      <c r="F135" s="467"/>
      <c r="G135" s="467"/>
      <c r="H135" s="467"/>
      <c r="I135" s="467"/>
      <c r="J135" s="468"/>
      <c r="L135" s="1" t="s">
        <v>918</v>
      </c>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row>
    <row r="136" spans="2:35" s="158" customFormat="1" ht="15" customHeight="1" outlineLevel="1" x14ac:dyDescent="0.25">
      <c r="B136" s="466"/>
      <c r="C136" s="467"/>
      <c r="D136" s="467"/>
      <c r="E136" s="467"/>
      <c r="F136" s="467"/>
      <c r="G136" s="467"/>
      <c r="H136" s="467"/>
      <c r="I136" s="467"/>
      <c r="J136" s="468"/>
      <c r="L136" s="1" t="s">
        <v>919</v>
      </c>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row>
    <row r="137" spans="2:35" s="158" customFormat="1" ht="15" customHeight="1" outlineLevel="1" x14ac:dyDescent="0.25">
      <c r="B137" s="466"/>
      <c r="C137" s="467"/>
      <c r="D137" s="467"/>
      <c r="E137" s="467"/>
      <c r="F137" s="467"/>
      <c r="G137" s="467"/>
      <c r="H137" s="467"/>
      <c r="I137" s="467"/>
      <c r="J137" s="468"/>
      <c r="L137" s="1" t="s">
        <v>920</v>
      </c>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row>
    <row r="138" spans="2:35" s="158" customFormat="1" ht="15" customHeight="1" outlineLevel="1" x14ac:dyDescent="0.25">
      <c r="B138" s="466"/>
      <c r="C138" s="467"/>
      <c r="D138" s="467"/>
      <c r="E138" s="467"/>
      <c r="F138" s="467"/>
      <c r="G138" s="467"/>
      <c r="H138" s="467"/>
      <c r="I138" s="467"/>
      <c r="J138" s="468"/>
      <c r="L138" s="1" t="s">
        <v>921</v>
      </c>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row>
    <row r="139" spans="2:35" s="158" customFormat="1" ht="15" customHeight="1" outlineLevel="1" x14ac:dyDescent="0.25">
      <c r="B139" s="466"/>
      <c r="C139" s="467"/>
      <c r="D139" s="467"/>
      <c r="E139" s="467"/>
      <c r="F139" s="467"/>
      <c r="G139" s="467"/>
      <c r="H139" s="467"/>
      <c r="I139" s="467"/>
      <c r="J139" s="468"/>
      <c r="L139" s="1" t="s">
        <v>922</v>
      </c>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row>
    <row r="140" spans="2:35" s="158" customFormat="1" ht="15" customHeight="1" outlineLevel="1" x14ac:dyDescent="0.25">
      <c r="B140" s="466"/>
      <c r="C140" s="467"/>
      <c r="D140" s="467"/>
      <c r="E140" s="467"/>
      <c r="F140" s="467"/>
      <c r="G140" s="467"/>
      <c r="H140" s="467"/>
      <c r="I140" s="467"/>
      <c r="J140" s="468"/>
      <c r="L140" s="1" t="s">
        <v>923</v>
      </c>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row>
    <row r="141" spans="2:35" s="158" customFormat="1" ht="15" customHeight="1" outlineLevel="1" x14ac:dyDescent="0.25">
      <c r="B141" s="466"/>
      <c r="C141" s="467"/>
      <c r="D141" s="467"/>
      <c r="E141" s="467"/>
      <c r="F141" s="467"/>
      <c r="G141" s="467"/>
      <c r="H141" s="467"/>
      <c r="I141" s="467"/>
      <c r="J141" s="468"/>
      <c r="L141" s="1" t="s">
        <v>924</v>
      </c>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row>
    <row r="142" spans="2:35" s="158" customFormat="1" ht="15" customHeight="1" outlineLevel="1" x14ac:dyDescent="0.25">
      <c r="B142" s="466"/>
      <c r="C142" s="467"/>
      <c r="D142" s="467"/>
      <c r="E142" s="467"/>
      <c r="F142" s="467"/>
      <c r="G142" s="467"/>
      <c r="H142" s="467"/>
      <c r="I142" s="467"/>
      <c r="J142" s="468"/>
      <c r="L142" s="1" t="s">
        <v>925</v>
      </c>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row>
    <row r="143" spans="2:35" s="158" customFormat="1" ht="15" customHeight="1" outlineLevel="1" x14ac:dyDescent="0.25">
      <c r="B143" s="466"/>
      <c r="C143" s="467"/>
      <c r="D143" s="467"/>
      <c r="E143" s="467"/>
      <c r="F143" s="467"/>
      <c r="G143" s="467"/>
      <c r="H143" s="467"/>
      <c r="I143" s="467"/>
      <c r="J143" s="468"/>
      <c r="L143" s="1" t="s">
        <v>926</v>
      </c>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row>
    <row r="144" spans="2:35" s="158" customFormat="1" ht="15" customHeight="1" outlineLevel="1" x14ac:dyDescent="0.25">
      <c r="B144" s="466"/>
      <c r="C144" s="467"/>
      <c r="D144" s="467"/>
      <c r="E144" s="467"/>
      <c r="F144" s="467"/>
      <c r="G144" s="467"/>
      <c r="H144" s="467"/>
      <c r="I144" s="467"/>
      <c r="J144" s="468"/>
      <c r="L144" s="1" t="s">
        <v>927</v>
      </c>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row>
    <row r="145" spans="2:35" s="158" customFormat="1" ht="15" customHeight="1" outlineLevel="1" x14ac:dyDescent="0.25">
      <c r="B145" s="466"/>
      <c r="C145" s="467"/>
      <c r="D145" s="467"/>
      <c r="E145" s="467"/>
      <c r="F145" s="467"/>
      <c r="G145" s="467"/>
      <c r="H145" s="467"/>
      <c r="I145" s="467"/>
      <c r="J145" s="468"/>
      <c r="L145" s="1" t="s">
        <v>928</v>
      </c>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row>
    <row r="146" spans="2:35" s="158" customFormat="1" ht="15" customHeight="1" outlineLevel="1" x14ac:dyDescent="0.25">
      <c r="B146" s="466"/>
      <c r="C146" s="467"/>
      <c r="D146" s="467"/>
      <c r="E146" s="467"/>
      <c r="F146" s="467"/>
      <c r="G146" s="467"/>
      <c r="H146" s="467"/>
      <c r="I146" s="467"/>
      <c r="J146" s="468"/>
      <c r="L146" s="1" t="s">
        <v>929</v>
      </c>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row>
    <row r="147" spans="2:35" s="158" customFormat="1" ht="15" customHeight="1" outlineLevel="1" x14ac:dyDescent="0.25">
      <c r="B147" s="466"/>
      <c r="C147" s="467"/>
      <c r="D147" s="467"/>
      <c r="E147" s="467"/>
      <c r="F147" s="467"/>
      <c r="G147" s="467"/>
      <c r="H147" s="467"/>
      <c r="I147" s="467"/>
      <c r="J147" s="468"/>
      <c r="L147" s="1" t="s">
        <v>930</v>
      </c>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row>
    <row r="148" spans="2:35" s="158" customFormat="1" ht="15" customHeight="1" outlineLevel="1" x14ac:dyDescent="0.25">
      <c r="B148" s="466"/>
      <c r="C148" s="467"/>
      <c r="D148" s="467"/>
      <c r="E148" s="467"/>
      <c r="F148" s="467"/>
      <c r="G148" s="467"/>
      <c r="H148" s="467"/>
      <c r="I148" s="467"/>
      <c r="J148" s="468"/>
      <c r="L148" s="1" t="s">
        <v>931</v>
      </c>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row>
    <row r="149" spans="2:35" s="158" customFormat="1" ht="15" customHeight="1" outlineLevel="1" x14ac:dyDescent="0.25">
      <c r="B149" s="466"/>
      <c r="C149" s="467"/>
      <c r="D149" s="467"/>
      <c r="E149" s="467"/>
      <c r="F149" s="467"/>
      <c r="G149" s="467"/>
      <c r="H149" s="467"/>
      <c r="I149" s="467"/>
      <c r="J149" s="468"/>
      <c r="L149" s="1" t="s">
        <v>932</v>
      </c>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row>
    <row r="150" spans="2:35" s="158" customFormat="1" ht="15" customHeight="1" outlineLevel="1" x14ac:dyDescent="0.25">
      <c r="B150" s="466"/>
      <c r="C150" s="467"/>
      <c r="D150" s="467"/>
      <c r="E150" s="467"/>
      <c r="F150" s="467"/>
      <c r="G150" s="467"/>
      <c r="H150" s="467"/>
      <c r="I150" s="467"/>
      <c r="J150" s="468"/>
      <c r="L150" s="1" t="s">
        <v>933</v>
      </c>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row>
    <row r="151" spans="2:35" s="158" customFormat="1" ht="15" customHeight="1" outlineLevel="1" x14ac:dyDescent="0.25">
      <c r="B151" s="466"/>
      <c r="C151" s="467"/>
      <c r="D151" s="467"/>
      <c r="E151" s="467"/>
      <c r="F151" s="467"/>
      <c r="G151" s="467"/>
      <c r="H151" s="467"/>
      <c r="I151" s="467"/>
      <c r="J151" s="468"/>
      <c r="L151" s="1" t="s">
        <v>934</v>
      </c>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row>
    <row r="152" spans="2:35" s="158" customFormat="1" ht="15" customHeight="1" outlineLevel="1" x14ac:dyDescent="0.25">
      <c r="B152" s="466"/>
      <c r="C152" s="467"/>
      <c r="D152" s="467"/>
      <c r="E152" s="467"/>
      <c r="F152" s="467"/>
      <c r="G152" s="467"/>
      <c r="H152" s="467"/>
      <c r="I152" s="467"/>
      <c r="J152" s="468"/>
      <c r="L152" s="1" t="s">
        <v>935</v>
      </c>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row>
    <row r="153" spans="2:35" s="158" customFormat="1" ht="15" customHeight="1" outlineLevel="1" x14ac:dyDescent="0.25">
      <c r="B153" s="466"/>
      <c r="C153" s="467"/>
      <c r="D153" s="467"/>
      <c r="E153" s="467"/>
      <c r="F153" s="467"/>
      <c r="G153" s="467"/>
      <c r="H153" s="467"/>
      <c r="I153" s="467"/>
      <c r="J153" s="468"/>
      <c r="L153" s="1" t="s">
        <v>936</v>
      </c>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row>
    <row r="154" spans="2:35" s="158" customFormat="1" ht="15" customHeight="1" outlineLevel="1" x14ac:dyDescent="0.25">
      <c r="B154" s="466"/>
      <c r="C154" s="467"/>
      <c r="D154" s="467"/>
      <c r="E154" s="467"/>
      <c r="F154" s="467"/>
      <c r="G154" s="467"/>
      <c r="H154" s="467"/>
      <c r="I154" s="467"/>
      <c r="J154" s="468"/>
      <c r="L154" s="1" t="s">
        <v>937</v>
      </c>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row>
    <row r="155" spans="2:35" s="158" customFormat="1" ht="15" customHeight="1" outlineLevel="1" x14ac:dyDescent="0.25">
      <c r="B155" s="466"/>
      <c r="C155" s="467"/>
      <c r="D155" s="467"/>
      <c r="E155" s="467"/>
      <c r="F155" s="467"/>
      <c r="G155" s="467"/>
      <c r="H155" s="467"/>
      <c r="I155" s="467"/>
      <c r="J155" s="468"/>
      <c r="L155" s="1" t="s">
        <v>938</v>
      </c>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row>
    <row r="156" spans="2:35" s="158" customFormat="1" ht="15" customHeight="1" outlineLevel="1" x14ac:dyDescent="0.25">
      <c r="B156" s="466"/>
      <c r="C156" s="467"/>
      <c r="D156" s="467"/>
      <c r="E156" s="467"/>
      <c r="F156" s="467"/>
      <c r="G156" s="467"/>
      <c r="H156" s="467"/>
      <c r="I156" s="467"/>
      <c r="J156" s="468"/>
      <c r="L156" s="1" t="s">
        <v>939</v>
      </c>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row>
    <row r="157" spans="2:35" s="158" customFormat="1" ht="15" customHeight="1" outlineLevel="1" x14ac:dyDescent="0.25">
      <c r="B157" s="466"/>
      <c r="C157" s="467"/>
      <c r="D157" s="467"/>
      <c r="E157" s="467"/>
      <c r="F157" s="467"/>
      <c r="G157" s="467"/>
      <c r="H157" s="467"/>
      <c r="I157" s="467"/>
      <c r="J157" s="468"/>
      <c r="L157" s="1" t="s">
        <v>940</v>
      </c>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row>
    <row r="158" spans="2:35" s="158" customFormat="1" ht="15" customHeight="1" outlineLevel="1" x14ac:dyDescent="0.25">
      <c r="B158" s="466"/>
      <c r="C158" s="467"/>
      <c r="D158" s="467"/>
      <c r="E158" s="467"/>
      <c r="F158" s="467"/>
      <c r="G158" s="467"/>
      <c r="H158" s="467"/>
      <c r="I158" s="467"/>
      <c r="J158" s="468"/>
      <c r="L158" s="1" t="s">
        <v>941</v>
      </c>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row>
    <row r="159" spans="2:35" s="158" customFormat="1" ht="15" customHeight="1" outlineLevel="1" x14ac:dyDescent="0.25">
      <c r="B159" s="466"/>
      <c r="C159" s="467"/>
      <c r="D159" s="467"/>
      <c r="E159" s="467"/>
      <c r="F159" s="467"/>
      <c r="G159" s="467"/>
      <c r="H159" s="467"/>
      <c r="I159" s="467"/>
      <c r="J159" s="468"/>
      <c r="L159" s="1" t="s">
        <v>942</v>
      </c>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row>
    <row r="160" spans="2:35" s="158" customFormat="1" ht="15" customHeight="1" outlineLevel="1" x14ac:dyDescent="0.25">
      <c r="B160" s="466"/>
      <c r="C160" s="467"/>
      <c r="D160" s="467"/>
      <c r="E160" s="467"/>
      <c r="F160" s="467"/>
      <c r="G160" s="467"/>
      <c r="H160" s="467"/>
      <c r="I160" s="467"/>
      <c r="J160" s="468"/>
      <c r="L160" s="1" t="s">
        <v>943</v>
      </c>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row>
    <row r="161" spans="2:35" s="158" customFormat="1" ht="15" customHeight="1" outlineLevel="1" x14ac:dyDescent="0.25">
      <c r="B161" s="466"/>
      <c r="C161" s="467"/>
      <c r="D161" s="467"/>
      <c r="E161" s="467"/>
      <c r="F161" s="467"/>
      <c r="G161" s="467"/>
      <c r="H161" s="467"/>
      <c r="I161" s="467"/>
      <c r="J161" s="468"/>
      <c r="L161" s="1" t="s">
        <v>944</v>
      </c>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row>
    <row r="162" spans="2:35" s="158" customFormat="1" ht="15" customHeight="1" outlineLevel="1" x14ac:dyDescent="0.25">
      <c r="B162" s="466"/>
      <c r="C162" s="467"/>
      <c r="D162" s="467"/>
      <c r="E162" s="467"/>
      <c r="F162" s="467"/>
      <c r="G162" s="467"/>
      <c r="H162" s="467"/>
      <c r="I162" s="467"/>
      <c r="J162" s="468"/>
      <c r="L162" s="1" t="s">
        <v>945</v>
      </c>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row>
    <row r="163" spans="2:35" s="158" customFormat="1" ht="15" customHeight="1" outlineLevel="1" x14ac:dyDescent="0.25">
      <c r="B163" s="466"/>
      <c r="C163" s="467"/>
      <c r="D163" s="467"/>
      <c r="E163" s="467"/>
      <c r="F163" s="467"/>
      <c r="G163" s="467"/>
      <c r="H163" s="467"/>
      <c r="I163" s="467"/>
      <c r="J163" s="468"/>
      <c r="L163" s="1" t="s">
        <v>946</v>
      </c>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row>
    <row r="164" spans="2:35" s="158" customFormat="1" ht="15" customHeight="1" outlineLevel="1" x14ac:dyDescent="0.25">
      <c r="B164" s="466"/>
      <c r="C164" s="467"/>
      <c r="D164" s="467"/>
      <c r="E164" s="467"/>
      <c r="F164" s="467"/>
      <c r="G164" s="467"/>
      <c r="H164" s="467"/>
      <c r="I164" s="467"/>
      <c r="J164" s="468"/>
      <c r="L164" s="1" t="s">
        <v>947</v>
      </c>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row>
    <row r="165" spans="2:35" s="158" customFormat="1" ht="15" customHeight="1" outlineLevel="1" x14ac:dyDescent="0.25">
      <c r="B165" s="466"/>
      <c r="C165" s="467"/>
      <c r="D165" s="467"/>
      <c r="E165" s="467"/>
      <c r="F165" s="467"/>
      <c r="G165" s="467"/>
      <c r="H165" s="467"/>
      <c r="I165" s="467"/>
      <c r="J165" s="468"/>
      <c r="L165" s="1" t="s">
        <v>948</v>
      </c>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row>
    <row r="166" spans="2:35" s="158" customFormat="1" ht="15" customHeight="1" outlineLevel="1" x14ac:dyDescent="0.25">
      <c r="B166" s="466"/>
      <c r="C166" s="467"/>
      <c r="D166" s="467"/>
      <c r="E166" s="467"/>
      <c r="F166" s="467"/>
      <c r="G166" s="467"/>
      <c r="H166" s="467"/>
      <c r="I166" s="467"/>
      <c r="J166" s="468"/>
      <c r="L166" s="1" t="s">
        <v>949</v>
      </c>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row>
    <row r="167" spans="2:35" s="158" customFormat="1" ht="15" customHeight="1" outlineLevel="1" x14ac:dyDescent="0.25">
      <c r="B167" s="466"/>
      <c r="C167" s="467"/>
      <c r="D167" s="467"/>
      <c r="E167" s="467"/>
      <c r="F167" s="467"/>
      <c r="G167" s="467"/>
      <c r="H167" s="467"/>
      <c r="I167" s="467"/>
      <c r="J167" s="468"/>
      <c r="L167" s="1" t="s">
        <v>950</v>
      </c>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row>
    <row r="168" spans="2:35" s="158" customFormat="1" ht="15" customHeight="1" outlineLevel="1" x14ac:dyDescent="0.25">
      <c r="B168" s="466"/>
      <c r="C168" s="467"/>
      <c r="D168" s="467"/>
      <c r="E168" s="467"/>
      <c r="F168" s="467"/>
      <c r="G168" s="467"/>
      <c r="H168" s="467"/>
      <c r="I168" s="467"/>
      <c r="J168" s="468"/>
      <c r="L168" s="1" t="s">
        <v>951</v>
      </c>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row>
    <row r="169" spans="2:35" s="158" customFormat="1" ht="15" customHeight="1" outlineLevel="1" x14ac:dyDescent="0.25">
      <c r="B169" s="466"/>
      <c r="C169" s="467"/>
      <c r="D169" s="467"/>
      <c r="E169" s="467"/>
      <c r="F169" s="467"/>
      <c r="G169" s="467"/>
      <c r="H169" s="467"/>
      <c r="I169" s="467"/>
      <c r="J169" s="468"/>
      <c r="L169" s="1" t="s">
        <v>952</v>
      </c>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row>
    <row r="170" spans="2:35" s="158" customFormat="1" ht="15" customHeight="1" outlineLevel="1" x14ac:dyDescent="0.25">
      <c r="B170" s="466"/>
      <c r="C170" s="467"/>
      <c r="D170" s="467"/>
      <c r="E170" s="467"/>
      <c r="F170" s="467"/>
      <c r="G170" s="467"/>
      <c r="H170" s="467"/>
      <c r="I170" s="467"/>
      <c r="J170" s="468"/>
      <c r="L170" s="1" t="s">
        <v>953</v>
      </c>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row>
    <row r="171" spans="2:35" s="158" customFormat="1" ht="15" customHeight="1" outlineLevel="1" x14ac:dyDescent="0.25">
      <c r="B171" s="466"/>
      <c r="C171" s="467"/>
      <c r="D171" s="467"/>
      <c r="E171" s="467"/>
      <c r="F171" s="467"/>
      <c r="G171" s="467"/>
      <c r="H171" s="467"/>
      <c r="I171" s="467"/>
      <c r="J171" s="468"/>
      <c r="L171" s="1" t="s">
        <v>954</v>
      </c>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row>
    <row r="172" spans="2:35" s="158" customFormat="1" ht="15" customHeight="1" outlineLevel="1" x14ac:dyDescent="0.25">
      <c r="B172" s="466"/>
      <c r="C172" s="467"/>
      <c r="D172" s="467"/>
      <c r="E172" s="467"/>
      <c r="F172" s="467"/>
      <c r="G172" s="467"/>
      <c r="H172" s="467"/>
      <c r="I172" s="467"/>
      <c r="J172" s="468"/>
      <c r="L172" s="1" t="s">
        <v>955</v>
      </c>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row>
    <row r="173" spans="2:35" s="158" customFormat="1" ht="15" customHeight="1" outlineLevel="1" x14ac:dyDescent="0.25">
      <c r="B173" s="466"/>
      <c r="C173" s="467"/>
      <c r="D173" s="467"/>
      <c r="E173" s="467"/>
      <c r="F173" s="467"/>
      <c r="G173" s="467"/>
      <c r="H173" s="467"/>
      <c r="I173" s="467"/>
      <c r="J173" s="468"/>
      <c r="L173" s="1" t="s">
        <v>956</v>
      </c>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row>
    <row r="174" spans="2:35" s="158" customFormat="1" ht="15" customHeight="1" outlineLevel="1" x14ac:dyDescent="0.25">
      <c r="B174" s="466"/>
      <c r="C174" s="467"/>
      <c r="D174" s="467"/>
      <c r="E174" s="467"/>
      <c r="F174" s="467"/>
      <c r="G174" s="467"/>
      <c r="H174" s="467"/>
      <c r="I174" s="467"/>
      <c r="J174" s="468"/>
      <c r="L174" s="1" t="s">
        <v>957</v>
      </c>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row>
    <row r="175" spans="2:35" s="158" customFormat="1" ht="15" customHeight="1" outlineLevel="1" x14ac:dyDescent="0.25">
      <c r="B175" s="466"/>
      <c r="C175" s="467"/>
      <c r="D175" s="467"/>
      <c r="E175" s="467"/>
      <c r="F175" s="467"/>
      <c r="G175" s="467"/>
      <c r="H175" s="467"/>
      <c r="I175" s="467"/>
      <c r="J175" s="468"/>
      <c r="L175" s="1" t="s">
        <v>958</v>
      </c>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row>
    <row r="176" spans="2:35" s="158" customFormat="1" ht="15" customHeight="1" outlineLevel="1" x14ac:dyDescent="0.25">
      <c r="B176" s="466"/>
      <c r="C176" s="467"/>
      <c r="D176" s="467"/>
      <c r="E176" s="467"/>
      <c r="F176" s="467"/>
      <c r="G176" s="467"/>
      <c r="H176" s="467"/>
      <c r="I176" s="467"/>
      <c r="J176" s="468"/>
      <c r="L176" s="1" t="s">
        <v>959</v>
      </c>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row>
    <row r="177" spans="2:35" s="158" customFormat="1" ht="15" customHeight="1" outlineLevel="1" x14ac:dyDescent="0.25">
      <c r="B177" s="466"/>
      <c r="C177" s="467"/>
      <c r="D177" s="467"/>
      <c r="E177" s="467"/>
      <c r="F177" s="467"/>
      <c r="G177" s="467"/>
      <c r="H177" s="467"/>
      <c r="I177" s="467"/>
      <c r="J177" s="468"/>
      <c r="L177" s="1" t="s">
        <v>960</v>
      </c>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row>
    <row r="178" spans="2:35" s="158" customFormat="1" ht="15" customHeight="1" outlineLevel="1" x14ac:dyDescent="0.25">
      <c r="B178" s="466"/>
      <c r="C178" s="467"/>
      <c r="D178" s="467"/>
      <c r="E178" s="467"/>
      <c r="F178" s="467"/>
      <c r="G178" s="467"/>
      <c r="H178" s="467"/>
      <c r="I178" s="467"/>
      <c r="J178" s="468"/>
      <c r="L178" s="1" t="s">
        <v>961</v>
      </c>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row>
    <row r="179" spans="2:35" s="158" customFormat="1" ht="15" customHeight="1" outlineLevel="1" x14ac:dyDescent="0.25">
      <c r="B179" s="466"/>
      <c r="C179" s="467"/>
      <c r="D179" s="467"/>
      <c r="E179" s="467"/>
      <c r="F179" s="467"/>
      <c r="G179" s="467"/>
      <c r="H179" s="467"/>
      <c r="I179" s="467"/>
      <c r="J179" s="468"/>
      <c r="L179" s="1" t="s">
        <v>962</v>
      </c>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row>
    <row r="180" spans="2:35" s="158" customFormat="1" ht="15" customHeight="1" outlineLevel="1" x14ac:dyDescent="0.25">
      <c r="B180" s="466"/>
      <c r="C180" s="467"/>
      <c r="D180" s="467"/>
      <c r="E180" s="467"/>
      <c r="F180" s="467"/>
      <c r="G180" s="467"/>
      <c r="H180" s="467"/>
      <c r="I180" s="467"/>
      <c r="J180" s="468"/>
      <c r="L180" s="1" t="s">
        <v>963</v>
      </c>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row>
    <row r="181" spans="2:35" s="158" customFormat="1" ht="15" customHeight="1" outlineLevel="1" x14ac:dyDescent="0.25">
      <c r="B181" s="466"/>
      <c r="C181" s="467"/>
      <c r="D181" s="467"/>
      <c r="E181" s="467"/>
      <c r="F181" s="467"/>
      <c r="G181" s="467"/>
      <c r="H181" s="467"/>
      <c r="I181" s="467"/>
      <c r="J181" s="468"/>
      <c r="L181" s="1" t="s">
        <v>964</v>
      </c>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row>
    <row r="182" spans="2:35" s="158" customFormat="1" ht="15" customHeight="1" outlineLevel="1" x14ac:dyDescent="0.25">
      <c r="B182" s="466"/>
      <c r="C182" s="467"/>
      <c r="D182" s="467"/>
      <c r="E182" s="467"/>
      <c r="F182" s="467"/>
      <c r="G182" s="467"/>
      <c r="H182" s="467"/>
      <c r="I182" s="467"/>
      <c r="J182" s="468"/>
      <c r="L182" s="1" t="s">
        <v>965</v>
      </c>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row>
    <row r="183" spans="2:35" s="158" customFormat="1" ht="15" customHeight="1" outlineLevel="1" x14ac:dyDescent="0.25">
      <c r="B183" s="466"/>
      <c r="C183" s="467"/>
      <c r="D183" s="467"/>
      <c r="E183" s="467"/>
      <c r="F183" s="467"/>
      <c r="G183" s="467"/>
      <c r="H183" s="467"/>
      <c r="I183" s="467"/>
      <c r="J183" s="468"/>
      <c r="L183" s="1" t="s">
        <v>966</v>
      </c>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row>
    <row r="184" spans="2:35" s="158" customFormat="1" ht="15" customHeight="1" outlineLevel="1" x14ac:dyDescent="0.25">
      <c r="B184" s="466"/>
      <c r="C184" s="467"/>
      <c r="D184" s="467"/>
      <c r="E184" s="467"/>
      <c r="F184" s="467"/>
      <c r="G184" s="467"/>
      <c r="H184" s="467"/>
      <c r="I184" s="467"/>
      <c r="J184" s="468"/>
      <c r="L184" s="1" t="s">
        <v>967</v>
      </c>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row>
    <row r="185" spans="2:35" s="158" customFormat="1" ht="15" customHeight="1" outlineLevel="1" x14ac:dyDescent="0.25">
      <c r="B185" s="466"/>
      <c r="C185" s="467"/>
      <c r="D185" s="467"/>
      <c r="E185" s="467"/>
      <c r="F185" s="467"/>
      <c r="G185" s="467"/>
      <c r="H185" s="467"/>
      <c r="I185" s="467"/>
      <c r="J185" s="468"/>
      <c r="L185" s="1" t="s">
        <v>968</v>
      </c>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row>
    <row r="186" spans="2:35" s="158" customFormat="1" ht="15" customHeight="1" outlineLevel="1" x14ac:dyDescent="0.25">
      <c r="B186" s="466"/>
      <c r="C186" s="467"/>
      <c r="D186" s="467"/>
      <c r="E186" s="467"/>
      <c r="F186" s="467"/>
      <c r="G186" s="467"/>
      <c r="H186" s="467"/>
      <c r="I186" s="467"/>
      <c r="J186" s="468"/>
      <c r="L186" s="1" t="s">
        <v>969</v>
      </c>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row>
    <row r="187" spans="2:35" s="158" customFormat="1" ht="15" customHeight="1" outlineLevel="1" x14ac:dyDescent="0.25">
      <c r="B187" s="466"/>
      <c r="C187" s="467"/>
      <c r="D187" s="467"/>
      <c r="E187" s="467"/>
      <c r="F187" s="467"/>
      <c r="G187" s="467"/>
      <c r="H187" s="467"/>
      <c r="I187" s="467"/>
      <c r="J187" s="468"/>
      <c r="L187" s="1" t="s">
        <v>970</v>
      </c>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row>
    <row r="188" spans="2:35" s="158" customFormat="1" ht="15" customHeight="1" outlineLevel="1" x14ac:dyDescent="0.25">
      <c r="B188" s="466"/>
      <c r="C188" s="467"/>
      <c r="D188" s="467"/>
      <c r="E188" s="467"/>
      <c r="F188" s="467"/>
      <c r="G188" s="467"/>
      <c r="H188" s="467"/>
      <c r="I188" s="467"/>
      <c r="J188" s="468"/>
      <c r="L188" s="1" t="s">
        <v>971</v>
      </c>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row>
    <row r="189" spans="2:35" s="158" customFormat="1" ht="15" customHeight="1" outlineLevel="1" x14ac:dyDescent="0.25">
      <c r="B189" s="466"/>
      <c r="C189" s="467"/>
      <c r="D189" s="467"/>
      <c r="E189" s="467"/>
      <c r="F189" s="467"/>
      <c r="G189" s="467"/>
      <c r="H189" s="467"/>
      <c r="I189" s="467"/>
      <c r="J189" s="468"/>
      <c r="L189" s="1" t="s">
        <v>972</v>
      </c>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row>
    <row r="190" spans="2:35" s="158" customFormat="1" ht="15" customHeight="1" outlineLevel="1" x14ac:dyDescent="0.25">
      <c r="B190" s="466"/>
      <c r="C190" s="467"/>
      <c r="D190" s="467"/>
      <c r="E190" s="467"/>
      <c r="F190" s="467"/>
      <c r="G190" s="467"/>
      <c r="H190" s="467"/>
      <c r="I190" s="467"/>
      <c r="J190" s="468"/>
      <c r="L190" s="1" t="s">
        <v>973</v>
      </c>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row>
    <row r="191" spans="2:35" s="158" customFormat="1" ht="15" customHeight="1" outlineLevel="1" x14ac:dyDescent="0.25">
      <c r="B191" s="466"/>
      <c r="C191" s="467"/>
      <c r="D191" s="467"/>
      <c r="E191" s="467"/>
      <c r="F191" s="467"/>
      <c r="G191" s="467"/>
      <c r="H191" s="467"/>
      <c r="I191" s="467"/>
      <c r="J191" s="468"/>
      <c r="L191" s="1" t="s">
        <v>974</v>
      </c>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row>
    <row r="192" spans="2:35" s="158" customFormat="1" ht="15" customHeight="1" outlineLevel="1" x14ac:dyDescent="0.25">
      <c r="B192" s="466"/>
      <c r="C192" s="467"/>
      <c r="D192" s="467"/>
      <c r="E192" s="467"/>
      <c r="F192" s="467"/>
      <c r="G192" s="467"/>
      <c r="H192" s="467"/>
      <c r="I192" s="467"/>
      <c r="J192" s="468"/>
      <c r="L192" s="1" t="s">
        <v>975</v>
      </c>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row>
    <row r="193" spans="2:35" s="158" customFormat="1" ht="15" customHeight="1" outlineLevel="1" x14ac:dyDescent="0.25">
      <c r="B193" s="466"/>
      <c r="C193" s="467"/>
      <c r="D193" s="467"/>
      <c r="E193" s="467"/>
      <c r="F193" s="467"/>
      <c r="G193" s="467"/>
      <c r="H193" s="467"/>
      <c r="I193" s="467"/>
      <c r="J193" s="468"/>
      <c r="L193" s="1" t="s">
        <v>976</v>
      </c>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row>
    <row r="194" spans="2:35" s="158" customFormat="1" ht="15" customHeight="1" outlineLevel="1" x14ac:dyDescent="0.25">
      <c r="B194" s="466"/>
      <c r="C194" s="467"/>
      <c r="D194" s="467"/>
      <c r="E194" s="467"/>
      <c r="F194" s="467"/>
      <c r="G194" s="467"/>
      <c r="H194" s="467"/>
      <c r="I194" s="467"/>
      <c r="J194" s="468"/>
      <c r="L194" s="1" t="s">
        <v>977</v>
      </c>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row>
    <row r="195" spans="2:35" s="158" customFormat="1" ht="15" customHeight="1" outlineLevel="1" x14ac:dyDescent="0.25">
      <c r="B195" s="466"/>
      <c r="C195" s="467"/>
      <c r="D195" s="467"/>
      <c r="E195" s="467"/>
      <c r="F195" s="467"/>
      <c r="G195" s="467"/>
      <c r="H195" s="467"/>
      <c r="I195" s="467"/>
      <c r="J195" s="468"/>
      <c r="L195" s="1" t="s">
        <v>978</v>
      </c>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row>
    <row r="196" spans="2:35" s="158" customFormat="1" ht="15" customHeight="1" outlineLevel="1" x14ac:dyDescent="0.25">
      <c r="B196" s="466"/>
      <c r="C196" s="467"/>
      <c r="D196" s="467"/>
      <c r="E196" s="467"/>
      <c r="F196" s="467"/>
      <c r="G196" s="467"/>
      <c r="H196" s="467"/>
      <c r="I196" s="467"/>
      <c r="J196" s="468"/>
      <c r="L196" s="1" t="s">
        <v>979</v>
      </c>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row>
    <row r="197" spans="2:35" s="158" customFormat="1" ht="15" customHeight="1" outlineLevel="1" x14ac:dyDescent="0.25">
      <c r="B197" s="466"/>
      <c r="C197" s="467"/>
      <c r="D197" s="467"/>
      <c r="E197" s="467"/>
      <c r="F197" s="467"/>
      <c r="G197" s="467"/>
      <c r="H197" s="467"/>
      <c r="I197" s="467"/>
      <c r="J197" s="468"/>
      <c r="L197" s="1" t="s">
        <v>980</v>
      </c>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row>
    <row r="198" spans="2:35" s="158" customFormat="1" ht="15" customHeight="1" outlineLevel="1" x14ac:dyDescent="0.25">
      <c r="B198" s="466"/>
      <c r="C198" s="467"/>
      <c r="D198" s="467"/>
      <c r="E198" s="467"/>
      <c r="F198" s="467"/>
      <c r="G198" s="467"/>
      <c r="H198" s="467"/>
      <c r="I198" s="467"/>
      <c r="J198" s="468"/>
      <c r="L198" s="1" t="s">
        <v>981</v>
      </c>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row>
    <row r="199" spans="2:35" s="158" customFormat="1" ht="15" customHeight="1" outlineLevel="1" x14ac:dyDescent="0.25">
      <c r="B199" s="466"/>
      <c r="C199" s="467"/>
      <c r="D199" s="467"/>
      <c r="E199" s="467"/>
      <c r="F199" s="467"/>
      <c r="G199" s="467"/>
      <c r="H199" s="467"/>
      <c r="I199" s="467"/>
      <c r="J199" s="468"/>
      <c r="L199" s="1" t="s">
        <v>982</v>
      </c>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row>
    <row r="200" spans="2:35" s="158" customFormat="1" ht="15" customHeight="1" outlineLevel="1" x14ac:dyDescent="0.25">
      <c r="B200" s="466"/>
      <c r="C200" s="467"/>
      <c r="D200" s="467"/>
      <c r="E200" s="467"/>
      <c r="F200" s="467"/>
      <c r="G200" s="467"/>
      <c r="H200" s="467"/>
      <c r="I200" s="467"/>
      <c r="J200" s="468"/>
      <c r="L200" s="1" t="s">
        <v>983</v>
      </c>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row>
    <row r="201" spans="2:35" s="158" customFormat="1" ht="15" customHeight="1" outlineLevel="1" x14ac:dyDescent="0.25">
      <c r="B201" s="466"/>
      <c r="C201" s="467"/>
      <c r="D201" s="467"/>
      <c r="E201" s="467"/>
      <c r="F201" s="467"/>
      <c r="G201" s="467"/>
      <c r="H201" s="467"/>
      <c r="I201" s="467"/>
      <c r="J201" s="468"/>
      <c r="L201" s="1" t="s">
        <v>984</v>
      </c>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row>
    <row r="202" spans="2:35" s="158" customFormat="1" ht="15" customHeight="1" outlineLevel="1" x14ac:dyDescent="0.25">
      <c r="B202" s="466"/>
      <c r="C202" s="467"/>
      <c r="D202" s="467"/>
      <c r="E202" s="467"/>
      <c r="F202" s="467"/>
      <c r="G202" s="467"/>
      <c r="H202" s="467"/>
      <c r="I202" s="467"/>
      <c r="J202" s="468"/>
      <c r="L202" s="1" t="s">
        <v>985</v>
      </c>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row>
    <row r="203" spans="2:35" s="158" customFormat="1" ht="15" customHeight="1" outlineLevel="1" x14ac:dyDescent="0.25">
      <c r="B203" s="466"/>
      <c r="C203" s="467"/>
      <c r="D203" s="467"/>
      <c r="E203" s="467"/>
      <c r="F203" s="467"/>
      <c r="G203" s="467"/>
      <c r="H203" s="467"/>
      <c r="I203" s="467"/>
      <c r="J203" s="468"/>
      <c r="L203" s="1" t="s">
        <v>986</v>
      </c>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row>
    <row r="204" spans="2:35" s="158" customFormat="1" ht="15" customHeight="1" outlineLevel="1" x14ac:dyDescent="0.25">
      <c r="B204" s="466"/>
      <c r="C204" s="467"/>
      <c r="D204" s="467"/>
      <c r="E204" s="467"/>
      <c r="F204" s="467"/>
      <c r="G204" s="467"/>
      <c r="H204" s="467"/>
      <c r="I204" s="467"/>
      <c r="J204" s="468"/>
      <c r="L204" s="1" t="s">
        <v>987</v>
      </c>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row>
    <row r="205" spans="2:35" s="158" customFormat="1" ht="15" customHeight="1" outlineLevel="1" x14ac:dyDescent="0.25">
      <c r="B205" s="466"/>
      <c r="C205" s="467"/>
      <c r="D205" s="467"/>
      <c r="E205" s="467"/>
      <c r="F205" s="467"/>
      <c r="G205" s="467"/>
      <c r="H205" s="467"/>
      <c r="I205" s="467"/>
      <c r="J205" s="468"/>
      <c r="L205" s="1" t="s">
        <v>988</v>
      </c>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row>
    <row r="206" spans="2:35" s="158" customFormat="1" ht="15" customHeight="1" outlineLevel="1" x14ac:dyDescent="0.25">
      <c r="B206" s="466"/>
      <c r="C206" s="467"/>
      <c r="D206" s="467"/>
      <c r="E206" s="467"/>
      <c r="F206" s="467"/>
      <c r="G206" s="467"/>
      <c r="H206" s="467"/>
      <c r="I206" s="467"/>
      <c r="J206" s="468"/>
      <c r="L206" s="1" t="s">
        <v>989</v>
      </c>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row>
    <row r="207" spans="2:35" s="158" customFormat="1" ht="15" customHeight="1" outlineLevel="1" x14ac:dyDescent="0.25">
      <c r="B207" s="466"/>
      <c r="C207" s="467"/>
      <c r="D207" s="467"/>
      <c r="E207" s="467"/>
      <c r="F207" s="467"/>
      <c r="G207" s="467"/>
      <c r="H207" s="467"/>
      <c r="I207" s="467"/>
      <c r="J207" s="468"/>
      <c r="L207" s="1" t="s">
        <v>990</v>
      </c>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row>
    <row r="208" spans="2:35" s="158" customFormat="1" ht="15" customHeight="1" outlineLevel="1" x14ac:dyDescent="0.25">
      <c r="B208" s="466"/>
      <c r="C208" s="467"/>
      <c r="D208" s="467"/>
      <c r="E208" s="467"/>
      <c r="F208" s="467"/>
      <c r="G208" s="467"/>
      <c r="H208" s="467"/>
      <c r="I208" s="467"/>
      <c r="J208" s="468"/>
      <c r="L208" s="1" t="s">
        <v>991</v>
      </c>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row>
    <row r="209" spans="2:35" s="158" customFormat="1" ht="15" customHeight="1" outlineLevel="1" x14ac:dyDescent="0.25">
      <c r="B209" s="466"/>
      <c r="C209" s="467"/>
      <c r="D209" s="467"/>
      <c r="E209" s="467"/>
      <c r="F209" s="467"/>
      <c r="G209" s="467"/>
      <c r="H209" s="467"/>
      <c r="I209" s="467"/>
      <c r="J209" s="468"/>
      <c r="L209" s="1" t="s">
        <v>992</v>
      </c>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row>
    <row r="210" spans="2:35" s="158" customFormat="1" ht="15" customHeight="1" outlineLevel="1" x14ac:dyDescent="0.25">
      <c r="B210" s="466"/>
      <c r="C210" s="467"/>
      <c r="D210" s="467"/>
      <c r="E210" s="467"/>
      <c r="F210" s="467"/>
      <c r="G210" s="467"/>
      <c r="H210" s="467"/>
      <c r="I210" s="467"/>
      <c r="J210" s="468"/>
      <c r="L210" s="1" t="s">
        <v>993</v>
      </c>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row>
    <row r="211" spans="2:35" s="158" customFormat="1" ht="15" customHeight="1" outlineLevel="1" x14ac:dyDescent="0.25">
      <c r="B211" s="466"/>
      <c r="C211" s="467"/>
      <c r="D211" s="467"/>
      <c r="E211" s="467"/>
      <c r="F211" s="467"/>
      <c r="G211" s="467"/>
      <c r="H211" s="467"/>
      <c r="I211" s="467"/>
      <c r="J211" s="468"/>
      <c r="L211" s="1" t="s">
        <v>994</v>
      </c>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row>
    <row r="212" spans="2:35" s="158" customFormat="1" ht="15" customHeight="1" outlineLevel="1" x14ac:dyDescent="0.25">
      <c r="B212" s="466"/>
      <c r="C212" s="467"/>
      <c r="D212" s="467"/>
      <c r="E212" s="467"/>
      <c r="F212" s="467"/>
      <c r="G212" s="467"/>
      <c r="H212" s="467"/>
      <c r="I212" s="467"/>
      <c r="J212" s="468"/>
      <c r="L212" s="1" t="s">
        <v>995</v>
      </c>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row>
    <row r="213" spans="2:35" s="158" customFormat="1" ht="15" customHeight="1" outlineLevel="1" x14ac:dyDescent="0.25">
      <c r="B213" s="466"/>
      <c r="C213" s="467"/>
      <c r="D213" s="467"/>
      <c r="E213" s="467"/>
      <c r="F213" s="467"/>
      <c r="G213" s="467"/>
      <c r="H213" s="467"/>
      <c r="I213" s="467"/>
      <c r="J213" s="468"/>
      <c r="L213" s="1" t="s">
        <v>996</v>
      </c>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row>
    <row r="214" spans="2:35" s="158" customFormat="1" ht="15" customHeight="1" outlineLevel="1" x14ac:dyDescent="0.25">
      <c r="B214" s="466"/>
      <c r="C214" s="467"/>
      <c r="D214" s="467"/>
      <c r="E214" s="467"/>
      <c r="F214" s="467"/>
      <c r="G214" s="467"/>
      <c r="H214" s="467"/>
      <c r="I214" s="467"/>
      <c r="J214" s="468"/>
      <c r="L214" s="1" t="s">
        <v>997</v>
      </c>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row>
    <row r="215" spans="2:35" s="158" customFormat="1" ht="15" customHeight="1" outlineLevel="1" x14ac:dyDescent="0.25">
      <c r="B215" s="466"/>
      <c r="C215" s="467"/>
      <c r="D215" s="467"/>
      <c r="E215" s="467"/>
      <c r="F215" s="467"/>
      <c r="G215" s="467"/>
      <c r="H215" s="467"/>
      <c r="I215" s="467"/>
      <c r="J215" s="468"/>
      <c r="L215" s="1" t="s">
        <v>998</v>
      </c>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row>
    <row r="216" spans="2:35" s="158" customFormat="1" ht="15" customHeight="1" outlineLevel="1" x14ac:dyDescent="0.25">
      <c r="B216" s="466"/>
      <c r="C216" s="467"/>
      <c r="D216" s="467"/>
      <c r="E216" s="467"/>
      <c r="F216" s="467"/>
      <c r="G216" s="467"/>
      <c r="H216" s="467"/>
      <c r="I216" s="467"/>
      <c r="J216" s="468"/>
      <c r="L216" s="1" t="s">
        <v>999</v>
      </c>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row>
    <row r="217" spans="2:35" s="158" customFormat="1" ht="15" customHeight="1" outlineLevel="1" x14ac:dyDescent="0.25">
      <c r="B217" s="466"/>
      <c r="C217" s="467"/>
      <c r="D217" s="467"/>
      <c r="E217" s="467"/>
      <c r="F217" s="467"/>
      <c r="G217" s="467"/>
      <c r="H217" s="467"/>
      <c r="I217" s="467"/>
      <c r="J217" s="468"/>
      <c r="L217" s="1" t="s">
        <v>1000</v>
      </c>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row>
    <row r="218" spans="2:35" s="158" customFormat="1" ht="15" customHeight="1" outlineLevel="1" x14ac:dyDescent="0.25">
      <c r="B218" s="466"/>
      <c r="C218" s="467"/>
      <c r="D218" s="467"/>
      <c r="E218" s="467"/>
      <c r="F218" s="467"/>
      <c r="G218" s="467"/>
      <c r="H218" s="467"/>
      <c r="I218" s="467"/>
      <c r="J218" s="468"/>
      <c r="L218" s="1" t="s">
        <v>1001</v>
      </c>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row>
    <row r="219" spans="2:35" s="158" customFormat="1" ht="15" customHeight="1" outlineLevel="1" x14ac:dyDescent="0.25">
      <c r="B219" s="466"/>
      <c r="C219" s="467"/>
      <c r="D219" s="467"/>
      <c r="E219" s="467"/>
      <c r="F219" s="467"/>
      <c r="G219" s="467"/>
      <c r="H219" s="467"/>
      <c r="I219" s="467"/>
      <c r="J219" s="468"/>
      <c r="L219" s="1" t="s">
        <v>1002</v>
      </c>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row>
    <row r="220" spans="2:35" s="158" customFormat="1" ht="15" customHeight="1" outlineLevel="1" x14ac:dyDescent="0.25">
      <c r="B220" s="466"/>
      <c r="C220" s="467"/>
      <c r="D220" s="467"/>
      <c r="E220" s="467"/>
      <c r="F220" s="467"/>
      <c r="G220" s="467"/>
      <c r="H220" s="467"/>
      <c r="I220" s="467"/>
      <c r="J220" s="468"/>
      <c r="L220" s="1" t="s">
        <v>1003</v>
      </c>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row>
    <row r="221" spans="2:35" s="158" customFormat="1" ht="15" customHeight="1" outlineLevel="1" x14ac:dyDescent="0.25">
      <c r="B221" s="466"/>
      <c r="C221" s="467"/>
      <c r="D221" s="467"/>
      <c r="E221" s="467"/>
      <c r="F221" s="467"/>
      <c r="G221" s="467"/>
      <c r="H221" s="467"/>
      <c r="I221" s="467"/>
      <c r="J221" s="468"/>
      <c r="L221" s="1" t="s">
        <v>1004</v>
      </c>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row>
    <row r="222" spans="2:35" s="158" customFormat="1" ht="15" customHeight="1" outlineLevel="1" x14ac:dyDescent="0.25">
      <c r="B222" s="466"/>
      <c r="C222" s="467"/>
      <c r="D222" s="467"/>
      <c r="E222" s="467"/>
      <c r="F222" s="467"/>
      <c r="G222" s="467"/>
      <c r="H222" s="467"/>
      <c r="I222" s="467"/>
      <c r="J222" s="468"/>
      <c r="L222" s="1" t="s">
        <v>1005</v>
      </c>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row>
    <row r="223" spans="2:35" s="158" customFormat="1" ht="15" customHeight="1" outlineLevel="1" x14ac:dyDescent="0.25">
      <c r="B223" s="466"/>
      <c r="C223" s="467"/>
      <c r="D223" s="467"/>
      <c r="E223" s="467"/>
      <c r="F223" s="467"/>
      <c r="G223" s="467"/>
      <c r="H223" s="467"/>
      <c r="I223" s="467"/>
      <c r="J223" s="468"/>
      <c r="L223" s="1" t="s">
        <v>1006</v>
      </c>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row>
    <row r="224" spans="2:35" s="158" customFormat="1" ht="15" customHeight="1" outlineLevel="1" x14ac:dyDescent="0.25">
      <c r="B224" s="466"/>
      <c r="C224" s="467"/>
      <c r="D224" s="467"/>
      <c r="E224" s="467"/>
      <c r="F224" s="467"/>
      <c r="G224" s="467"/>
      <c r="H224" s="467"/>
      <c r="I224" s="467"/>
      <c r="J224" s="468"/>
      <c r="L224" s="1" t="s">
        <v>1007</v>
      </c>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row>
    <row r="225" spans="2:35" s="158" customFormat="1" ht="15" customHeight="1" outlineLevel="1" x14ac:dyDescent="0.25">
      <c r="B225" s="466"/>
      <c r="C225" s="467"/>
      <c r="D225" s="467"/>
      <c r="E225" s="467"/>
      <c r="F225" s="467"/>
      <c r="G225" s="467"/>
      <c r="H225" s="467"/>
      <c r="I225" s="467"/>
      <c r="J225" s="468"/>
      <c r="L225" s="1" t="s">
        <v>1008</v>
      </c>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row>
    <row r="226" spans="2:35" s="158" customFormat="1" ht="15" customHeight="1" outlineLevel="1" x14ac:dyDescent="0.25">
      <c r="B226" s="466"/>
      <c r="C226" s="467"/>
      <c r="D226" s="467"/>
      <c r="E226" s="467"/>
      <c r="F226" s="467"/>
      <c r="G226" s="467"/>
      <c r="H226" s="467"/>
      <c r="I226" s="467"/>
      <c r="J226" s="468"/>
      <c r="L226" s="1" t="s">
        <v>1009</v>
      </c>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row>
    <row r="227" spans="2:35" s="158" customFormat="1" ht="15" customHeight="1" outlineLevel="1" x14ac:dyDescent="0.25">
      <c r="B227" s="466"/>
      <c r="C227" s="467"/>
      <c r="D227" s="467"/>
      <c r="E227" s="467"/>
      <c r="F227" s="467"/>
      <c r="G227" s="467"/>
      <c r="H227" s="467"/>
      <c r="I227" s="467"/>
      <c r="J227" s="468"/>
      <c r="L227" s="1" t="s">
        <v>1010</v>
      </c>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row>
    <row r="228" spans="2:35" s="158" customFormat="1" ht="15" customHeight="1" outlineLevel="1" x14ac:dyDescent="0.25">
      <c r="B228" s="466"/>
      <c r="C228" s="467"/>
      <c r="D228" s="467"/>
      <c r="E228" s="467"/>
      <c r="F228" s="467"/>
      <c r="G228" s="467"/>
      <c r="H228" s="467"/>
      <c r="I228" s="467"/>
      <c r="J228" s="468"/>
      <c r="L228" s="1" t="s">
        <v>1011</v>
      </c>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row>
    <row r="229" spans="2:35" s="158" customFormat="1" ht="15" customHeight="1" outlineLevel="1" x14ac:dyDescent="0.25">
      <c r="B229" s="466"/>
      <c r="C229" s="467"/>
      <c r="D229" s="467"/>
      <c r="E229" s="467"/>
      <c r="F229" s="467"/>
      <c r="G229" s="467"/>
      <c r="H229" s="467"/>
      <c r="I229" s="467"/>
      <c r="J229" s="468"/>
      <c r="L229" s="1" t="s">
        <v>1012</v>
      </c>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row>
    <row r="230" spans="2:35" s="158" customFormat="1" ht="15" customHeight="1" outlineLevel="1" x14ac:dyDescent="0.25">
      <c r="B230" s="466"/>
      <c r="C230" s="467"/>
      <c r="D230" s="467"/>
      <c r="E230" s="467"/>
      <c r="F230" s="467"/>
      <c r="G230" s="467"/>
      <c r="H230" s="467"/>
      <c r="I230" s="467"/>
      <c r="J230" s="468"/>
      <c r="L230" s="1" t="s">
        <v>1013</v>
      </c>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row>
    <row r="231" spans="2:35" s="158" customFormat="1" ht="15" customHeight="1" outlineLevel="1" x14ac:dyDescent="0.25">
      <c r="B231" s="466"/>
      <c r="C231" s="467"/>
      <c r="D231" s="467"/>
      <c r="E231" s="467"/>
      <c r="F231" s="467"/>
      <c r="G231" s="467"/>
      <c r="H231" s="467"/>
      <c r="I231" s="467"/>
      <c r="J231" s="468"/>
      <c r="L231" s="1" t="s">
        <v>1014</v>
      </c>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row>
    <row r="232" spans="2:35" s="158" customFormat="1" ht="15" customHeight="1" outlineLevel="1" x14ac:dyDescent="0.25">
      <c r="B232" s="466"/>
      <c r="C232" s="467"/>
      <c r="D232" s="467"/>
      <c r="E232" s="467"/>
      <c r="F232" s="467"/>
      <c r="G232" s="467"/>
      <c r="H232" s="467"/>
      <c r="I232" s="467"/>
      <c r="J232" s="468"/>
      <c r="L232" s="1" t="s">
        <v>1015</v>
      </c>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row>
    <row r="233" spans="2:35" s="158" customFormat="1" ht="15" customHeight="1" outlineLevel="1" x14ac:dyDescent="0.25">
      <c r="B233" s="466"/>
      <c r="C233" s="467"/>
      <c r="D233" s="467"/>
      <c r="E233" s="467"/>
      <c r="F233" s="467"/>
      <c r="G233" s="467"/>
      <c r="H233" s="467"/>
      <c r="I233" s="467"/>
      <c r="J233" s="468"/>
      <c r="L233" s="1" t="s">
        <v>1016</v>
      </c>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row>
    <row r="234" spans="2:35" s="158" customFormat="1" ht="15" customHeight="1" outlineLevel="1" x14ac:dyDescent="0.25">
      <c r="B234" s="466"/>
      <c r="C234" s="467"/>
      <c r="D234" s="467"/>
      <c r="E234" s="467"/>
      <c r="F234" s="467"/>
      <c r="G234" s="467"/>
      <c r="H234" s="467"/>
      <c r="I234" s="467"/>
      <c r="J234" s="468"/>
      <c r="L234" s="1" t="s">
        <v>1017</v>
      </c>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row>
    <row r="235" spans="2:35" s="158" customFormat="1" ht="15" customHeight="1" outlineLevel="1" x14ac:dyDescent="0.25">
      <c r="B235" s="466"/>
      <c r="C235" s="467"/>
      <c r="D235" s="467"/>
      <c r="E235" s="467"/>
      <c r="F235" s="467"/>
      <c r="G235" s="467"/>
      <c r="H235" s="467"/>
      <c r="I235" s="467"/>
      <c r="J235" s="468"/>
      <c r="L235" s="1" t="s">
        <v>1018</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row>
    <row r="236" spans="2:35" s="158" customFormat="1" ht="15" customHeight="1" outlineLevel="1" x14ac:dyDescent="0.25">
      <c r="B236" s="466"/>
      <c r="C236" s="467"/>
      <c r="D236" s="467"/>
      <c r="E236" s="467"/>
      <c r="F236" s="467"/>
      <c r="G236" s="467"/>
      <c r="H236" s="467"/>
      <c r="I236" s="467"/>
      <c r="J236" s="468"/>
      <c r="L236" s="1" t="s">
        <v>1019</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row>
    <row r="237" spans="2:35" s="158" customFormat="1" ht="15" customHeight="1" outlineLevel="1" x14ac:dyDescent="0.25">
      <c r="B237" s="466"/>
      <c r="C237" s="467"/>
      <c r="D237" s="467"/>
      <c r="E237" s="467"/>
      <c r="F237" s="467"/>
      <c r="G237" s="467"/>
      <c r="H237" s="467"/>
      <c r="I237" s="467"/>
      <c r="J237" s="468"/>
      <c r="L237" s="1" t="s">
        <v>1020</v>
      </c>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row>
    <row r="238" spans="2:35" s="158" customFormat="1" ht="15" customHeight="1" outlineLevel="1" x14ac:dyDescent="0.25">
      <c r="B238" s="466"/>
      <c r="C238" s="467"/>
      <c r="D238" s="467"/>
      <c r="E238" s="467"/>
      <c r="F238" s="467"/>
      <c r="G238" s="467"/>
      <c r="H238" s="467"/>
      <c r="I238" s="467"/>
      <c r="J238" s="468"/>
      <c r="L238" s="1" t="s">
        <v>1021</v>
      </c>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row>
    <row r="239" spans="2:35" s="158" customFormat="1" ht="15" customHeight="1" outlineLevel="1" x14ac:dyDescent="0.25">
      <c r="B239" s="466"/>
      <c r="C239" s="467"/>
      <c r="D239" s="467"/>
      <c r="E239" s="467"/>
      <c r="F239" s="467"/>
      <c r="G239" s="467"/>
      <c r="H239" s="467"/>
      <c r="I239" s="467"/>
      <c r="J239" s="468"/>
      <c r="L239" s="1" t="s">
        <v>1022</v>
      </c>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row>
    <row r="240" spans="2:35" s="158" customFormat="1" ht="15" customHeight="1" outlineLevel="1" x14ac:dyDescent="0.25">
      <c r="B240" s="466"/>
      <c r="C240" s="467"/>
      <c r="D240" s="467"/>
      <c r="E240" s="467"/>
      <c r="F240" s="467"/>
      <c r="G240" s="467"/>
      <c r="H240" s="467"/>
      <c r="I240" s="467"/>
      <c r="J240" s="468"/>
      <c r="L240" s="1" t="s">
        <v>1023</v>
      </c>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row>
    <row r="241" spans="2:35" s="158" customFormat="1" ht="15" customHeight="1" outlineLevel="1" x14ac:dyDescent="0.25">
      <c r="B241" s="466"/>
      <c r="C241" s="467"/>
      <c r="D241" s="467"/>
      <c r="E241" s="467"/>
      <c r="F241" s="467"/>
      <c r="G241" s="467"/>
      <c r="H241" s="467"/>
      <c r="I241" s="467"/>
      <c r="J241" s="468"/>
      <c r="L241" s="1" t="s">
        <v>1024</v>
      </c>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row>
    <row r="242" spans="2:35" s="158" customFormat="1" ht="15" customHeight="1" outlineLevel="1" x14ac:dyDescent="0.25">
      <c r="B242" s="466"/>
      <c r="C242" s="467"/>
      <c r="D242" s="467"/>
      <c r="E242" s="467"/>
      <c r="F242" s="467"/>
      <c r="G242" s="467"/>
      <c r="H242" s="467"/>
      <c r="I242" s="467"/>
      <c r="J242" s="468"/>
      <c r="L242" s="1" t="s">
        <v>1025</v>
      </c>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row>
    <row r="243" spans="2:35" s="158" customFormat="1" ht="15" customHeight="1" outlineLevel="1" x14ac:dyDescent="0.25">
      <c r="B243" s="466"/>
      <c r="C243" s="467"/>
      <c r="D243" s="467"/>
      <c r="E243" s="467"/>
      <c r="F243" s="467"/>
      <c r="G243" s="467"/>
      <c r="H243" s="467"/>
      <c r="I243" s="467"/>
      <c r="J243" s="468"/>
      <c r="L243" s="1" t="s">
        <v>1026</v>
      </c>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row>
    <row r="244" spans="2:35" s="158" customFormat="1" ht="15" customHeight="1" outlineLevel="1" x14ac:dyDescent="0.25">
      <c r="B244" s="466"/>
      <c r="C244" s="467"/>
      <c r="D244" s="467"/>
      <c r="E244" s="467"/>
      <c r="F244" s="467"/>
      <c r="G244" s="467"/>
      <c r="H244" s="467"/>
      <c r="I244" s="467"/>
      <c r="J244" s="468"/>
      <c r="L244" s="1" t="s">
        <v>1027</v>
      </c>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row>
    <row r="245" spans="2:35" s="158" customFormat="1" ht="15" customHeight="1" outlineLevel="1" x14ac:dyDescent="0.25">
      <c r="B245" s="466"/>
      <c r="C245" s="467"/>
      <c r="D245" s="467"/>
      <c r="E245" s="467"/>
      <c r="F245" s="467"/>
      <c r="G245" s="467"/>
      <c r="H245" s="467"/>
      <c r="I245" s="467"/>
      <c r="J245" s="468"/>
      <c r="L245" s="1" t="s">
        <v>1028</v>
      </c>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row>
    <row r="246" spans="2:35" s="158" customFormat="1" ht="15" customHeight="1" outlineLevel="1" x14ac:dyDescent="0.25">
      <c r="B246" s="466"/>
      <c r="C246" s="467"/>
      <c r="D246" s="467"/>
      <c r="E246" s="467"/>
      <c r="F246" s="467"/>
      <c r="G246" s="467"/>
      <c r="H246" s="467"/>
      <c r="I246" s="467"/>
      <c r="J246" s="468"/>
      <c r="L246" s="1" t="s">
        <v>1029</v>
      </c>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row>
    <row r="247" spans="2:35" s="158" customFormat="1" ht="15" customHeight="1" outlineLevel="1" x14ac:dyDescent="0.25">
      <c r="B247" s="466"/>
      <c r="C247" s="467"/>
      <c r="D247" s="467"/>
      <c r="E247" s="467"/>
      <c r="F247" s="467"/>
      <c r="G247" s="467"/>
      <c r="H247" s="467"/>
      <c r="I247" s="467"/>
      <c r="J247" s="468"/>
      <c r="L247" s="1" t="s">
        <v>1030</v>
      </c>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row>
    <row r="248" spans="2:35" s="158" customFormat="1" ht="15" customHeight="1" outlineLevel="1" x14ac:dyDescent="0.25">
      <c r="B248" s="466"/>
      <c r="C248" s="467"/>
      <c r="D248" s="467"/>
      <c r="E248" s="467"/>
      <c r="F248" s="467"/>
      <c r="G248" s="467"/>
      <c r="H248" s="467"/>
      <c r="I248" s="467"/>
      <c r="J248" s="468"/>
      <c r="L248" s="1" t="s">
        <v>1031</v>
      </c>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row>
    <row r="249" spans="2:35" s="158" customFormat="1" ht="15" customHeight="1" outlineLevel="1" x14ac:dyDescent="0.25">
      <c r="B249" s="466"/>
      <c r="C249" s="467"/>
      <c r="D249" s="467"/>
      <c r="E249" s="467"/>
      <c r="F249" s="467"/>
      <c r="G249" s="467"/>
      <c r="H249" s="467"/>
      <c r="I249" s="467"/>
      <c r="J249" s="468"/>
      <c r="L249" s="1" t="s">
        <v>1032</v>
      </c>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row>
    <row r="250" spans="2:35" s="158" customFormat="1" ht="15" customHeight="1" outlineLevel="1" x14ac:dyDescent="0.25">
      <c r="B250" s="466"/>
      <c r="C250" s="467"/>
      <c r="D250" s="467"/>
      <c r="E250" s="467"/>
      <c r="F250" s="467"/>
      <c r="G250" s="467"/>
      <c r="H250" s="467"/>
      <c r="I250" s="467"/>
      <c r="J250" s="468"/>
      <c r="L250" s="1" t="s">
        <v>1033</v>
      </c>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row>
    <row r="251" spans="2:35" s="158" customFormat="1" ht="15" customHeight="1" outlineLevel="1" x14ac:dyDescent="0.25">
      <c r="B251" s="466"/>
      <c r="C251" s="467"/>
      <c r="D251" s="467"/>
      <c r="E251" s="467"/>
      <c r="F251" s="467"/>
      <c r="G251" s="467"/>
      <c r="H251" s="467"/>
      <c r="I251" s="467"/>
      <c r="J251" s="468"/>
      <c r="L251" s="1" t="s">
        <v>1034</v>
      </c>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row>
    <row r="252" spans="2:35" s="158" customFormat="1" ht="15" customHeight="1" outlineLevel="1" x14ac:dyDescent="0.25">
      <c r="B252" s="466"/>
      <c r="C252" s="467"/>
      <c r="D252" s="467"/>
      <c r="E252" s="467"/>
      <c r="F252" s="467"/>
      <c r="G252" s="467"/>
      <c r="H252" s="467"/>
      <c r="I252" s="467"/>
      <c r="J252" s="468"/>
      <c r="L252" s="1" t="s">
        <v>1035</v>
      </c>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row>
    <row r="253" spans="2:35" s="158" customFormat="1" ht="15" customHeight="1" outlineLevel="1" x14ac:dyDescent="0.25">
      <c r="B253" s="466"/>
      <c r="C253" s="467"/>
      <c r="D253" s="467"/>
      <c r="E253" s="467"/>
      <c r="F253" s="467"/>
      <c r="G253" s="467"/>
      <c r="H253" s="467"/>
      <c r="I253" s="467"/>
      <c r="J253" s="468"/>
      <c r="L253" s="1" t="s">
        <v>1036</v>
      </c>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row>
    <row r="254" spans="2:35" s="158" customFormat="1" ht="15" customHeight="1" outlineLevel="1" x14ac:dyDescent="0.25">
      <c r="B254" s="466"/>
      <c r="C254" s="467"/>
      <c r="D254" s="467"/>
      <c r="E254" s="467"/>
      <c r="F254" s="467"/>
      <c r="G254" s="467"/>
      <c r="H254" s="467"/>
      <c r="I254" s="467"/>
      <c r="J254" s="468"/>
      <c r="L254" s="1" t="s">
        <v>1037</v>
      </c>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row>
    <row r="255" spans="2:35" s="158" customFormat="1" ht="15" customHeight="1" outlineLevel="1" x14ac:dyDescent="0.25">
      <c r="B255" s="466"/>
      <c r="C255" s="467"/>
      <c r="D255" s="467"/>
      <c r="E255" s="467"/>
      <c r="F255" s="467"/>
      <c r="G255" s="467"/>
      <c r="H255" s="467"/>
      <c r="I255" s="467"/>
      <c r="J255" s="468"/>
      <c r="L255" s="1" t="s">
        <v>1038</v>
      </c>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row>
    <row r="256" spans="2:35" s="158" customFormat="1" ht="15" customHeight="1" outlineLevel="1" x14ac:dyDescent="0.25">
      <c r="B256" s="466"/>
      <c r="C256" s="467"/>
      <c r="D256" s="467"/>
      <c r="E256" s="467"/>
      <c r="F256" s="467"/>
      <c r="G256" s="467"/>
      <c r="H256" s="467"/>
      <c r="I256" s="467"/>
      <c r="J256" s="468"/>
      <c r="L256" s="1" t="s">
        <v>1039</v>
      </c>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row>
    <row r="257" spans="2:35" s="158" customFormat="1" ht="15" customHeight="1" outlineLevel="1" x14ac:dyDescent="0.25">
      <c r="B257" s="466"/>
      <c r="C257" s="467"/>
      <c r="D257" s="467"/>
      <c r="E257" s="467"/>
      <c r="F257" s="467"/>
      <c r="G257" s="467"/>
      <c r="H257" s="467"/>
      <c r="I257" s="467"/>
      <c r="J257" s="468"/>
      <c r="L257" s="1" t="s">
        <v>1040</v>
      </c>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row>
    <row r="258" spans="2:35" s="158" customFormat="1" ht="15" customHeight="1" outlineLevel="1" x14ac:dyDescent="0.25">
      <c r="B258" s="466"/>
      <c r="C258" s="467"/>
      <c r="D258" s="467"/>
      <c r="E258" s="467"/>
      <c r="F258" s="467"/>
      <c r="G258" s="467"/>
      <c r="H258" s="467"/>
      <c r="I258" s="467"/>
      <c r="J258" s="468"/>
      <c r="L258" s="1" t="s">
        <v>1041</v>
      </c>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row>
    <row r="259" spans="2:35" s="158" customFormat="1" ht="15" customHeight="1" outlineLevel="1" x14ac:dyDescent="0.25">
      <c r="B259" s="466"/>
      <c r="C259" s="467"/>
      <c r="D259" s="467"/>
      <c r="E259" s="467"/>
      <c r="F259" s="467"/>
      <c r="G259" s="467"/>
      <c r="H259" s="467"/>
      <c r="I259" s="467"/>
      <c r="J259" s="468"/>
      <c r="L259" s="1" t="s">
        <v>1042</v>
      </c>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row>
    <row r="260" spans="2:35" s="158" customFormat="1" ht="15" customHeight="1" outlineLevel="1" x14ac:dyDescent="0.25">
      <c r="B260" s="466"/>
      <c r="C260" s="467"/>
      <c r="D260" s="467"/>
      <c r="E260" s="467"/>
      <c r="F260" s="467"/>
      <c r="G260" s="467"/>
      <c r="H260" s="467"/>
      <c r="I260" s="467"/>
      <c r="J260" s="468"/>
      <c r="L260" s="1" t="s">
        <v>1043</v>
      </c>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row>
    <row r="261" spans="2:35" s="158" customFormat="1" ht="15" customHeight="1" outlineLevel="1" x14ac:dyDescent="0.25">
      <c r="B261" s="466"/>
      <c r="C261" s="467"/>
      <c r="D261" s="467"/>
      <c r="E261" s="467"/>
      <c r="F261" s="467"/>
      <c r="G261" s="467"/>
      <c r="H261" s="467"/>
      <c r="I261" s="467"/>
      <c r="J261" s="468"/>
      <c r="L261" s="1" t="s">
        <v>1044</v>
      </c>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row>
    <row r="262" spans="2:35" s="158" customFormat="1" ht="15" customHeight="1" outlineLevel="1" x14ac:dyDescent="0.25">
      <c r="B262" s="466"/>
      <c r="C262" s="467"/>
      <c r="D262" s="467"/>
      <c r="E262" s="467"/>
      <c r="F262" s="467"/>
      <c r="G262" s="467"/>
      <c r="H262" s="467"/>
      <c r="I262" s="467"/>
      <c r="J262" s="468"/>
      <c r="L262" s="1" t="s">
        <v>1045</v>
      </c>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row>
    <row r="263" spans="2:35" s="158" customFormat="1" ht="15" customHeight="1" outlineLevel="1" x14ac:dyDescent="0.25">
      <c r="B263" s="466"/>
      <c r="C263" s="467"/>
      <c r="D263" s="467"/>
      <c r="E263" s="467"/>
      <c r="F263" s="467"/>
      <c r="G263" s="467"/>
      <c r="H263" s="467"/>
      <c r="I263" s="467"/>
      <c r="J263" s="468"/>
      <c r="L263" s="1" t="s">
        <v>1046</v>
      </c>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row>
    <row r="264" spans="2:35" s="158" customFormat="1" ht="15" customHeight="1" outlineLevel="1" x14ac:dyDescent="0.25">
      <c r="B264" s="466"/>
      <c r="C264" s="467"/>
      <c r="D264" s="467"/>
      <c r="E264" s="467"/>
      <c r="F264" s="467"/>
      <c r="G264" s="467"/>
      <c r="H264" s="467"/>
      <c r="I264" s="467"/>
      <c r="J264" s="468"/>
      <c r="L264" s="1" t="s">
        <v>1047</v>
      </c>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row>
    <row r="265" spans="2:35" s="158" customFormat="1" ht="15" customHeight="1" outlineLevel="1" x14ac:dyDescent="0.25">
      <c r="B265" s="466"/>
      <c r="C265" s="467"/>
      <c r="D265" s="467"/>
      <c r="E265" s="467"/>
      <c r="F265" s="467"/>
      <c r="G265" s="467"/>
      <c r="H265" s="467"/>
      <c r="I265" s="467"/>
      <c r="J265" s="468"/>
      <c r="L265" s="1" t="s">
        <v>1048</v>
      </c>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row>
    <row r="266" spans="2:35" s="158" customFormat="1" ht="15" customHeight="1" outlineLevel="1" x14ac:dyDescent="0.25">
      <c r="B266" s="466"/>
      <c r="C266" s="467"/>
      <c r="D266" s="467"/>
      <c r="E266" s="467"/>
      <c r="F266" s="467"/>
      <c r="G266" s="467"/>
      <c r="H266" s="467"/>
      <c r="I266" s="467"/>
      <c r="J266" s="468"/>
      <c r="L266" s="1" t="s">
        <v>1049</v>
      </c>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row>
    <row r="267" spans="2:35" s="158" customFormat="1" ht="15" customHeight="1" outlineLevel="1" x14ac:dyDescent="0.25">
      <c r="B267" s="466"/>
      <c r="C267" s="467"/>
      <c r="D267" s="467"/>
      <c r="E267" s="467"/>
      <c r="F267" s="467"/>
      <c r="G267" s="467"/>
      <c r="H267" s="467"/>
      <c r="I267" s="467"/>
      <c r="J267" s="468"/>
      <c r="L267" s="1" t="s">
        <v>1050</v>
      </c>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row>
    <row r="268" spans="2:35" s="158" customFormat="1" ht="15" customHeight="1" outlineLevel="1" x14ac:dyDescent="0.25">
      <c r="B268" s="466"/>
      <c r="C268" s="467"/>
      <c r="D268" s="467"/>
      <c r="E268" s="467"/>
      <c r="F268" s="467"/>
      <c r="G268" s="467"/>
      <c r="H268" s="467"/>
      <c r="I268" s="467"/>
      <c r="J268" s="468"/>
      <c r="L268" s="1" t="s">
        <v>1051</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row>
    <row r="269" spans="2:35" s="158" customFormat="1" ht="15" customHeight="1" outlineLevel="1" x14ac:dyDescent="0.25">
      <c r="B269" s="466"/>
      <c r="C269" s="467"/>
      <c r="D269" s="467"/>
      <c r="E269" s="467"/>
      <c r="F269" s="467"/>
      <c r="G269" s="467"/>
      <c r="H269" s="467"/>
      <c r="I269" s="467"/>
      <c r="J269" s="468"/>
      <c r="L269" s="1" t="s">
        <v>1052</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row>
    <row r="270" spans="2:35" s="158" customFormat="1" ht="15" customHeight="1" outlineLevel="1" x14ac:dyDescent="0.25">
      <c r="B270" s="466"/>
      <c r="C270" s="467"/>
      <c r="D270" s="467"/>
      <c r="E270" s="467"/>
      <c r="F270" s="467"/>
      <c r="G270" s="467"/>
      <c r="H270" s="467"/>
      <c r="I270" s="467"/>
      <c r="J270" s="468"/>
      <c r="L270" s="1" t="s">
        <v>1053</v>
      </c>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row>
    <row r="271" spans="2:35" s="158" customFormat="1" ht="15" customHeight="1" outlineLevel="1" x14ac:dyDescent="0.25">
      <c r="B271" s="466"/>
      <c r="C271" s="467"/>
      <c r="D271" s="467"/>
      <c r="E271" s="467"/>
      <c r="F271" s="467"/>
      <c r="G271" s="467"/>
      <c r="H271" s="467"/>
      <c r="I271" s="467"/>
      <c r="J271" s="468"/>
      <c r="L271" s="1" t="s">
        <v>1054</v>
      </c>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row>
    <row r="272" spans="2:35" s="158" customFormat="1" ht="15" customHeight="1" outlineLevel="1" x14ac:dyDescent="0.25">
      <c r="B272" s="466"/>
      <c r="C272" s="467"/>
      <c r="D272" s="467"/>
      <c r="E272" s="467"/>
      <c r="F272" s="467"/>
      <c r="G272" s="467"/>
      <c r="H272" s="467"/>
      <c r="I272" s="467"/>
      <c r="J272" s="468"/>
      <c r="L272" s="1" t="s">
        <v>1055</v>
      </c>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row>
    <row r="273" spans="2:35" s="158" customFormat="1" ht="15" customHeight="1" outlineLevel="1" x14ac:dyDescent="0.25">
      <c r="B273" s="466"/>
      <c r="C273" s="467"/>
      <c r="D273" s="467"/>
      <c r="E273" s="467"/>
      <c r="F273" s="467"/>
      <c r="G273" s="467"/>
      <c r="H273" s="467"/>
      <c r="I273" s="467"/>
      <c r="J273" s="468"/>
      <c r="L273" s="1" t="s">
        <v>1056</v>
      </c>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row>
    <row r="274" spans="2:35" s="158" customFormat="1" ht="15" customHeight="1" outlineLevel="1" x14ac:dyDescent="0.25">
      <c r="B274" s="466"/>
      <c r="C274" s="467"/>
      <c r="D274" s="467"/>
      <c r="E274" s="467"/>
      <c r="F274" s="467"/>
      <c r="G274" s="467"/>
      <c r="H274" s="467"/>
      <c r="I274" s="467"/>
      <c r="J274" s="468"/>
      <c r="L274" s="1" t="s">
        <v>1057</v>
      </c>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row>
    <row r="275" spans="2:35" s="158" customFormat="1" ht="15" customHeight="1" outlineLevel="1" x14ac:dyDescent="0.25">
      <c r="B275" s="466"/>
      <c r="C275" s="467"/>
      <c r="D275" s="467"/>
      <c r="E275" s="467"/>
      <c r="F275" s="467"/>
      <c r="G275" s="467"/>
      <c r="H275" s="467"/>
      <c r="I275" s="467"/>
      <c r="J275" s="468"/>
      <c r="L275" s="1" t="s">
        <v>1058</v>
      </c>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row>
    <row r="276" spans="2:35" s="158" customFormat="1" ht="15" customHeight="1" outlineLevel="1" x14ac:dyDescent="0.25">
      <c r="B276" s="466"/>
      <c r="C276" s="467"/>
      <c r="D276" s="467"/>
      <c r="E276" s="467"/>
      <c r="F276" s="467"/>
      <c r="G276" s="467"/>
      <c r="H276" s="467"/>
      <c r="I276" s="467"/>
      <c r="J276" s="468"/>
      <c r="L276" s="1" t="s">
        <v>1059</v>
      </c>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row>
    <row r="277" spans="2:35" s="158" customFormat="1" ht="15" customHeight="1" outlineLevel="1" x14ac:dyDescent="0.25">
      <c r="B277" s="466"/>
      <c r="C277" s="467"/>
      <c r="D277" s="467"/>
      <c r="E277" s="467"/>
      <c r="F277" s="467"/>
      <c r="G277" s="467"/>
      <c r="H277" s="467"/>
      <c r="I277" s="467"/>
      <c r="J277" s="468"/>
      <c r="L277" s="1" t="s">
        <v>1060</v>
      </c>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row>
    <row r="278" spans="2:35" s="158" customFormat="1" ht="15" customHeight="1" outlineLevel="1" x14ac:dyDescent="0.25">
      <c r="B278" s="466"/>
      <c r="C278" s="467"/>
      <c r="D278" s="467"/>
      <c r="E278" s="467"/>
      <c r="F278" s="467"/>
      <c r="G278" s="467"/>
      <c r="H278" s="467"/>
      <c r="I278" s="467"/>
      <c r="J278" s="468"/>
      <c r="L278" s="1" t="s">
        <v>1061</v>
      </c>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row>
    <row r="279" spans="2:35" s="158" customFormat="1" ht="15" customHeight="1" outlineLevel="1" x14ac:dyDescent="0.25">
      <c r="B279" s="466"/>
      <c r="C279" s="467"/>
      <c r="D279" s="467"/>
      <c r="E279" s="467"/>
      <c r="F279" s="467"/>
      <c r="G279" s="467"/>
      <c r="H279" s="467"/>
      <c r="I279" s="467"/>
      <c r="J279" s="468"/>
      <c r="L279" s="1" t="s">
        <v>1062</v>
      </c>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row>
    <row r="280" spans="2:35" s="158" customFormat="1" ht="15" customHeight="1" outlineLevel="1" x14ac:dyDescent="0.25">
      <c r="B280" s="466"/>
      <c r="C280" s="467"/>
      <c r="D280" s="467"/>
      <c r="E280" s="467"/>
      <c r="F280" s="467"/>
      <c r="G280" s="467"/>
      <c r="H280" s="467"/>
      <c r="I280" s="467"/>
      <c r="J280" s="468"/>
      <c r="L280" s="1" t="s">
        <v>1063</v>
      </c>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row>
    <row r="281" spans="2:35" s="158" customFormat="1" ht="15" customHeight="1" outlineLevel="1" x14ac:dyDescent="0.25">
      <c r="B281" s="466"/>
      <c r="C281" s="467"/>
      <c r="D281" s="467"/>
      <c r="E281" s="467"/>
      <c r="F281" s="467"/>
      <c r="G281" s="467"/>
      <c r="H281" s="467"/>
      <c r="I281" s="467"/>
      <c r="J281" s="468"/>
      <c r="L281" s="1" t="s">
        <v>1064</v>
      </c>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row>
    <row r="282" spans="2:35" s="158" customFormat="1" ht="15" customHeight="1" outlineLevel="1" x14ac:dyDescent="0.25">
      <c r="B282" s="466"/>
      <c r="C282" s="467"/>
      <c r="D282" s="467"/>
      <c r="E282" s="467"/>
      <c r="F282" s="467"/>
      <c r="G282" s="467"/>
      <c r="H282" s="467"/>
      <c r="I282" s="467"/>
      <c r="J282" s="468"/>
      <c r="L282" s="1" t="s">
        <v>1065</v>
      </c>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row>
    <row r="283" spans="2:35" s="158" customFormat="1" ht="15" customHeight="1" outlineLevel="1" x14ac:dyDescent="0.25">
      <c r="B283" s="466"/>
      <c r="C283" s="467"/>
      <c r="D283" s="467"/>
      <c r="E283" s="467"/>
      <c r="F283" s="467"/>
      <c r="G283" s="467"/>
      <c r="H283" s="467"/>
      <c r="I283" s="467"/>
      <c r="J283" s="468"/>
      <c r="L283" s="1" t="s">
        <v>1066</v>
      </c>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row>
    <row r="284" spans="2:35" s="158" customFormat="1" ht="15" customHeight="1" outlineLevel="1" x14ac:dyDescent="0.25">
      <c r="B284" s="466"/>
      <c r="C284" s="467"/>
      <c r="D284" s="467"/>
      <c r="E284" s="467"/>
      <c r="F284" s="467"/>
      <c r="G284" s="467"/>
      <c r="H284" s="467"/>
      <c r="I284" s="467"/>
      <c r="J284" s="468"/>
      <c r="L284" s="1" t="s">
        <v>1067</v>
      </c>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row>
    <row r="285" spans="2:35" s="158" customFormat="1" ht="15" customHeight="1" outlineLevel="1" x14ac:dyDescent="0.25">
      <c r="B285" s="466"/>
      <c r="C285" s="467"/>
      <c r="D285" s="467"/>
      <c r="E285" s="467"/>
      <c r="F285" s="467"/>
      <c r="G285" s="467"/>
      <c r="H285" s="467"/>
      <c r="I285" s="467"/>
      <c r="J285" s="468"/>
      <c r="L285" s="1" t="s">
        <v>1068</v>
      </c>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row>
    <row r="286" spans="2:35" s="158" customFormat="1" ht="15" customHeight="1" outlineLevel="1" x14ac:dyDescent="0.25">
      <c r="B286" s="466"/>
      <c r="C286" s="467"/>
      <c r="D286" s="467"/>
      <c r="E286" s="467"/>
      <c r="F286" s="467"/>
      <c r="G286" s="467"/>
      <c r="H286" s="467"/>
      <c r="I286" s="467"/>
      <c r="J286" s="468"/>
      <c r="L286" s="1" t="s">
        <v>1069</v>
      </c>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row>
    <row r="287" spans="2:35" s="158" customFormat="1" ht="15" customHeight="1" outlineLevel="1" x14ac:dyDescent="0.25">
      <c r="B287" s="466"/>
      <c r="C287" s="467"/>
      <c r="D287" s="467"/>
      <c r="E287" s="467"/>
      <c r="F287" s="467"/>
      <c r="G287" s="467"/>
      <c r="H287" s="467"/>
      <c r="I287" s="467"/>
      <c r="J287" s="468"/>
      <c r="L287" s="1" t="s">
        <v>1070</v>
      </c>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row>
    <row r="288" spans="2:35" s="158" customFormat="1" ht="15" customHeight="1" outlineLevel="1" x14ac:dyDescent="0.25">
      <c r="B288" s="466"/>
      <c r="C288" s="467"/>
      <c r="D288" s="467"/>
      <c r="E288" s="467"/>
      <c r="F288" s="467"/>
      <c r="G288" s="467"/>
      <c r="H288" s="467"/>
      <c r="I288" s="467"/>
      <c r="J288" s="468"/>
      <c r="L288" s="1" t="s">
        <v>1071</v>
      </c>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row>
    <row r="289" spans="2:35" s="158" customFormat="1" ht="15" customHeight="1" outlineLevel="1" x14ac:dyDescent="0.25">
      <c r="B289" s="466"/>
      <c r="C289" s="467"/>
      <c r="D289" s="467"/>
      <c r="E289" s="467"/>
      <c r="F289" s="467"/>
      <c r="G289" s="467"/>
      <c r="H289" s="467"/>
      <c r="I289" s="467"/>
      <c r="J289" s="468"/>
      <c r="L289" s="1" t="s">
        <v>1072</v>
      </c>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row>
    <row r="290" spans="2:35" s="158" customFormat="1" ht="15" customHeight="1" outlineLevel="1" x14ac:dyDescent="0.25">
      <c r="B290" s="466"/>
      <c r="C290" s="467"/>
      <c r="D290" s="467"/>
      <c r="E290" s="467"/>
      <c r="F290" s="467"/>
      <c r="G290" s="467"/>
      <c r="H290" s="467"/>
      <c r="I290" s="467"/>
      <c r="J290" s="468"/>
      <c r="L290" s="1" t="s">
        <v>1073</v>
      </c>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row>
    <row r="291" spans="2:35" s="158" customFormat="1" ht="15" customHeight="1" outlineLevel="1" x14ac:dyDescent="0.25">
      <c r="B291" s="466"/>
      <c r="C291" s="467"/>
      <c r="D291" s="467"/>
      <c r="E291" s="467"/>
      <c r="F291" s="467"/>
      <c r="G291" s="467"/>
      <c r="H291" s="467"/>
      <c r="I291" s="467"/>
      <c r="J291" s="468"/>
      <c r="L291" s="1" t="s">
        <v>1074</v>
      </c>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row>
    <row r="292" spans="2:35" s="158" customFormat="1" ht="15" customHeight="1" outlineLevel="1" x14ac:dyDescent="0.25">
      <c r="B292" s="466"/>
      <c r="C292" s="467"/>
      <c r="D292" s="467"/>
      <c r="E292" s="467"/>
      <c r="F292" s="467"/>
      <c r="G292" s="467"/>
      <c r="H292" s="467"/>
      <c r="I292" s="467"/>
      <c r="J292" s="468"/>
      <c r="L292" s="1" t="s">
        <v>1075</v>
      </c>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row>
    <row r="293" spans="2:35" s="158" customFormat="1" ht="15" customHeight="1" outlineLevel="1" x14ac:dyDescent="0.25">
      <c r="B293" s="466"/>
      <c r="C293" s="467"/>
      <c r="D293" s="467"/>
      <c r="E293" s="467"/>
      <c r="F293" s="467"/>
      <c r="G293" s="467"/>
      <c r="H293" s="467"/>
      <c r="I293" s="467"/>
      <c r="J293" s="468"/>
      <c r="L293" s="1" t="s">
        <v>1076</v>
      </c>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row>
    <row r="294" spans="2:35" s="158" customFormat="1" ht="15" customHeight="1" outlineLevel="1" x14ac:dyDescent="0.25">
      <c r="B294" s="466"/>
      <c r="C294" s="467"/>
      <c r="D294" s="467"/>
      <c r="E294" s="467"/>
      <c r="F294" s="467"/>
      <c r="G294" s="467"/>
      <c r="H294" s="467"/>
      <c r="I294" s="467"/>
      <c r="J294" s="468"/>
      <c r="L294" s="1" t="s">
        <v>1077</v>
      </c>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row>
    <row r="295" spans="2:35" s="158" customFormat="1" ht="15" customHeight="1" outlineLevel="1" x14ac:dyDescent="0.25">
      <c r="B295" s="466"/>
      <c r="C295" s="467"/>
      <c r="D295" s="467"/>
      <c r="E295" s="467"/>
      <c r="F295" s="467"/>
      <c r="G295" s="467"/>
      <c r="H295" s="467"/>
      <c r="I295" s="467"/>
      <c r="J295" s="468"/>
      <c r="L295" s="1" t="s">
        <v>1078</v>
      </c>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row>
    <row r="296" spans="2:35" s="158" customFormat="1" ht="15" customHeight="1" outlineLevel="1" x14ac:dyDescent="0.25">
      <c r="B296" s="466"/>
      <c r="C296" s="467"/>
      <c r="D296" s="467"/>
      <c r="E296" s="467"/>
      <c r="F296" s="467"/>
      <c r="G296" s="467"/>
      <c r="H296" s="467"/>
      <c r="I296" s="467"/>
      <c r="J296" s="468"/>
      <c r="L296" s="1" t="s">
        <v>1079</v>
      </c>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row>
    <row r="297" spans="2:35" s="158" customFormat="1" ht="15" customHeight="1" outlineLevel="1" x14ac:dyDescent="0.25">
      <c r="B297" s="466"/>
      <c r="C297" s="467"/>
      <c r="D297" s="467"/>
      <c r="E297" s="467"/>
      <c r="F297" s="467"/>
      <c r="G297" s="467"/>
      <c r="H297" s="467"/>
      <c r="I297" s="467"/>
      <c r="J297" s="468"/>
      <c r="L297" s="1" t="s">
        <v>1080</v>
      </c>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row>
    <row r="298" spans="2:35" s="158" customFormat="1" ht="15" customHeight="1" outlineLevel="1" x14ac:dyDescent="0.25">
      <c r="B298" s="466"/>
      <c r="C298" s="467"/>
      <c r="D298" s="467"/>
      <c r="E298" s="467"/>
      <c r="F298" s="467"/>
      <c r="G298" s="467"/>
      <c r="H298" s="467"/>
      <c r="I298" s="467"/>
      <c r="J298" s="468"/>
      <c r="L298" s="1" t="s">
        <v>1081</v>
      </c>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row>
    <row r="299" spans="2:35" s="158" customFormat="1" ht="15" customHeight="1" outlineLevel="1" x14ac:dyDescent="0.25">
      <c r="B299" s="466"/>
      <c r="C299" s="467"/>
      <c r="D299" s="467"/>
      <c r="E299" s="467"/>
      <c r="F299" s="467"/>
      <c r="G299" s="467"/>
      <c r="H299" s="467"/>
      <c r="I299" s="467"/>
      <c r="J299" s="468"/>
      <c r="L299" s="1" t="s">
        <v>1082</v>
      </c>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row>
    <row r="300" spans="2:35" s="158" customFormat="1" ht="15" customHeight="1" outlineLevel="1" x14ac:dyDescent="0.25">
      <c r="B300" s="466"/>
      <c r="C300" s="467"/>
      <c r="D300" s="467"/>
      <c r="E300" s="467"/>
      <c r="F300" s="467"/>
      <c r="G300" s="467"/>
      <c r="H300" s="467"/>
      <c r="I300" s="467"/>
      <c r="J300" s="468"/>
      <c r="L300" s="1" t="s">
        <v>1083</v>
      </c>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row>
    <row r="301" spans="2:35" s="158" customFormat="1" ht="15" customHeight="1" outlineLevel="1" x14ac:dyDescent="0.25">
      <c r="B301" s="466"/>
      <c r="C301" s="467"/>
      <c r="D301" s="467"/>
      <c r="E301" s="467"/>
      <c r="F301" s="467"/>
      <c r="G301" s="467"/>
      <c r="H301" s="467"/>
      <c r="I301" s="467"/>
      <c r="J301" s="468"/>
      <c r="L301" s="1" t="s">
        <v>1084</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row>
    <row r="302" spans="2:35" s="158" customFormat="1" ht="15" customHeight="1" outlineLevel="1" x14ac:dyDescent="0.25">
      <c r="B302" s="466"/>
      <c r="C302" s="467"/>
      <c r="D302" s="467"/>
      <c r="E302" s="467"/>
      <c r="F302" s="467"/>
      <c r="G302" s="467"/>
      <c r="H302" s="467"/>
      <c r="I302" s="467"/>
      <c r="J302" s="468"/>
      <c r="L302" s="1" t="s">
        <v>1085</v>
      </c>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row>
    <row r="303" spans="2:35" s="158" customFormat="1" ht="15" customHeight="1" outlineLevel="1" x14ac:dyDescent="0.25">
      <c r="B303" s="466"/>
      <c r="C303" s="467"/>
      <c r="D303" s="467"/>
      <c r="E303" s="467"/>
      <c r="F303" s="467"/>
      <c r="G303" s="467"/>
      <c r="H303" s="467"/>
      <c r="I303" s="467"/>
      <c r="J303" s="468"/>
      <c r="L303" s="1" t="s">
        <v>1086</v>
      </c>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row>
    <row r="304" spans="2:35" s="158" customFormat="1" ht="15" customHeight="1" outlineLevel="1" x14ac:dyDescent="0.25">
      <c r="B304" s="466"/>
      <c r="C304" s="467"/>
      <c r="D304" s="467"/>
      <c r="E304" s="467"/>
      <c r="F304" s="467"/>
      <c r="G304" s="467"/>
      <c r="H304" s="467"/>
      <c r="I304" s="467"/>
      <c r="J304" s="468"/>
      <c r="L304" s="1" t="s">
        <v>1087</v>
      </c>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row>
    <row r="305" spans="2:35" s="158" customFormat="1" ht="15" customHeight="1" outlineLevel="1" x14ac:dyDescent="0.25">
      <c r="B305" s="466"/>
      <c r="C305" s="467"/>
      <c r="D305" s="467"/>
      <c r="E305" s="467"/>
      <c r="F305" s="467"/>
      <c r="G305" s="467"/>
      <c r="H305" s="467"/>
      <c r="I305" s="467"/>
      <c r="J305" s="468"/>
      <c r="L305" s="1" t="s">
        <v>1088</v>
      </c>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row>
    <row r="306" spans="2:35" s="158" customFormat="1" ht="15" customHeight="1" outlineLevel="1" x14ac:dyDescent="0.25">
      <c r="B306" s="466"/>
      <c r="C306" s="467"/>
      <c r="D306" s="467"/>
      <c r="E306" s="467"/>
      <c r="F306" s="467"/>
      <c r="G306" s="467"/>
      <c r="H306" s="467"/>
      <c r="I306" s="467"/>
      <c r="J306" s="468"/>
      <c r="L306" s="1" t="s">
        <v>1089</v>
      </c>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row>
    <row r="307" spans="2:35" s="158" customFormat="1" ht="15" customHeight="1" outlineLevel="1" x14ac:dyDescent="0.25">
      <c r="B307" s="466"/>
      <c r="C307" s="467"/>
      <c r="D307" s="467"/>
      <c r="E307" s="467"/>
      <c r="F307" s="467"/>
      <c r="G307" s="467"/>
      <c r="H307" s="467"/>
      <c r="I307" s="467"/>
      <c r="J307" s="468"/>
      <c r="L307" s="1" t="s">
        <v>1090</v>
      </c>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row>
    <row r="308" spans="2:35" s="158" customFormat="1" ht="15" customHeight="1" outlineLevel="1" x14ac:dyDescent="0.25">
      <c r="B308" s="466"/>
      <c r="C308" s="467"/>
      <c r="D308" s="467"/>
      <c r="E308" s="467"/>
      <c r="F308" s="467"/>
      <c r="G308" s="467"/>
      <c r="H308" s="467"/>
      <c r="I308" s="467"/>
      <c r="J308" s="468"/>
      <c r="L308" s="1" t="s">
        <v>1091</v>
      </c>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row>
    <row r="309" spans="2:35" s="158" customFormat="1" ht="15" customHeight="1" outlineLevel="1" x14ac:dyDescent="0.25">
      <c r="B309" s="466"/>
      <c r="C309" s="467"/>
      <c r="D309" s="467"/>
      <c r="E309" s="467"/>
      <c r="F309" s="467"/>
      <c r="G309" s="467"/>
      <c r="H309" s="467"/>
      <c r="I309" s="467"/>
      <c r="J309" s="468"/>
      <c r="L309" s="1" t="s">
        <v>1092</v>
      </c>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row>
    <row r="310" spans="2:35" s="158" customFormat="1" ht="15" customHeight="1" outlineLevel="1" x14ac:dyDescent="0.25">
      <c r="B310" s="466"/>
      <c r="C310" s="467"/>
      <c r="D310" s="467"/>
      <c r="E310" s="467"/>
      <c r="F310" s="467"/>
      <c r="G310" s="467"/>
      <c r="H310" s="467"/>
      <c r="I310" s="467"/>
      <c r="J310" s="468"/>
      <c r="L310" s="1" t="s">
        <v>1093</v>
      </c>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row>
    <row r="311" spans="2:35" s="158" customFormat="1" ht="15" customHeight="1" outlineLevel="1" x14ac:dyDescent="0.25">
      <c r="B311" s="466"/>
      <c r="C311" s="467"/>
      <c r="D311" s="467"/>
      <c r="E311" s="467"/>
      <c r="F311" s="467"/>
      <c r="G311" s="467"/>
      <c r="H311" s="467"/>
      <c r="I311" s="467"/>
      <c r="J311" s="468"/>
      <c r="L311" s="1" t="s">
        <v>1094</v>
      </c>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row>
    <row r="312" spans="2:35" s="158" customFormat="1" ht="15" customHeight="1" outlineLevel="1" x14ac:dyDescent="0.25">
      <c r="B312" s="466"/>
      <c r="C312" s="467"/>
      <c r="D312" s="467"/>
      <c r="E312" s="467"/>
      <c r="F312" s="467"/>
      <c r="G312" s="467"/>
      <c r="H312" s="467"/>
      <c r="I312" s="467"/>
      <c r="J312" s="468"/>
      <c r="L312" s="1" t="s">
        <v>1095</v>
      </c>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row>
    <row r="313" spans="2:35" s="158" customFormat="1" ht="15" customHeight="1" outlineLevel="1" x14ac:dyDescent="0.25">
      <c r="B313" s="466"/>
      <c r="C313" s="467"/>
      <c r="D313" s="467"/>
      <c r="E313" s="467"/>
      <c r="F313" s="467"/>
      <c r="G313" s="467"/>
      <c r="H313" s="467"/>
      <c r="I313" s="467"/>
      <c r="J313" s="468"/>
      <c r="L313" s="1" t="s">
        <v>1096</v>
      </c>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row>
    <row r="314" spans="2:35" s="158" customFormat="1" ht="15" customHeight="1" outlineLevel="1" x14ac:dyDescent="0.25">
      <c r="B314" s="466"/>
      <c r="C314" s="467"/>
      <c r="D314" s="467"/>
      <c r="E314" s="467"/>
      <c r="F314" s="467"/>
      <c r="G314" s="467"/>
      <c r="H314" s="467"/>
      <c r="I314" s="467"/>
      <c r="J314" s="468"/>
      <c r="L314" s="1" t="s">
        <v>1097</v>
      </c>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row>
    <row r="315" spans="2:35" s="158" customFormat="1" ht="15" customHeight="1" outlineLevel="1" x14ac:dyDescent="0.25">
      <c r="B315" s="466"/>
      <c r="C315" s="467"/>
      <c r="D315" s="467"/>
      <c r="E315" s="467"/>
      <c r="F315" s="467"/>
      <c r="G315" s="467"/>
      <c r="H315" s="467"/>
      <c r="I315" s="467"/>
      <c r="J315" s="468"/>
      <c r="L315" s="1" t="s">
        <v>1098</v>
      </c>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row>
    <row r="316" spans="2:35" s="158" customFormat="1" ht="15" customHeight="1" outlineLevel="1" x14ac:dyDescent="0.25">
      <c r="B316" s="466"/>
      <c r="C316" s="467"/>
      <c r="D316" s="467"/>
      <c r="E316" s="467"/>
      <c r="F316" s="467"/>
      <c r="G316" s="467"/>
      <c r="H316" s="467"/>
      <c r="I316" s="467"/>
      <c r="J316" s="468"/>
      <c r="L316" s="1" t="s">
        <v>1099</v>
      </c>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row>
    <row r="317" spans="2:35" s="158" customFormat="1" ht="15" customHeight="1" outlineLevel="1" x14ac:dyDescent="0.25">
      <c r="B317" s="466"/>
      <c r="C317" s="467"/>
      <c r="D317" s="467"/>
      <c r="E317" s="467"/>
      <c r="F317" s="467"/>
      <c r="G317" s="467"/>
      <c r="H317" s="467"/>
      <c r="I317" s="467"/>
      <c r="J317" s="468"/>
      <c r="L317" s="1" t="s">
        <v>1100</v>
      </c>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row>
    <row r="318" spans="2:35" s="158" customFormat="1" ht="15" customHeight="1" outlineLevel="1" x14ac:dyDescent="0.25">
      <c r="B318" s="466"/>
      <c r="C318" s="467"/>
      <c r="D318" s="467"/>
      <c r="E318" s="467"/>
      <c r="F318" s="467"/>
      <c r="G318" s="467"/>
      <c r="H318" s="467"/>
      <c r="I318" s="467"/>
      <c r="J318" s="468"/>
      <c r="L318" s="1" t="s">
        <v>1101</v>
      </c>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row>
    <row r="319" spans="2:35" s="158" customFormat="1" ht="15" customHeight="1" outlineLevel="1" x14ac:dyDescent="0.25">
      <c r="B319" s="466"/>
      <c r="C319" s="467"/>
      <c r="D319" s="467"/>
      <c r="E319" s="467"/>
      <c r="F319" s="467"/>
      <c r="G319" s="467"/>
      <c r="H319" s="467"/>
      <c r="I319" s="467"/>
      <c r="J319" s="468"/>
      <c r="L319" s="1" t="s">
        <v>1102</v>
      </c>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row>
    <row r="320" spans="2:35" s="158" customFormat="1" ht="15" customHeight="1" outlineLevel="1" x14ac:dyDescent="0.25">
      <c r="B320" s="466"/>
      <c r="C320" s="467"/>
      <c r="D320" s="467"/>
      <c r="E320" s="467"/>
      <c r="F320" s="467"/>
      <c r="G320" s="467"/>
      <c r="H320" s="467"/>
      <c r="I320" s="467"/>
      <c r="J320" s="468"/>
      <c r="L320" s="1" t="s">
        <v>1103</v>
      </c>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row>
    <row r="321" spans="2:35" s="158" customFormat="1" ht="15" customHeight="1" outlineLevel="1" x14ac:dyDescent="0.25">
      <c r="B321" s="466"/>
      <c r="C321" s="467"/>
      <c r="D321" s="467"/>
      <c r="E321" s="467"/>
      <c r="F321" s="467"/>
      <c r="G321" s="467"/>
      <c r="H321" s="467"/>
      <c r="I321" s="467"/>
      <c r="J321" s="468"/>
      <c r="L321" s="1" t="s">
        <v>1104</v>
      </c>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row>
    <row r="322" spans="2:35" s="158" customFormat="1" ht="15" customHeight="1" outlineLevel="1" x14ac:dyDescent="0.25">
      <c r="B322" s="466"/>
      <c r="C322" s="467"/>
      <c r="D322" s="467"/>
      <c r="E322" s="467"/>
      <c r="F322" s="467"/>
      <c r="G322" s="467"/>
      <c r="H322" s="467"/>
      <c r="I322" s="467"/>
      <c r="J322" s="468"/>
      <c r="L322" s="1" t="s">
        <v>1105</v>
      </c>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row>
    <row r="323" spans="2:35" s="158" customFormat="1" ht="15" customHeight="1" outlineLevel="1" x14ac:dyDescent="0.25">
      <c r="B323" s="466"/>
      <c r="C323" s="467"/>
      <c r="D323" s="467"/>
      <c r="E323" s="467"/>
      <c r="F323" s="467"/>
      <c r="G323" s="467"/>
      <c r="H323" s="467"/>
      <c r="I323" s="467"/>
      <c r="J323" s="468"/>
      <c r="L323" s="1" t="s">
        <v>1106</v>
      </c>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row>
    <row r="324" spans="2:35" s="158" customFormat="1" ht="15" customHeight="1" outlineLevel="1" x14ac:dyDescent="0.25">
      <c r="B324" s="466"/>
      <c r="C324" s="467"/>
      <c r="D324" s="467"/>
      <c r="E324" s="467"/>
      <c r="F324" s="467"/>
      <c r="G324" s="467"/>
      <c r="H324" s="467"/>
      <c r="I324" s="467"/>
      <c r="J324" s="468"/>
      <c r="L324" s="1" t="s">
        <v>1107</v>
      </c>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row>
    <row r="325" spans="2:35" s="158" customFormat="1" ht="15" customHeight="1" outlineLevel="1" x14ac:dyDescent="0.25">
      <c r="B325" s="466"/>
      <c r="C325" s="467"/>
      <c r="D325" s="467"/>
      <c r="E325" s="467"/>
      <c r="F325" s="467"/>
      <c r="G325" s="467"/>
      <c r="H325" s="467"/>
      <c r="I325" s="467"/>
      <c r="J325" s="468"/>
      <c r="L325" s="1" t="s">
        <v>1108</v>
      </c>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row>
    <row r="326" spans="2:35" s="158" customFormat="1" ht="15" customHeight="1" outlineLevel="1" x14ac:dyDescent="0.25">
      <c r="B326" s="466"/>
      <c r="C326" s="467"/>
      <c r="D326" s="467"/>
      <c r="E326" s="467"/>
      <c r="F326" s="467"/>
      <c r="G326" s="467"/>
      <c r="H326" s="467"/>
      <c r="I326" s="467"/>
      <c r="J326" s="468"/>
      <c r="L326" s="1" t="s">
        <v>1109</v>
      </c>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row>
    <row r="327" spans="2:35" s="158" customFormat="1" ht="15" customHeight="1" outlineLevel="1" x14ac:dyDescent="0.25">
      <c r="B327" s="466"/>
      <c r="C327" s="467"/>
      <c r="D327" s="467"/>
      <c r="E327" s="467"/>
      <c r="F327" s="467"/>
      <c r="G327" s="467"/>
      <c r="H327" s="467"/>
      <c r="I327" s="467"/>
      <c r="J327" s="468"/>
      <c r="L327" s="1" t="s">
        <v>1110</v>
      </c>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row>
    <row r="328" spans="2:35" s="158" customFormat="1" ht="15" customHeight="1" outlineLevel="1" x14ac:dyDescent="0.25">
      <c r="B328" s="466"/>
      <c r="C328" s="467"/>
      <c r="D328" s="467"/>
      <c r="E328" s="467"/>
      <c r="F328" s="467"/>
      <c r="G328" s="467"/>
      <c r="H328" s="467"/>
      <c r="I328" s="467"/>
      <c r="J328" s="468"/>
      <c r="L328" s="1" t="s">
        <v>1111</v>
      </c>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row>
    <row r="329" spans="2:35" s="158" customFormat="1" ht="15" customHeight="1" outlineLevel="1" x14ac:dyDescent="0.25">
      <c r="B329" s="466"/>
      <c r="C329" s="467"/>
      <c r="D329" s="467"/>
      <c r="E329" s="467"/>
      <c r="F329" s="467"/>
      <c r="G329" s="467"/>
      <c r="H329" s="467"/>
      <c r="I329" s="467"/>
      <c r="J329" s="468"/>
      <c r="L329" s="1" t="s">
        <v>1112</v>
      </c>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row>
    <row r="330" spans="2:35" s="158" customFormat="1" ht="15" customHeight="1" outlineLevel="1" x14ac:dyDescent="0.25">
      <c r="B330" s="466"/>
      <c r="C330" s="467"/>
      <c r="D330" s="467"/>
      <c r="E330" s="467"/>
      <c r="F330" s="467"/>
      <c r="G330" s="467"/>
      <c r="H330" s="467"/>
      <c r="I330" s="467"/>
      <c r="J330" s="468"/>
      <c r="L330" s="1" t="s">
        <v>1113</v>
      </c>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row>
    <row r="331" spans="2:35" s="158" customFormat="1" ht="15" customHeight="1" outlineLevel="1" x14ac:dyDescent="0.25">
      <c r="B331" s="466"/>
      <c r="C331" s="467"/>
      <c r="D331" s="467"/>
      <c r="E331" s="467"/>
      <c r="F331" s="467"/>
      <c r="G331" s="467"/>
      <c r="H331" s="467"/>
      <c r="I331" s="467"/>
      <c r="J331" s="468"/>
      <c r="L331" s="1" t="s">
        <v>1114</v>
      </c>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row>
    <row r="332" spans="2:35" s="158" customFormat="1" ht="15" customHeight="1" outlineLevel="1" x14ac:dyDescent="0.25">
      <c r="B332" s="466"/>
      <c r="C332" s="467"/>
      <c r="D332" s="467"/>
      <c r="E332" s="467"/>
      <c r="F332" s="467"/>
      <c r="G332" s="467"/>
      <c r="H332" s="467"/>
      <c r="I332" s="467"/>
      <c r="J332" s="468"/>
      <c r="L332" s="1" t="s">
        <v>1115</v>
      </c>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row>
    <row r="333" spans="2:35" s="158" customFormat="1" ht="15" customHeight="1" outlineLevel="1" x14ac:dyDescent="0.25">
      <c r="B333" s="466"/>
      <c r="C333" s="467"/>
      <c r="D333" s="467"/>
      <c r="E333" s="467"/>
      <c r="F333" s="467"/>
      <c r="G333" s="467"/>
      <c r="H333" s="467"/>
      <c r="I333" s="467"/>
      <c r="J333" s="468"/>
      <c r="L333" s="1" t="s">
        <v>1116</v>
      </c>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row>
    <row r="334" spans="2:35" s="158" customFormat="1" ht="15" customHeight="1" outlineLevel="1" x14ac:dyDescent="0.25">
      <c r="B334" s="466"/>
      <c r="C334" s="467"/>
      <c r="D334" s="467"/>
      <c r="E334" s="467"/>
      <c r="F334" s="467"/>
      <c r="G334" s="467"/>
      <c r="H334" s="467"/>
      <c r="I334" s="467"/>
      <c r="J334" s="468"/>
      <c r="L334" s="1" t="s">
        <v>1117</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row>
    <row r="335" spans="2:35" s="158" customFormat="1" ht="15" customHeight="1" outlineLevel="1" x14ac:dyDescent="0.25">
      <c r="B335" s="466"/>
      <c r="C335" s="467"/>
      <c r="D335" s="467"/>
      <c r="E335" s="467"/>
      <c r="F335" s="467"/>
      <c r="G335" s="467"/>
      <c r="H335" s="467"/>
      <c r="I335" s="467"/>
      <c r="J335" s="468"/>
      <c r="L335" s="1" t="s">
        <v>1118</v>
      </c>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row>
    <row r="336" spans="2:35" s="158" customFormat="1" ht="15" customHeight="1" outlineLevel="1" x14ac:dyDescent="0.25">
      <c r="B336" s="466"/>
      <c r="C336" s="467"/>
      <c r="D336" s="467"/>
      <c r="E336" s="467"/>
      <c r="F336" s="467"/>
      <c r="G336" s="467"/>
      <c r="H336" s="467"/>
      <c r="I336" s="467"/>
      <c r="J336" s="468"/>
      <c r="L336" s="1" t="s">
        <v>1119</v>
      </c>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row>
    <row r="337" spans="2:35" s="158" customFormat="1" ht="15" customHeight="1" outlineLevel="1" x14ac:dyDescent="0.25">
      <c r="B337" s="466"/>
      <c r="C337" s="467"/>
      <c r="D337" s="467"/>
      <c r="E337" s="467"/>
      <c r="F337" s="467"/>
      <c r="G337" s="467"/>
      <c r="H337" s="467"/>
      <c r="I337" s="467"/>
      <c r="J337" s="468"/>
      <c r="L337" s="1" t="s">
        <v>1120</v>
      </c>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row>
    <row r="338" spans="2:35" s="158" customFormat="1" ht="15" customHeight="1" outlineLevel="1" x14ac:dyDescent="0.25">
      <c r="B338" s="466"/>
      <c r="C338" s="467"/>
      <c r="D338" s="467"/>
      <c r="E338" s="467"/>
      <c r="F338" s="467"/>
      <c r="G338" s="467"/>
      <c r="H338" s="467"/>
      <c r="I338" s="467"/>
      <c r="J338" s="468"/>
      <c r="L338" s="1" t="s">
        <v>1121</v>
      </c>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row>
    <row r="339" spans="2:35" s="158" customFormat="1" ht="15" customHeight="1" outlineLevel="1" x14ac:dyDescent="0.25">
      <c r="B339" s="466"/>
      <c r="C339" s="467"/>
      <c r="D339" s="467"/>
      <c r="E339" s="467"/>
      <c r="F339" s="467"/>
      <c r="G339" s="467"/>
      <c r="H339" s="467"/>
      <c r="I339" s="467"/>
      <c r="J339" s="468"/>
      <c r="L339" s="1" t="s">
        <v>1122</v>
      </c>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row>
    <row r="340" spans="2:35" s="158" customFormat="1" ht="15" customHeight="1" outlineLevel="1" x14ac:dyDescent="0.25">
      <c r="B340" s="466"/>
      <c r="C340" s="467"/>
      <c r="D340" s="467"/>
      <c r="E340" s="467"/>
      <c r="F340" s="467"/>
      <c r="G340" s="467"/>
      <c r="H340" s="467"/>
      <c r="I340" s="467"/>
      <c r="J340" s="468"/>
      <c r="L340" s="1" t="s">
        <v>1123</v>
      </c>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row>
    <row r="341" spans="2:35" s="158" customFormat="1" ht="15" customHeight="1" outlineLevel="1" x14ac:dyDescent="0.25">
      <c r="B341" s="466"/>
      <c r="C341" s="467"/>
      <c r="D341" s="467"/>
      <c r="E341" s="467"/>
      <c r="F341" s="467"/>
      <c r="G341" s="467"/>
      <c r="H341" s="467"/>
      <c r="I341" s="467"/>
      <c r="J341" s="468"/>
      <c r="L341" s="1" t="s">
        <v>1124</v>
      </c>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row>
    <row r="342" spans="2:35" s="158" customFormat="1" ht="15" customHeight="1" outlineLevel="1" x14ac:dyDescent="0.25">
      <c r="B342" s="466"/>
      <c r="C342" s="467"/>
      <c r="D342" s="467"/>
      <c r="E342" s="467"/>
      <c r="F342" s="467"/>
      <c r="G342" s="467"/>
      <c r="H342" s="467"/>
      <c r="I342" s="467"/>
      <c r="J342" s="468"/>
      <c r="L342" s="1" t="s">
        <v>1125</v>
      </c>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row>
    <row r="343" spans="2:35" s="158" customFormat="1" ht="15" customHeight="1" outlineLevel="1" x14ac:dyDescent="0.25">
      <c r="B343" s="466"/>
      <c r="C343" s="467"/>
      <c r="D343" s="467"/>
      <c r="E343" s="467"/>
      <c r="F343" s="467"/>
      <c r="G343" s="467"/>
      <c r="H343" s="467"/>
      <c r="I343" s="467"/>
      <c r="J343" s="468"/>
      <c r="L343" s="1" t="s">
        <v>1126</v>
      </c>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row>
    <row r="344" spans="2:35" s="158" customFormat="1" ht="15" customHeight="1" outlineLevel="1" x14ac:dyDescent="0.25">
      <c r="B344" s="466"/>
      <c r="C344" s="467"/>
      <c r="D344" s="467"/>
      <c r="E344" s="467"/>
      <c r="F344" s="467"/>
      <c r="G344" s="467"/>
      <c r="H344" s="467"/>
      <c r="I344" s="467"/>
      <c r="J344" s="468"/>
      <c r="L344" s="1" t="s">
        <v>1127</v>
      </c>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row>
    <row r="345" spans="2:35" s="158" customFormat="1" ht="15" customHeight="1" outlineLevel="1" x14ac:dyDescent="0.25">
      <c r="B345" s="466"/>
      <c r="C345" s="467"/>
      <c r="D345" s="467"/>
      <c r="E345" s="467"/>
      <c r="F345" s="467"/>
      <c r="G345" s="467"/>
      <c r="H345" s="467"/>
      <c r="I345" s="467"/>
      <c r="J345" s="468"/>
      <c r="L345" s="1" t="s">
        <v>1128</v>
      </c>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row>
    <row r="346" spans="2:35" s="158" customFormat="1" ht="15" customHeight="1" outlineLevel="1" x14ac:dyDescent="0.25">
      <c r="B346" s="466"/>
      <c r="C346" s="467"/>
      <c r="D346" s="467"/>
      <c r="E346" s="467"/>
      <c r="F346" s="467"/>
      <c r="G346" s="467"/>
      <c r="H346" s="467"/>
      <c r="I346" s="467"/>
      <c r="J346" s="468"/>
      <c r="L346" s="1" t="s">
        <v>1129</v>
      </c>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row>
    <row r="347" spans="2:35" s="158" customFormat="1" ht="15" customHeight="1" outlineLevel="1" x14ac:dyDescent="0.25">
      <c r="B347" s="466"/>
      <c r="C347" s="467"/>
      <c r="D347" s="467"/>
      <c r="E347" s="467"/>
      <c r="F347" s="467"/>
      <c r="G347" s="467"/>
      <c r="H347" s="467"/>
      <c r="I347" s="467"/>
      <c r="J347" s="468"/>
      <c r="L347" s="1" t="s">
        <v>1130</v>
      </c>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row>
    <row r="348" spans="2:35" s="158" customFormat="1" ht="15" customHeight="1" outlineLevel="1" x14ac:dyDescent="0.25">
      <c r="B348" s="466"/>
      <c r="C348" s="467"/>
      <c r="D348" s="467"/>
      <c r="E348" s="467"/>
      <c r="F348" s="467"/>
      <c r="G348" s="467"/>
      <c r="H348" s="467"/>
      <c r="I348" s="467"/>
      <c r="J348" s="468"/>
      <c r="L348" s="1" t="s">
        <v>1131</v>
      </c>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row>
    <row r="349" spans="2:35" s="158" customFormat="1" ht="15" customHeight="1" outlineLevel="1" x14ac:dyDescent="0.25">
      <c r="B349" s="466"/>
      <c r="C349" s="467"/>
      <c r="D349" s="467"/>
      <c r="E349" s="467"/>
      <c r="F349" s="467"/>
      <c r="G349" s="467"/>
      <c r="H349" s="467"/>
      <c r="I349" s="467"/>
      <c r="J349" s="468"/>
      <c r="L349" s="1" t="s">
        <v>1132</v>
      </c>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row>
    <row r="350" spans="2:35" s="158" customFormat="1" ht="15" customHeight="1" outlineLevel="1" x14ac:dyDescent="0.25">
      <c r="B350" s="466"/>
      <c r="C350" s="467"/>
      <c r="D350" s="467"/>
      <c r="E350" s="467"/>
      <c r="F350" s="467"/>
      <c r="G350" s="467"/>
      <c r="H350" s="467"/>
      <c r="I350" s="467"/>
      <c r="J350" s="468"/>
      <c r="L350" s="1" t="s">
        <v>1133</v>
      </c>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row>
    <row r="351" spans="2:35" s="158" customFormat="1" ht="15" customHeight="1" outlineLevel="1" x14ac:dyDescent="0.25">
      <c r="B351" s="466"/>
      <c r="C351" s="467"/>
      <c r="D351" s="467"/>
      <c r="E351" s="467"/>
      <c r="F351" s="467"/>
      <c r="G351" s="467"/>
      <c r="H351" s="467"/>
      <c r="I351" s="467"/>
      <c r="J351" s="468"/>
      <c r="L351" s="1" t="s">
        <v>1134</v>
      </c>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row>
    <row r="352" spans="2:35" s="158" customFormat="1" ht="15" customHeight="1" outlineLevel="1" x14ac:dyDescent="0.25">
      <c r="B352" s="466"/>
      <c r="C352" s="467"/>
      <c r="D352" s="467"/>
      <c r="E352" s="467"/>
      <c r="F352" s="467"/>
      <c r="G352" s="467"/>
      <c r="H352" s="467"/>
      <c r="I352" s="467"/>
      <c r="J352" s="468"/>
      <c r="L352" s="1" t="s">
        <v>1135</v>
      </c>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row>
    <row r="353" spans="2:35" s="158" customFormat="1" ht="15" customHeight="1" outlineLevel="1" x14ac:dyDescent="0.25">
      <c r="B353" s="466"/>
      <c r="C353" s="467"/>
      <c r="D353" s="467"/>
      <c r="E353" s="467"/>
      <c r="F353" s="467"/>
      <c r="G353" s="467"/>
      <c r="H353" s="467"/>
      <c r="I353" s="467"/>
      <c r="J353" s="468"/>
      <c r="L353" s="1" t="s">
        <v>1136</v>
      </c>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row>
    <row r="354" spans="2:35" s="158" customFormat="1" ht="15" customHeight="1" outlineLevel="1" x14ac:dyDescent="0.25">
      <c r="B354" s="466"/>
      <c r="C354" s="467"/>
      <c r="D354" s="467"/>
      <c r="E354" s="467"/>
      <c r="F354" s="467"/>
      <c r="G354" s="467"/>
      <c r="H354" s="467"/>
      <c r="I354" s="467"/>
      <c r="J354" s="468"/>
      <c r="L354" s="1" t="s">
        <v>1137</v>
      </c>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row>
    <row r="355" spans="2:35" s="158" customFormat="1" ht="15" customHeight="1" outlineLevel="1" x14ac:dyDescent="0.25">
      <c r="B355" s="466"/>
      <c r="C355" s="467"/>
      <c r="D355" s="467"/>
      <c r="E355" s="467"/>
      <c r="F355" s="467"/>
      <c r="G355" s="467"/>
      <c r="H355" s="467"/>
      <c r="I355" s="467"/>
      <c r="J355" s="468"/>
      <c r="L355" s="1" t="s">
        <v>1138</v>
      </c>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row>
    <row r="356" spans="2:35" s="158" customFormat="1" ht="15" customHeight="1" outlineLevel="1" x14ac:dyDescent="0.25">
      <c r="B356" s="466"/>
      <c r="C356" s="467"/>
      <c r="D356" s="467"/>
      <c r="E356" s="467"/>
      <c r="F356" s="467"/>
      <c r="G356" s="467"/>
      <c r="H356" s="467"/>
      <c r="I356" s="467"/>
      <c r="J356" s="468"/>
      <c r="L356" s="1" t="s">
        <v>1139</v>
      </c>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row>
    <row r="357" spans="2:35" s="158" customFormat="1" ht="15" customHeight="1" outlineLevel="1" x14ac:dyDescent="0.25">
      <c r="B357" s="466"/>
      <c r="C357" s="467"/>
      <c r="D357" s="467"/>
      <c r="E357" s="467"/>
      <c r="F357" s="467"/>
      <c r="G357" s="467"/>
      <c r="H357" s="467"/>
      <c r="I357" s="467"/>
      <c r="J357" s="468"/>
      <c r="L357" s="1" t="s">
        <v>1140</v>
      </c>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row>
    <row r="358" spans="2:35" s="158" customFormat="1" ht="15" customHeight="1" outlineLevel="1" x14ac:dyDescent="0.25">
      <c r="B358" s="466"/>
      <c r="C358" s="467"/>
      <c r="D358" s="467"/>
      <c r="E358" s="467"/>
      <c r="F358" s="467"/>
      <c r="G358" s="467"/>
      <c r="H358" s="467"/>
      <c r="I358" s="467"/>
      <c r="J358" s="468"/>
      <c r="L358" s="1" t="s">
        <v>1141</v>
      </c>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row>
    <row r="359" spans="2:35" s="158" customFormat="1" ht="15" customHeight="1" outlineLevel="1" x14ac:dyDescent="0.25">
      <c r="B359" s="466"/>
      <c r="C359" s="467"/>
      <c r="D359" s="467"/>
      <c r="E359" s="467"/>
      <c r="F359" s="467"/>
      <c r="G359" s="467"/>
      <c r="H359" s="467"/>
      <c r="I359" s="467"/>
      <c r="J359" s="468"/>
      <c r="L359" s="1" t="s">
        <v>1142</v>
      </c>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row>
    <row r="360" spans="2:35" s="158" customFormat="1" ht="15" customHeight="1" outlineLevel="1" x14ac:dyDescent="0.25">
      <c r="B360" s="466"/>
      <c r="C360" s="467"/>
      <c r="D360" s="467"/>
      <c r="E360" s="467"/>
      <c r="F360" s="467"/>
      <c r="G360" s="467"/>
      <c r="H360" s="467"/>
      <c r="I360" s="467"/>
      <c r="J360" s="468"/>
      <c r="L360" s="1" t="s">
        <v>1143</v>
      </c>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row>
    <row r="361" spans="2:35" s="158" customFormat="1" ht="15" customHeight="1" outlineLevel="1" x14ac:dyDescent="0.25">
      <c r="B361" s="466"/>
      <c r="C361" s="467"/>
      <c r="D361" s="467"/>
      <c r="E361" s="467"/>
      <c r="F361" s="467"/>
      <c r="G361" s="467"/>
      <c r="H361" s="467"/>
      <c r="I361" s="467"/>
      <c r="J361" s="468"/>
      <c r="L361" s="1" t="s">
        <v>1144</v>
      </c>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row>
    <row r="362" spans="2:35" s="158" customFormat="1" ht="15" customHeight="1" outlineLevel="1" x14ac:dyDescent="0.25">
      <c r="B362" s="466"/>
      <c r="C362" s="467"/>
      <c r="D362" s="467"/>
      <c r="E362" s="467"/>
      <c r="F362" s="467"/>
      <c r="G362" s="467"/>
      <c r="H362" s="467"/>
      <c r="I362" s="467"/>
      <c r="J362" s="468"/>
      <c r="L362" s="1" t="s">
        <v>1145</v>
      </c>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row>
    <row r="363" spans="2:35" s="158" customFormat="1" ht="15" customHeight="1" outlineLevel="1" x14ac:dyDescent="0.25">
      <c r="B363" s="466"/>
      <c r="C363" s="467"/>
      <c r="D363" s="467"/>
      <c r="E363" s="467"/>
      <c r="F363" s="467"/>
      <c r="G363" s="467"/>
      <c r="H363" s="467"/>
      <c r="I363" s="467"/>
      <c r="J363" s="468"/>
      <c r="L363" s="1" t="s">
        <v>1146</v>
      </c>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row>
    <row r="364" spans="2:35" s="158" customFormat="1" ht="15" customHeight="1" outlineLevel="1" x14ac:dyDescent="0.25">
      <c r="B364" s="466"/>
      <c r="C364" s="467"/>
      <c r="D364" s="467"/>
      <c r="E364" s="467"/>
      <c r="F364" s="467"/>
      <c r="G364" s="467"/>
      <c r="H364" s="467"/>
      <c r="I364" s="467"/>
      <c r="J364" s="468"/>
      <c r="L364" s="1" t="s">
        <v>1147</v>
      </c>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row>
    <row r="365" spans="2:35" s="158" customFormat="1" ht="15" customHeight="1" outlineLevel="1" x14ac:dyDescent="0.25">
      <c r="B365" s="466"/>
      <c r="C365" s="467"/>
      <c r="D365" s="467"/>
      <c r="E365" s="467"/>
      <c r="F365" s="467"/>
      <c r="G365" s="467"/>
      <c r="H365" s="467"/>
      <c r="I365" s="467"/>
      <c r="J365" s="468"/>
      <c r="L365" s="1" t="s">
        <v>1148</v>
      </c>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row>
    <row r="366" spans="2:35" s="158" customFormat="1" ht="15" customHeight="1" outlineLevel="1" x14ac:dyDescent="0.25">
      <c r="B366" s="466"/>
      <c r="C366" s="467"/>
      <c r="D366" s="467"/>
      <c r="E366" s="467"/>
      <c r="F366" s="467"/>
      <c r="G366" s="467"/>
      <c r="H366" s="467"/>
      <c r="I366" s="467"/>
      <c r="J366" s="468"/>
      <c r="L366" s="1" t="s">
        <v>1149</v>
      </c>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row>
    <row r="367" spans="2:35" s="158" customFormat="1" ht="15" customHeight="1" outlineLevel="1" x14ac:dyDescent="0.25">
      <c r="B367" s="466"/>
      <c r="C367" s="467"/>
      <c r="D367" s="467"/>
      <c r="E367" s="467"/>
      <c r="F367" s="467"/>
      <c r="G367" s="467"/>
      <c r="H367" s="467"/>
      <c r="I367" s="467"/>
      <c r="J367" s="468"/>
      <c r="L367" s="1" t="s">
        <v>1150</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row>
    <row r="368" spans="2:35" s="158" customFormat="1" ht="15" customHeight="1" outlineLevel="1" x14ac:dyDescent="0.25">
      <c r="B368" s="466"/>
      <c r="C368" s="467"/>
      <c r="D368" s="467"/>
      <c r="E368" s="467"/>
      <c r="F368" s="467"/>
      <c r="G368" s="467"/>
      <c r="H368" s="467"/>
      <c r="I368" s="467"/>
      <c r="J368" s="468"/>
      <c r="L368" s="1" t="s">
        <v>1151</v>
      </c>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row>
    <row r="369" spans="2:35" s="158" customFormat="1" ht="15" customHeight="1" outlineLevel="1" x14ac:dyDescent="0.25">
      <c r="B369" s="466"/>
      <c r="C369" s="467"/>
      <c r="D369" s="467"/>
      <c r="E369" s="467"/>
      <c r="F369" s="467"/>
      <c r="G369" s="467"/>
      <c r="H369" s="467"/>
      <c r="I369" s="467"/>
      <c r="J369" s="468"/>
      <c r="L369" s="1" t="s">
        <v>1152</v>
      </c>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row>
    <row r="370" spans="2:35" s="158" customFormat="1" ht="15" customHeight="1" outlineLevel="1" x14ac:dyDescent="0.25">
      <c r="B370" s="466"/>
      <c r="C370" s="467"/>
      <c r="D370" s="467"/>
      <c r="E370" s="467"/>
      <c r="F370" s="467"/>
      <c r="G370" s="467"/>
      <c r="H370" s="467"/>
      <c r="I370" s="467"/>
      <c r="J370" s="468"/>
      <c r="L370" s="1" t="s">
        <v>1153</v>
      </c>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row>
    <row r="371" spans="2:35" s="158" customFormat="1" ht="15" customHeight="1" outlineLevel="1" x14ac:dyDescent="0.25">
      <c r="B371" s="466"/>
      <c r="C371" s="467"/>
      <c r="D371" s="467"/>
      <c r="E371" s="467"/>
      <c r="F371" s="467"/>
      <c r="G371" s="467"/>
      <c r="H371" s="467"/>
      <c r="I371" s="467"/>
      <c r="J371" s="468"/>
      <c r="L371" s="1" t="s">
        <v>1154</v>
      </c>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row>
    <row r="372" spans="2:35" s="158" customFormat="1" ht="15" customHeight="1" outlineLevel="1" x14ac:dyDescent="0.25">
      <c r="B372" s="466"/>
      <c r="C372" s="467"/>
      <c r="D372" s="467"/>
      <c r="E372" s="467"/>
      <c r="F372" s="467"/>
      <c r="G372" s="467"/>
      <c r="H372" s="467"/>
      <c r="I372" s="467"/>
      <c r="J372" s="468"/>
      <c r="L372" s="1" t="s">
        <v>1155</v>
      </c>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row>
    <row r="373" spans="2:35" s="158" customFormat="1" ht="15" customHeight="1" outlineLevel="1" x14ac:dyDescent="0.25">
      <c r="B373" s="466"/>
      <c r="C373" s="467"/>
      <c r="D373" s="467"/>
      <c r="E373" s="467"/>
      <c r="F373" s="467"/>
      <c r="G373" s="467"/>
      <c r="H373" s="467"/>
      <c r="I373" s="467"/>
      <c r="J373" s="468"/>
      <c r="L373" s="1" t="s">
        <v>1156</v>
      </c>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row>
    <row r="374" spans="2:35" s="158" customFormat="1" ht="15" customHeight="1" outlineLevel="1" x14ac:dyDescent="0.25">
      <c r="B374" s="466"/>
      <c r="C374" s="467"/>
      <c r="D374" s="467"/>
      <c r="E374" s="467"/>
      <c r="F374" s="467"/>
      <c r="G374" s="467"/>
      <c r="H374" s="467"/>
      <c r="I374" s="467"/>
      <c r="J374" s="468"/>
      <c r="L374" s="1" t="s">
        <v>1157</v>
      </c>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row>
    <row r="375" spans="2:35" s="158" customFormat="1" ht="15" customHeight="1" outlineLevel="1" x14ac:dyDescent="0.25">
      <c r="B375" s="466"/>
      <c r="C375" s="467"/>
      <c r="D375" s="467"/>
      <c r="E375" s="467"/>
      <c r="F375" s="467"/>
      <c r="G375" s="467"/>
      <c r="H375" s="467"/>
      <c r="I375" s="467"/>
      <c r="J375" s="468"/>
      <c r="L375" s="1" t="s">
        <v>1158</v>
      </c>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row>
    <row r="376" spans="2:35" s="158" customFormat="1" ht="15" customHeight="1" outlineLevel="1" x14ac:dyDescent="0.25">
      <c r="B376" s="466"/>
      <c r="C376" s="467"/>
      <c r="D376" s="467"/>
      <c r="E376" s="467"/>
      <c r="F376" s="467"/>
      <c r="G376" s="467"/>
      <c r="H376" s="467"/>
      <c r="I376" s="467"/>
      <c r="J376" s="468"/>
      <c r="L376" s="1" t="s">
        <v>1159</v>
      </c>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row>
    <row r="377" spans="2:35" s="158" customFormat="1" ht="15" customHeight="1" outlineLevel="1" x14ac:dyDescent="0.25">
      <c r="B377" s="466"/>
      <c r="C377" s="467"/>
      <c r="D377" s="467"/>
      <c r="E377" s="467"/>
      <c r="F377" s="467"/>
      <c r="G377" s="467"/>
      <c r="H377" s="467"/>
      <c r="I377" s="467"/>
      <c r="J377" s="468"/>
      <c r="L377" s="1" t="s">
        <v>1160</v>
      </c>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row>
    <row r="378" spans="2:35" s="158" customFormat="1" ht="15" customHeight="1" outlineLevel="1" x14ac:dyDescent="0.25">
      <c r="B378" s="466"/>
      <c r="C378" s="467"/>
      <c r="D378" s="467"/>
      <c r="E378" s="467"/>
      <c r="F378" s="467"/>
      <c r="G378" s="467"/>
      <c r="H378" s="467"/>
      <c r="I378" s="467"/>
      <c r="J378" s="468"/>
      <c r="L378" s="1" t="s">
        <v>1161</v>
      </c>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row>
    <row r="379" spans="2:35" s="158" customFormat="1" ht="15" customHeight="1" outlineLevel="1" x14ac:dyDescent="0.25">
      <c r="B379" s="466"/>
      <c r="C379" s="467"/>
      <c r="D379" s="467"/>
      <c r="E379" s="467"/>
      <c r="F379" s="467"/>
      <c r="G379" s="467"/>
      <c r="H379" s="467"/>
      <c r="I379" s="467"/>
      <c r="J379" s="468"/>
      <c r="L379" s="1" t="s">
        <v>1162</v>
      </c>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row>
    <row r="380" spans="2:35" s="158" customFormat="1" ht="15" customHeight="1" outlineLevel="1" x14ac:dyDescent="0.25">
      <c r="B380" s="466"/>
      <c r="C380" s="467"/>
      <c r="D380" s="467"/>
      <c r="E380" s="467"/>
      <c r="F380" s="467"/>
      <c r="G380" s="467"/>
      <c r="H380" s="467"/>
      <c r="I380" s="467"/>
      <c r="J380" s="468"/>
      <c r="L380" s="1" t="s">
        <v>1163</v>
      </c>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row>
    <row r="381" spans="2:35" s="158" customFormat="1" ht="15" customHeight="1" outlineLevel="1" x14ac:dyDescent="0.25">
      <c r="B381" s="466"/>
      <c r="C381" s="467"/>
      <c r="D381" s="467"/>
      <c r="E381" s="467"/>
      <c r="F381" s="467"/>
      <c r="G381" s="467"/>
      <c r="H381" s="467"/>
      <c r="I381" s="467"/>
      <c r="J381" s="468"/>
      <c r="L381" s="1" t="s">
        <v>1164</v>
      </c>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row>
    <row r="382" spans="2:35" s="158" customFormat="1" ht="15" customHeight="1" outlineLevel="1" x14ac:dyDescent="0.25">
      <c r="B382" s="466"/>
      <c r="C382" s="467"/>
      <c r="D382" s="467"/>
      <c r="E382" s="467"/>
      <c r="F382" s="467"/>
      <c r="G382" s="467"/>
      <c r="H382" s="467"/>
      <c r="I382" s="467"/>
      <c r="J382" s="468"/>
      <c r="L382" s="1" t="s">
        <v>1165</v>
      </c>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row>
    <row r="383" spans="2:35" s="158" customFormat="1" ht="15" customHeight="1" outlineLevel="1" x14ac:dyDescent="0.25">
      <c r="B383" s="466"/>
      <c r="C383" s="467"/>
      <c r="D383" s="467"/>
      <c r="E383" s="467"/>
      <c r="F383" s="467"/>
      <c r="G383" s="467"/>
      <c r="H383" s="467"/>
      <c r="I383" s="467"/>
      <c r="J383" s="468"/>
      <c r="L383" s="1" t="s">
        <v>1166</v>
      </c>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row>
    <row r="384" spans="2:35" s="158" customFormat="1" ht="15" customHeight="1" outlineLevel="1" x14ac:dyDescent="0.25">
      <c r="B384" s="466"/>
      <c r="C384" s="467"/>
      <c r="D384" s="467"/>
      <c r="E384" s="467"/>
      <c r="F384" s="467"/>
      <c r="G384" s="467"/>
      <c r="H384" s="467"/>
      <c r="I384" s="467"/>
      <c r="J384" s="468"/>
      <c r="L384" s="1" t="s">
        <v>1167</v>
      </c>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row>
    <row r="385" spans="2:35" s="158" customFormat="1" ht="15" customHeight="1" outlineLevel="1" x14ac:dyDescent="0.25">
      <c r="B385" s="466"/>
      <c r="C385" s="467"/>
      <c r="D385" s="467"/>
      <c r="E385" s="467"/>
      <c r="F385" s="467"/>
      <c r="G385" s="467"/>
      <c r="H385" s="467"/>
      <c r="I385" s="467"/>
      <c r="J385" s="468"/>
      <c r="L385" s="1" t="s">
        <v>1168</v>
      </c>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row>
    <row r="386" spans="2:35" s="158" customFormat="1" ht="15" customHeight="1" outlineLevel="1" x14ac:dyDescent="0.25">
      <c r="B386" s="466"/>
      <c r="C386" s="467"/>
      <c r="D386" s="467"/>
      <c r="E386" s="467"/>
      <c r="F386" s="467"/>
      <c r="G386" s="467"/>
      <c r="H386" s="467"/>
      <c r="I386" s="467"/>
      <c r="J386" s="468"/>
      <c r="L386" s="1" t="s">
        <v>1169</v>
      </c>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row>
    <row r="387" spans="2:35" s="158" customFormat="1" ht="15" customHeight="1" outlineLevel="1" x14ac:dyDescent="0.25">
      <c r="B387" s="466"/>
      <c r="C387" s="467"/>
      <c r="D387" s="467"/>
      <c r="E387" s="467"/>
      <c r="F387" s="467"/>
      <c r="G387" s="467"/>
      <c r="H387" s="467"/>
      <c r="I387" s="467"/>
      <c r="J387" s="468"/>
      <c r="L387" s="1" t="s">
        <v>1170</v>
      </c>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row>
    <row r="388" spans="2:35" s="158" customFormat="1" ht="15" customHeight="1" outlineLevel="1" x14ac:dyDescent="0.25">
      <c r="B388" s="466"/>
      <c r="C388" s="467"/>
      <c r="D388" s="467"/>
      <c r="E388" s="467"/>
      <c r="F388" s="467"/>
      <c r="G388" s="467"/>
      <c r="H388" s="467"/>
      <c r="I388" s="467"/>
      <c r="J388" s="468"/>
      <c r="L388" s="1" t="s">
        <v>1171</v>
      </c>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row>
    <row r="389" spans="2:35" s="158" customFormat="1" ht="15" customHeight="1" outlineLevel="1" x14ac:dyDescent="0.25">
      <c r="B389" s="466"/>
      <c r="C389" s="467"/>
      <c r="D389" s="467"/>
      <c r="E389" s="467"/>
      <c r="F389" s="467"/>
      <c r="G389" s="467"/>
      <c r="H389" s="467"/>
      <c r="I389" s="467"/>
      <c r="J389" s="468"/>
      <c r="L389" s="1" t="s">
        <v>1172</v>
      </c>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row>
    <row r="390" spans="2:35" s="158" customFormat="1" ht="15" customHeight="1" outlineLevel="1" x14ac:dyDescent="0.25">
      <c r="B390" s="466"/>
      <c r="C390" s="467"/>
      <c r="D390" s="467"/>
      <c r="E390" s="467"/>
      <c r="F390" s="467"/>
      <c r="G390" s="467"/>
      <c r="H390" s="467"/>
      <c r="I390" s="467"/>
      <c r="J390" s="468"/>
      <c r="L390" s="1" t="s">
        <v>1173</v>
      </c>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row>
    <row r="391" spans="2:35" s="158" customFormat="1" ht="15" customHeight="1" outlineLevel="1" x14ac:dyDescent="0.25">
      <c r="B391" s="466"/>
      <c r="C391" s="467"/>
      <c r="D391" s="467"/>
      <c r="E391" s="467"/>
      <c r="F391" s="467"/>
      <c r="G391" s="467"/>
      <c r="H391" s="467"/>
      <c r="I391" s="467"/>
      <c r="J391" s="468"/>
      <c r="L391" s="1" t="s">
        <v>1174</v>
      </c>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row>
    <row r="392" spans="2:35" s="158" customFormat="1" ht="15" customHeight="1" outlineLevel="1" x14ac:dyDescent="0.25">
      <c r="B392" s="466"/>
      <c r="C392" s="467"/>
      <c r="D392" s="467"/>
      <c r="E392" s="467"/>
      <c r="F392" s="467"/>
      <c r="G392" s="467"/>
      <c r="H392" s="467"/>
      <c r="I392" s="467"/>
      <c r="J392" s="468"/>
      <c r="L392" s="1" t="s">
        <v>1175</v>
      </c>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row>
    <row r="393" spans="2:35" s="158" customFormat="1" ht="15" customHeight="1" outlineLevel="1" x14ac:dyDescent="0.25">
      <c r="B393" s="466"/>
      <c r="C393" s="467"/>
      <c r="D393" s="467"/>
      <c r="E393" s="467"/>
      <c r="F393" s="467"/>
      <c r="G393" s="467"/>
      <c r="H393" s="467"/>
      <c r="I393" s="467"/>
      <c r="J393" s="468"/>
      <c r="L393" s="1" t="s">
        <v>1176</v>
      </c>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row>
    <row r="394" spans="2:35" s="158" customFormat="1" ht="15" customHeight="1" outlineLevel="1" x14ac:dyDescent="0.25">
      <c r="B394" s="466"/>
      <c r="C394" s="467"/>
      <c r="D394" s="467"/>
      <c r="E394" s="467"/>
      <c r="F394" s="467"/>
      <c r="G394" s="467"/>
      <c r="H394" s="467"/>
      <c r="I394" s="467"/>
      <c r="J394" s="468"/>
      <c r="L394" s="1" t="s">
        <v>1177</v>
      </c>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row>
    <row r="395" spans="2:35" s="158" customFormat="1" ht="15" customHeight="1" outlineLevel="1" x14ac:dyDescent="0.25">
      <c r="B395" s="466"/>
      <c r="C395" s="467"/>
      <c r="D395" s="467"/>
      <c r="E395" s="467"/>
      <c r="F395" s="467"/>
      <c r="G395" s="467"/>
      <c r="H395" s="467"/>
      <c r="I395" s="467"/>
      <c r="J395" s="468"/>
      <c r="L395" s="1" t="s">
        <v>1178</v>
      </c>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row>
    <row r="396" spans="2:35" s="158" customFormat="1" ht="15" customHeight="1" outlineLevel="1" x14ac:dyDescent="0.25">
      <c r="B396" s="466"/>
      <c r="C396" s="467"/>
      <c r="D396" s="467"/>
      <c r="E396" s="467"/>
      <c r="F396" s="467"/>
      <c r="G396" s="467"/>
      <c r="H396" s="467"/>
      <c r="I396" s="467"/>
      <c r="J396" s="468"/>
      <c r="L396" s="1" t="s">
        <v>1179</v>
      </c>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row>
    <row r="397" spans="2:35" s="158" customFormat="1" ht="15" customHeight="1" outlineLevel="1" x14ac:dyDescent="0.25">
      <c r="B397" s="466"/>
      <c r="C397" s="467"/>
      <c r="D397" s="467"/>
      <c r="E397" s="467"/>
      <c r="F397" s="467"/>
      <c r="G397" s="467"/>
      <c r="H397" s="467"/>
      <c r="I397" s="467"/>
      <c r="J397" s="468"/>
      <c r="L397" s="1" t="s">
        <v>1180</v>
      </c>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row>
    <row r="398" spans="2:35" s="158" customFormat="1" ht="15" customHeight="1" outlineLevel="1" x14ac:dyDescent="0.25">
      <c r="B398" s="466"/>
      <c r="C398" s="467"/>
      <c r="D398" s="467"/>
      <c r="E398" s="467"/>
      <c r="F398" s="467"/>
      <c r="G398" s="467"/>
      <c r="H398" s="467"/>
      <c r="I398" s="467"/>
      <c r="J398" s="468"/>
      <c r="L398" s="1" t="s">
        <v>1181</v>
      </c>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row>
    <row r="399" spans="2:35" s="158" customFormat="1" ht="15" customHeight="1" outlineLevel="1" x14ac:dyDescent="0.25">
      <c r="B399" s="466"/>
      <c r="C399" s="467"/>
      <c r="D399" s="467"/>
      <c r="E399" s="467"/>
      <c r="F399" s="467"/>
      <c r="G399" s="467"/>
      <c r="H399" s="467"/>
      <c r="I399" s="467"/>
      <c r="J399" s="468"/>
      <c r="L399" s="1" t="s">
        <v>1182</v>
      </c>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row>
    <row r="400" spans="2:35" s="158" customFormat="1" ht="15" customHeight="1" outlineLevel="1" x14ac:dyDescent="0.25">
      <c r="B400" s="466"/>
      <c r="C400" s="467"/>
      <c r="D400" s="467"/>
      <c r="E400" s="467"/>
      <c r="F400" s="467"/>
      <c r="G400" s="467"/>
      <c r="H400" s="467"/>
      <c r="I400" s="467"/>
      <c r="J400" s="468"/>
      <c r="L400" s="1" t="s">
        <v>1183</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row>
    <row r="401" spans="2:35" s="158" customFormat="1" ht="15" customHeight="1" outlineLevel="1" x14ac:dyDescent="0.25">
      <c r="B401" s="466"/>
      <c r="C401" s="467"/>
      <c r="D401" s="467"/>
      <c r="E401" s="467"/>
      <c r="F401" s="467"/>
      <c r="G401" s="467"/>
      <c r="H401" s="467"/>
      <c r="I401" s="467"/>
      <c r="J401" s="468"/>
      <c r="L401" s="1" t="s">
        <v>1184</v>
      </c>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row>
    <row r="402" spans="2:35" s="158" customFormat="1" ht="15" customHeight="1" outlineLevel="1" x14ac:dyDescent="0.25">
      <c r="B402" s="466"/>
      <c r="C402" s="467"/>
      <c r="D402" s="467"/>
      <c r="E402" s="467"/>
      <c r="F402" s="467"/>
      <c r="G402" s="467"/>
      <c r="H402" s="467"/>
      <c r="I402" s="467"/>
      <c r="J402" s="468"/>
      <c r="L402" s="1" t="s">
        <v>1185</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row>
    <row r="403" spans="2:35" s="158" customFormat="1" ht="15" customHeight="1" outlineLevel="1" x14ac:dyDescent="0.25">
      <c r="B403" s="466"/>
      <c r="C403" s="467"/>
      <c r="D403" s="467"/>
      <c r="E403" s="467"/>
      <c r="F403" s="467"/>
      <c r="G403" s="467"/>
      <c r="H403" s="467"/>
      <c r="I403" s="467"/>
      <c r="J403" s="468"/>
      <c r="L403" s="1" t="s">
        <v>1186</v>
      </c>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row>
    <row r="404" spans="2:35" s="158" customFormat="1" ht="15" customHeight="1" outlineLevel="1" x14ac:dyDescent="0.25">
      <c r="B404" s="466"/>
      <c r="C404" s="467"/>
      <c r="D404" s="467"/>
      <c r="E404" s="467"/>
      <c r="F404" s="467"/>
      <c r="G404" s="467"/>
      <c r="H404" s="467"/>
      <c r="I404" s="467"/>
      <c r="J404" s="468"/>
      <c r="L404" s="1" t="s">
        <v>1187</v>
      </c>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row>
    <row r="405" spans="2:35" s="158" customFormat="1" ht="15" customHeight="1" outlineLevel="1" x14ac:dyDescent="0.25">
      <c r="B405" s="466"/>
      <c r="C405" s="467"/>
      <c r="D405" s="467"/>
      <c r="E405" s="467"/>
      <c r="F405" s="467"/>
      <c r="G405" s="467"/>
      <c r="H405" s="467"/>
      <c r="I405" s="467"/>
      <c r="J405" s="468"/>
      <c r="L405" s="1" t="s">
        <v>1188</v>
      </c>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row>
    <row r="406" spans="2:35" s="158" customFormat="1" ht="15" customHeight="1" outlineLevel="1" x14ac:dyDescent="0.25">
      <c r="B406" s="466"/>
      <c r="C406" s="467"/>
      <c r="D406" s="467"/>
      <c r="E406" s="467"/>
      <c r="F406" s="467"/>
      <c r="G406" s="467"/>
      <c r="H406" s="467"/>
      <c r="I406" s="467"/>
      <c r="J406" s="468"/>
      <c r="L406" s="1" t="s">
        <v>1189</v>
      </c>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row>
    <row r="407" spans="2:35" s="158" customFormat="1" ht="15" customHeight="1" outlineLevel="1" x14ac:dyDescent="0.25">
      <c r="B407" s="466"/>
      <c r="C407" s="467"/>
      <c r="D407" s="467"/>
      <c r="E407" s="467"/>
      <c r="F407" s="467"/>
      <c r="G407" s="467"/>
      <c r="H407" s="467"/>
      <c r="I407" s="467"/>
      <c r="J407" s="468"/>
      <c r="L407" s="1" t="s">
        <v>1190</v>
      </c>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row>
    <row r="408" spans="2:35" s="158" customFormat="1" ht="15" customHeight="1" outlineLevel="1" x14ac:dyDescent="0.25">
      <c r="B408" s="466"/>
      <c r="C408" s="467"/>
      <c r="D408" s="467"/>
      <c r="E408" s="467"/>
      <c r="F408" s="467"/>
      <c r="G408" s="467"/>
      <c r="H408" s="467"/>
      <c r="I408" s="467"/>
      <c r="J408" s="468"/>
      <c r="L408" s="1" t="s">
        <v>1191</v>
      </c>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row>
    <row r="409" spans="2:35" s="158" customFormat="1" ht="15" customHeight="1" outlineLevel="1" x14ac:dyDescent="0.25">
      <c r="B409" s="466"/>
      <c r="C409" s="467"/>
      <c r="D409" s="467"/>
      <c r="E409" s="467"/>
      <c r="F409" s="467"/>
      <c r="G409" s="467"/>
      <c r="H409" s="467"/>
      <c r="I409" s="467"/>
      <c r="J409" s="468"/>
      <c r="L409" s="1" t="s">
        <v>1192</v>
      </c>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row>
    <row r="410" spans="2:35" s="158" customFormat="1" ht="15" customHeight="1" outlineLevel="1" x14ac:dyDescent="0.25">
      <c r="B410" s="466"/>
      <c r="C410" s="467"/>
      <c r="D410" s="467"/>
      <c r="E410" s="467"/>
      <c r="F410" s="467"/>
      <c r="G410" s="467"/>
      <c r="H410" s="467"/>
      <c r="I410" s="467"/>
      <c r="J410" s="468"/>
      <c r="L410" s="1" t="s">
        <v>1193</v>
      </c>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row>
    <row r="411" spans="2:35" s="158" customFormat="1" ht="15" customHeight="1" outlineLevel="1" x14ac:dyDescent="0.25">
      <c r="B411" s="466"/>
      <c r="C411" s="467"/>
      <c r="D411" s="467"/>
      <c r="E411" s="467"/>
      <c r="F411" s="467"/>
      <c r="G411" s="467"/>
      <c r="H411" s="467"/>
      <c r="I411" s="467"/>
      <c r="J411" s="468"/>
      <c r="L411" s="1" t="s">
        <v>1194</v>
      </c>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row>
    <row r="412" spans="2:35" s="158" customFormat="1" ht="15" customHeight="1" outlineLevel="1" x14ac:dyDescent="0.25">
      <c r="B412" s="466"/>
      <c r="C412" s="467"/>
      <c r="D412" s="467"/>
      <c r="E412" s="467"/>
      <c r="F412" s="467"/>
      <c r="G412" s="467"/>
      <c r="H412" s="467"/>
      <c r="I412" s="467"/>
      <c r="J412" s="468"/>
      <c r="L412" s="1" t="s">
        <v>1195</v>
      </c>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row>
    <row r="413" spans="2:35" s="158" customFormat="1" ht="15" customHeight="1" outlineLevel="1" x14ac:dyDescent="0.25">
      <c r="B413" s="466"/>
      <c r="C413" s="467"/>
      <c r="D413" s="467"/>
      <c r="E413" s="467"/>
      <c r="F413" s="467"/>
      <c r="G413" s="467"/>
      <c r="H413" s="467"/>
      <c r="I413" s="467"/>
      <c r="J413" s="468"/>
      <c r="L413" s="1" t="s">
        <v>1196</v>
      </c>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row>
    <row r="414" spans="2:35" s="158" customFormat="1" ht="15" customHeight="1" outlineLevel="1" x14ac:dyDescent="0.25">
      <c r="B414" s="466"/>
      <c r="C414" s="467"/>
      <c r="D414" s="467"/>
      <c r="E414" s="467"/>
      <c r="F414" s="467"/>
      <c r="G414" s="467"/>
      <c r="H414" s="467"/>
      <c r="I414" s="467"/>
      <c r="J414" s="468"/>
      <c r="L414" s="1" t="s">
        <v>1197</v>
      </c>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row>
    <row r="415" spans="2:35" s="158" customFormat="1" ht="15" customHeight="1" outlineLevel="1" x14ac:dyDescent="0.25">
      <c r="B415" s="466"/>
      <c r="C415" s="467"/>
      <c r="D415" s="467"/>
      <c r="E415" s="467"/>
      <c r="F415" s="467"/>
      <c r="G415" s="467"/>
      <c r="H415" s="467"/>
      <c r="I415" s="467"/>
      <c r="J415" s="468"/>
      <c r="L415" s="1" t="s">
        <v>1198</v>
      </c>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row>
    <row r="416" spans="2:35" s="158" customFormat="1" ht="15" customHeight="1" outlineLevel="1" x14ac:dyDescent="0.25">
      <c r="B416" s="466"/>
      <c r="C416" s="467"/>
      <c r="D416" s="467"/>
      <c r="E416" s="467"/>
      <c r="F416" s="467"/>
      <c r="G416" s="467"/>
      <c r="H416" s="467"/>
      <c r="I416" s="467"/>
      <c r="J416" s="468"/>
      <c r="L416" s="1" t="s">
        <v>1199</v>
      </c>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row>
    <row r="417" spans="2:35" s="158" customFormat="1" ht="15" customHeight="1" outlineLevel="1" x14ac:dyDescent="0.25">
      <c r="B417" s="466"/>
      <c r="C417" s="467"/>
      <c r="D417" s="467"/>
      <c r="E417" s="467"/>
      <c r="F417" s="467"/>
      <c r="G417" s="467"/>
      <c r="H417" s="467"/>
      <c r="I417" s="467"/>
      <c r="J417" s="468"/>
      <c r="L417" s="1" t="s">
        <v>1200</v>
      </c>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row>
    <row r="418" spans="2:35" s="158" customFormat="1" ht="15" customHeight="1" outlineLevel="1" x14ac:dyDescent="0.25">
      <c r="B418" s="466"/>
      <c r="C418" s="467"/>
      <c r="D418" s="467"/>
      <c r="E418" s="467"/>
      <c r="F418" s="467"/>
      <c r="G418" s="467"/>
      <c r="H418" s="467"/>
      <c r="I418" s="467"/>
      <c r="J418" s="468"/>
      <c r="L418" s="1" t="s">
        <v>1201</v>
      </c>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row>
    <row r="419" spans="2:35" s="158" customFormat="1" ht="15" customHeight="1" outlineLevel="1" x14ac:dyDescent="0.25">
      <c r="B419" s="466"/>
      <c r="C419" s="467"/>
      <c r="D419" s="467"/>
      <c r="E419" s="467"/>
      <c r="F419" s="467"/>
      <c r="G419" s="467"/>
      <c r="H419" s="467"/>
      <c r="I419" s="467"/>
      <c r="J419" s="468"/>
      <c r="L419" s="1" t="s">
        <v>1202</v>
      </c>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row>
    <row r="420" spans="2:35" s="158" customFormat="1" ht="15" customHeight="1" outlineLevel="1" x14ac:dyDescent="0.25">
      <c r="B420" s="466"/>
      <c r="C420" s="467"/>
      <c r="D420" s="467"/>
      <c r="E420" s="467"/>
      <c r="F420" s="467"/>
      <c r="G420" s="467"/>
      <c r="H420" s="467"/>
      <c r="I420" s="467"/>
      <c r="J420" s="468"/>
      <c r="L420" s="1" t="s">
        <v>1203</v>
      </c>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row>
    <row r="421" spans="2:35" s="158" customFormat="1" ht="15" customHeight="1" outlineLevel="1" x14ac:dyDescent="0.25">
      <c r="B421" s="466"/>
      <c r="C421" s="467"/>
      <c r="D421" s="467"/>
      <c r="E421" s="467"/>
      <c r="F421" s="467"/>
      <c r="G421" s="467"/>
      <c r="H421" s="467"/>
      <c r="I421" s="467"/>
      <c r="J421" s="468"/>
      <c r="L421" s="1" t="s">
        <v>1204</v>
      </c>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row>
    <row r="422" spans="2:35" s="158" customFormat="1" ht="15" customHeight="1" outlineLevel="1" x14ac:dyDescent="0.25">
      <c r="B422" s="466"/>
      <c r="C422" s="467"/>
      <c r="D422" s="467"/>
      <c r="E422" s="467"/>
      <c r="F422" s="467"/>
      <c r="G422" s="467"/>
      <c r="H422" s="467"/>
      <c r="I422" s="467"/>
      <c r="J422" s="468"/>
      <c r="L422" s="1" t="s">
        <v>1205</v>
      </c>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row>
    <row r="423" spans="2:35" s="158" customFormat="1" ht="15" customHeight="1" outlineLevel="1" x14ac:dyDescent="0.25">
      <c r="B423" s="466"/>
      <c r="C423" s="467"/>
      <c r="D423" s="467"/>
      <c r="E423" s="467"/>
      <c r="F423" s="467"/>
      <c r="G423" s="467"/>
      <c r="H423" s="467"/>
      <c r="I423" s="467"/>
      <c r="J423" s="468"/>
      <c r="L423" s="1" t="s">
        <v>1206</v>
      </c>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row>
    <row r="424" spans="2:35" s="158" customFormat="1" ht="15" customHeight="1" outlineLevel="1" x14ac:dyDescent="0.25">
      <c r="B424" s="466"/>
      <c r="C424" s="467"/>
      <c r="D424" s="467"/>
      <c r="E424" s="467"/>
      <c r="F424" s="467"/>
      <c r="G424" s="467"/>
      <c r="H424" s="467"/>
      <c r="I424" s="467"/>
      <c r="J424" s="468"/>
      <c r="L424" s="1" t="s">
        <v>1207</v>
      </c>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row>
    <row r="425" spans="2:35" s="158" customFormat="1" ht="15" customHeight="1" outlineLevel="1" x14ac:dyDescent="0.25">
      <c r="B425" s="466"/>
      <c r="C425" s="467"/>
      <c r="D425" s="467"/>
      <c r="E425" s="467"/>
      <c r="F425" s="467"/>
      <c r="G425" s="467"/>
      <c r="H425" s="467"/>
      <c r="I425" s="467"/>
      <c r="J425" s="468"/>
      <c r="L425" s="1" t="s">
        <v>1208</v>
      </c>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row>
    <row r="426" spans="2:35" s="158" customFormat="1" ht="15" customHeight="1" outlineLevel="1" x14ac:dyDescent="0.25">
      <c r="B426" s="466"/>
      <c r="C426" s="467"/>
      <c r="D426" s="467"/>
      <c r="E426" s="467"/>
      <c r="F426" s="467"/>
      <c r="G426" s="467"/>
      <c r="H426" s="467"/>
      <c r="I426" s="467"/>
      <c r="J426" s="468"/>
      <c r="L426" s="1" t="s">
        <v>1209</v>
      </c>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row>
    <row r="427" spans="2:35" s="158" customFormat="1" ht="15" customHeight="1" outlineLevel="1" x14ac:dyDescent="0.25">
      <c r="B427" s="466"/>
      <c r="C427" s="467"/>
      <c r="D427" s="467"/>
      <c r="E427" s="467"/>
      <c r="F427" s="467"/>
      <c r="G427" s="467"/>
      <c r="H427" s="467"/>
      <c r="I427" s="467"/>
      <c r="J427" s="468"/>
      <c r="L427" s="1" t="s">
        <v>1210</v>
      </c>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row>
    <row r="428" spans="2:35" s="158" customFormat="1" ht="15" customHeight="1" outlineLevel="1" x14ac:dyDescent="0.25">
      <c r="B428" s="466"/>
      <c r="C428" s="467"/>
      <c r="D428" s="467"/>
      <c r="E428" s="467"/>
      <c r="F428" s="467"/>
      <c r="G428" s="467"/>
      <c r="H428" s="467"/>
      <c r="I428" s="467"/>
      <c r="J428" s="468"/>
      <c r="L428" s="1" t="s">
        <v>1211</v>
      </c>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row>
    <row r="429" spans="2:35" s="158" customFormat="1" ht="15" customHeight="1" outlineLevel="1" x14ac:dyDescent="0.25">
      <c r="B429" s="466"/>
      <c r="C429" s="467"/>
      <c r="D429" s="467"/>
      <c r="E429" s="467"/>
      <c r="F429" s="467"/>
      <c r="G429" s="467"/>
      <c r="H429" s="467"/>
      <c r="I429" s="467"/>
      <c r="J429" s="468"/>
      <c r="L429" s="1" t="s">
        <v>1212</v>
      </c>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row>
    <row r="430" spans="2:35" s="158" customFormat="1" ht="15" customHeight="1" outlineLevel="1" x14ac:dyDescent="0.25">
      <c r="B430" s="466"/>
      <c r="C430" s="467"/>
      <c r="D430" s="467"/>
      <c r="E430" s="467"/>
      <c r="F430" s="467"/>
      <c r="G430" s="467"/>
      <c r="H430" s="467"/>
      <c r="I430" s="467"/>
      <c r="J430" s="468"/>
      <c r="L430" s="1" t="s">
        <v>1213</v>
      </c>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row>
    <row r="431" spans="2:35" s="158" customFormat="1" ht="15" customHeight="1" outlineLevel="1" x14ac:dyDescent="0.25">
      <c r="B431" s="466"/>
      <c r="C431" s="467"/>
      <c r="D431" s="467"/>
      <c r="E431" s="467"/>
      <c r="F431" s="467"/>
      <c r="G431" s="467"/>
      <c r="H431" s="467"/>
      <c r="I431" s="467"/>
      <c r="J431" s="468"/>
      <c r="L431" s="1" t="s">
        <v>1214</v>
      </c>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row>
    <row r="432" spans="2:35" s="158" customFormat="1" ht="15" customHeight="1" outlineLevel="1" x14ac:dyDescent="0.25">
      <c r="B432" s="466"/>
      <c r="C432" s="467"/>
      <c r="D432" s="467"/>
      <c r="E432" s="467"/>
      <c r="F432" s="467"/>
      <c r="G432" s="467"/>
      <c r="H432" s="467"/>
      <c r="I432" s="467"/>
      <c r="J432" s="468"/>
      <c r="L432" s="1" t="s">
        <v>1215</v>
      </c>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row>
    <row r="433" spans="2:35" s="158" customFormat="1" ht="15" customHeight="1" outlineLevel="1" x14ac:dyDescent="0.25">
      <c r="B433" s="466"/>
      <c r="C433" s="467"/>
      <c r="D433" s="467"/>
      <c r="E433" s="467"/>
      <c r="F433" s="467"/>
      <c r="G433" s="467"/>
      <c r="H433" s="467"/>
      <c r="I433" s="467"/>
      <c r="J433" s="468"/>
      <c r="L433" s="1" t="s">
        <v>1216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row>
    <row r="434" spans="2:35" s="158" customFormat="1" ht="15" customHeight="1" outlineLevel="1" x14ac:dyDescent="0.25">
      <c r="B434" s="466"/>
      <c r="C434" s="467"/>
      <c r="D434" s="467"/>
      <c r="E434" s="467"/>
      <c r="F434" s="467"/>
      <c r="G434" s="467"/>
      <c r="H434" s="467"/>
      <c r="I434" s="467"/>
      <c r="J434" s="468"/>
      <c r="L434" s="1" t="s">
        <v>1217</v>
      </c>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row>
    <row r="435" spans="2:35" s="158" customFormat="1" ht="15" customHeight="1" outlineLevel="1" x14ac:dyDescent="0.25">
      <c r="B435" s="466"/>
      <c r="C435" s="467"/>
      <c r="D435" s="467"/>
      <c r="E435" s="467"/>
      <c r="F435" s="467"/>
      <c r="G435" s="467"/>
      <c r="H435" s="467"/>
      <c r="I435" s="467"/>
      <c r="J435" s="468"/>
      <c r="L435" s="1" t="s">
        <v>1218</v>
      </c>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row>
    <row r="436" spans="2:35" s="158" customFormat="1" ht="15" customHeight="1" outlineLevel="1" x14ac:dyDescent="0.25">
      <c r="B436" s="466"/>
      <c r="C436" s="467"/>
      <c r="D436" s="467"/>
      <c r="E436" s="467"/>
      <c r="F436" s="467"/>
      <c r="G436" s="467"/>
      <c r="H436" s="467"/>
      <c r="I436" s="467"/>
      <c r="J436" s="468"/>
      <c r="L436" s="1" t="s">
        <v>1219</v>
      </c>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row>
    <row r="437" spans="2:35" s="158" customFormat="1" ht="15" customHeight="1" outlineLevel="1" x14ac:dyDescent="0.25">
      <c r="B437" s="466"/>
      <c r="C437" s="467"/>
      <c r="D437" s="467"/>
      <c r="E437" s="467"/>
      <c r="F437" s="467"/>
      <c r="G437" s="467"/>
      <c r="H437" s="467"/>
      <c r="I437" s="467"/>
      <c r="J437" s="468"/>
      <c r="L437" s="1" t="s">
        <v>1220</v>
      </c>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row>
    <row r="438" spans="2:35" s="158" customFormat="1" ht="15" customHeight="1" outlineLevel="1" x14ac:dyDescent="0.25">
      <c r="B438" s="466"/>
      <c r="C438" s="467"/>
      <c r="D438" s="467"/>
      <c r="E438" s="467"/>
      <c r="F438" s="467"/>
      <c r="G438" s="467"/>
      <c r="H438" s="467"/>
      <c r="I438" s="467"/>
      <c r="J438" s="468"/>
      <c r="L438" s="1" t="s">
        <v>1221</v>
      </c>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row>
    <row r="439" spans="2:35" s="158" customFormat="1" ht="15" customHeight="1" outlineLevel="1" x14ac:dyDescent="0.25">
      <c r="B439" s="466"/>
      <c r="C439" s="467"/>
      <c r="D439" s="467"/>
      <c r="E439" s="467"/>
      <c r="F439" s="467"/>
      <c r="G439" s="467"/>
      <c r="H439" s="467"/>
      <c r="I439" s="467"/>
      <c r="J439" s="468"/>
      <c r="L439" s="1" t="s">
        <v>1222</v>
      </c>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row>
    <row r="440" spans="2:35" s="158" customFormat="1" ht="15" customHeight="1" outlineLevel="1" x14ac:dyDescent="0.25">
      <c r="B440" s="466"/>
      <c r="C440" s="467"/>
      <c r="D440" s="467"/>
      <c r="E440" s="467"/>
      <c r="F440" s="467"/>
      <c r="G440" s="467"/>
      <c r="H440" s="467"/>
      <c r="I440" s="467"/>
      <c r="J440" s="468"/>
      <c r="L440" s="1" t="s">
        <v>1223</v>
      </c>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row>
    <row r="441" spans="2:35" s="158" customFormat="1" ht="15" customHeight="1" outlineLevel="1" x14ac:dyDescent="0.25">
      <c r="B441" s="466"/>
      <c r="C441" s="467"/>
      <c r="D441" s="467"/>
      <c r="E441" s="467"/>
      <c r="F441" s="467"/>
      <c r="G441" s="467"/>
      <c r="H441" s="467"/>
      <c r="I441" s="467"/>
      <c r="J441" s="468"/>
      <c r="L441" s="1" t="s">
        <v>1224</v>
      </c>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row>
    <row r="442" spans="2:35" s="158" customFormat="1" ht="15" customHeight="1" outlineLevel="1" x14ac:dyDescent="0.25">
      <c r="B442" s="466"/>
      <c r="C442" s="467"/>
      <c r="D442" s="467"/>
      <c r="E442" s="467"/>
      <c r="F442" s="467"/>
      <c r="G442" s="467"/>
      <c r="H442" s="467"/>
      <c r="I442" s="467"/>
      <c r="J442" s="468"/>
      <c r="L442" s="1" t="s">
        <v>1225</v>
      </c>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row>
    <row r="443" spans="2:35" s="158" customFormat="1" ht="15" customHeight="1" outlineLevel="1" x14ac:dyDescent="0.25">
      <c r="B443" s="466"/>
      <c r="C443" s="467"/>
      <c r="D443" s="467"/>
      <c r="E443" s="467"/>
      <c r="F443" s="467"/>
      <c r="G443" s="467"/>
      <c r="H443" s="467"/>
      <c r="I443" s="467"/>
      <c r="J443" s="468"/>
      <c r="L443" s="1" t="s">
        <v>1226</v>
      </c>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row>
    <row r="444" spans="2:35" s="158" customFormat="1" ht="15" customHeight="1" outlineLevel="1" x14ac:dyDescent="0.25">
      <c r="B444" s="466"/>
      <c r="C444" s="467"/>
      <c r="D444" s="467"/>
      <c r="E444" s="467"/>
      <c r="F444" s="467"/>
      <c r="G444" s="467"/>
      <c r="H444" s="467"/>
      <c r="I444" s="467"/>
      <c r="J444" s="468"/>
      <c r="L444" s="1" t="s">
        <v>1227</v>
      </c>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row>
    <row r="445" spans="2:35" s="158" customFormat="1" ht="15" customHeight="1" outlineLevel="1" x14ac:dyDescent="0.25">
      <c r="B445" s="466"/>
      <c r="C445" s="467"/>
      <c r="D445" s="467"/>
      <c r="E445" s="467"/>
      <c r="F445" s="467"/>
      <c r="G445" s="467"/>
      <c r="H445" s="467"/>
      <c r="I445" s="467"/>
      <c r="J445" s="468"/>
      <c r="L445" s="1" t="s">
        <v>1228</v>
      </c>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row>
    <row r="446" spans="2:35" s="158" customFormat="1" ht="15" customHeight="1" outlineLevel="1" x14ac:dyDescent="0.25">
      <c r="B446" s="466"/>
      <c r="C446" s="467"/>
      <c r="D446" s="467"/>
      <c r="E446" s="467"/>
      <c r="F446" s="467"/>
      <c r="G446" s="467"/>
      <c r="H446" s="467"/>
      <c r="I446" s="467"/>
      <c r="J446" s="468"/>
      <c r="L446" s="1" t="s">
        <v>1229</v>
      </c>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row>
    <row r="447" spans="2:35" s="158" customFormat="1" ht="15" customHeight="1" outlineLevel="1" x14ac:dyDescent="0.25">
      <c r="B447" s="466"/>
      <c r="C447" s="467"/>
      <c r="D447" s="467"/>
      <c r="E447" s="467"/>
      <c r="F447" s="467"/>
      <c r="G447" s="467"/>
      <c r="H447" s="467"/>
      <c r="I447" s="467"/>
      <c r="J447" s="468"/>
      <c r="L447" s="1" t="s">
        <v>1230</v>
      </c>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row>
    <row r="448" spans="2:35" s="158" customFormat="1" ht="15" customHeight="1" outlineLevel="1" x14ac:dyDescent="0.25">
      <c r="B448" s="466"/>
      <c r="C448" s="467"/>
      <c r="D448" s="467"/>
      <c r="E448" s="467"/>
      <c r="F448" s="467"/>
      <c r="G448" s="467"/>
      <c r="H448" s="467"/>
      <c r="I448" s="467"/>
      <c r="J448" s="468"/>
      <c r="L448" s="1" t="s">
        <v>1231</v>
      </c>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row>
    <row r="449" spans="2:35" s="158" customFormat="1" ht="15" customHeight="1" outlineLevel="1" x14ac:dyDescent="0.25">
      <c r="B449" s="466"/>
      <c r="C449" s="467"/>
      <c r="D449" s="467"/>
      <c r="E449" s="467"/>
      <c r="F449" s="467"/>
      <c r="G449" s="467"/>
      <c r="H449" s="467"/>
      <c r="I449" s="467"/>
      <c r="J449" s="468"/>
      <c r="L449" s="1" t="s">
        <v>1232</v>
      </c>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row>
    <row r="450" spans="2:35" s="158" customFormat="1" ht="15" customHeight="1" outlineLevel="1" x14ac:dyDescent="0.25">
      <c r="B450" s="466"/>
      <c r="C450" s="467"/>
      <c r="D450" s="467"/>
      <c r="E450" s="467"/>
      <c r="F450" s="467"/>
      <c r="G450" s="467"/>
      <c r="H450" s="467"/>
      <c r="I450" s="467"/>
      <c r="J450" s="468"/>
      <c r="L450" s="1" t="s">
        <v>1233</v>
      </c>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row>
    <row r="451" spans="2:35" s="158" customFormat="1" ht="15" customHeight="1" outlineLevel="1" x14ac:dyDescent="0.25">
      <c r="B451" s="466"/>
      <c r="C451" s="467"/>
      <c r="D451" s="467"/>
      <c r="E451" s="467"/>
      <c r="F451" s="467"/>
      <c r="G451" s="467"/>
      <c r="H451" s="467"/>
      <c r="I451" s="467"/>
      <c r="J451" s="468"/>
      <c r="L451" s="1" t="s">
        <v>1234</v>
      </c>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row>
    <row r="452" spans="2:35" s="158" customFormat="1" ht="15" customHeight="1" outlineLevel="1" x14ac:dyDescent="0.25">
      <c r="B452" s="466"/>
      <c r="C452" s="467"/>
      <c r="D452" s="467"/>
      <c r="E452" s="467"/>
      <c r="F452" s="467"/>
      <c r="G452" s="467"/>
      <c r="H452" s="467"/>
      <c r="I452" s="467"/>
      <c r="J452" s="468"/>
      <c r="L452" s="1" t="s">
        <v>1235</v>
      </c>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row>
    <row r="453" spans="2:35" s="158" customFormat="1" ht="15" customHeight="1" outlineLevel="1" x14ac:dyDescent="0.25">
      <c r="B453" s="466"/>
      <c r="C453" s="467"/>
      <c r="D453" s="467"/>
      <c r="E453" s="467"/>
      <c r="F453" s="467"/>
      <c r="G453" s="467"/>
      <c r="H453" s="467"/>
      <c r="I453" s="467"/>
      <c r="J453" s="468"/>
      <c r="L453" s="1" t="s">
        <v>1236</v>
      </c>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row>
    <row r="454" spans="2:35" s="158" customFormat="1" ht="15" customHeight="1" outlineLevel="1" x14ac:dyDescent="0.25">
      <c r="B454" s="466"/>
      <c r="C454" s="467"/>
      <c r="D454" s="467"/>
      <c r="E454" s="467"/>
      <c r="F454" s="467"/>
      <c r="G454" s="467"/>
      <c r="H454" s="467"/>
      <c r="I454" s="467"/>
      <c r="J454" s="468"/>
      <c r="L454" s="1" t="s">
        <v>1237</v>
      </c>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row>
    <row r="455" spans="2:35" s="158" customFormat="1" ht="15" customHeight="1" outlineLevel="1" x14ac:dyDescent="0.25">
      <c r="B455" s="466"/>
      <c r="C455" s="467"/>
      <c r="D455" s="467"/>
      <c r="E455" s="467"/>
      <c r="F455" s="467"/>
      <c r="G455" s="467"/>
      <c r="H455" s="467"/>
      <c r="I455" s="467"/>
      <c r="J455" s="468"/>
      <c r="L455" s="1" t="s">
        <v>1238</v>
      </c>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row>
    <row r="456" spans="2:35" s="158" customFormat="1" ht="15" customHeight="1" outlineLevel="1" x14ac:dyDescent="0.25">
      <c r="B456" s="466"/>
      <c r="C456" s="467"/>
      <c r="D456" s="467"/>
      <c r="E456" s="467"/>
      <c r="F456" s="467"/>
      <c r="G456" s="467"/>
      <c r="H456" s="467"/>
      <c r="I456" s="467"/>
      <c r="J456" s="468"/>
      <c r="L456" s="1" t="s">
        <v>1239</v>
      </c>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row>
    <row r="457" spans="2:35" s="158" customFormat="1" ht="15" customHeight="1" outlineLevel="1" x14ac:dyDescent="0.25">
      <c r="B457" s="466"/>
      <c r="C457" s="467"/>
      <c r="D457" s="467"/>
      <c r="E457" s="467"/>
      <c r="F457" s="467"/>
      <c r="G457" s="467"/>
      <c r="H457" s="467"/>
      <c r="I457" s="467"/>
      <c r="J457" s="468"/>
      <c r="L457" s="1" t="s">
        <v>1240</v>
      </c>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row>
    <row r="458" spans="2:35" s="158" customFormat="1" ht="15" customHeight="1" outlineLevel="1" x14ac:dyDescent="0.25">
      <c r="B458" s="466"/>
      <c r="C458" s="467"/>
      <c r="D458" s="467"/>
      <c r="E458" s="467"/>
      <c r="F458" s="467"/>
      <c r="G458" s="467"/>
      <c r="H458" s="467"/>
      <c r="I458" s="467"/>
      <c r="J458" s="468"/>
      <c r="L458" s="1" t="s">
        <v>1241</v>
      </c>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row>
    <row r="459" spans="2:35" s="158" customFormat="1" ht="15" customHeight="1" outlineLevel="1" x14ac:dyDescent="0.25">
      <c r="B459" s="466"/>
      <c r="C459" s="467"/>
      <c r="D459" s="467"/>
      <c r="E459" s="467"/>
      <c r="F459" s="467"/>
      <c r="G459" s="467"/>
      <c r="H459" s="467"/>
      <c r="I459" s="467"/>
      <c r="J459" s="468"/>
      <c r="L459" s="1" t="s">
        <v>1242</v>
      </c>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row>
    <row r="460" spans="2:35" s="158" customFormat="1" ht="15" customHeight="1" outlineLevel="1" x14ac:dyDescent="0.25">
      <c r="B460" s="466"/>
      <c r="C460" s="467"/>
      <c r="D460" s="467"/>
      <c r="E460" s="467"/>
      <c r="F460" s="467"/>
      <c r="G460" s="467"/>
      <c r="H460" s="467"/>
      <c r="I460" s="467"/>
      <c r="J460" s="468"/>
      <c r="L460" s="1" t="s">
        <v>1243</v>
      </c>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row>
    <row r="461" spans="2:35" s="158" customFormat="1" ht="15" customHeight="1" outlineLevel="1" x14ac:dyDescent="0.25">
      <c r="B461" s="466"/>
      <c r="C461" s="467"/>
      <c r="D461" s="467"/>
      <c r="E461" s="467"/>
      <c r="F461" s="467"/>
      <c r="G461" s="467"/>
      <c r="H461" s="467"/>
      <c r="I461" s="467"/>
      <c r="J461" s="468"/>
      <c r="L461" s="1" t="s">
        <v>1244</v>
      </c>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row>
    <row r="462" spans="2:35" s="158" customFormat="1" ht="15" customHeight="1" outlineLevel="1" x14ac:dyDescent="0.25">
      <c r="B462" s="466"/>
      <c r="C462" s="467"/>
      <c r="D462" s="467"/>
      <c r="E462" s="467"/>
      <c r="F462" s="467"/>
      <c r="G462" s="467"/>
      <c r="H462" s="467"/>
      <c r="I462" s="467"/>
      <c r="J462" s="468"/>
      <c r="L462" s="1" t="s">
        <v>1245</v>
      </c>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row>
    <row r="463" spans="2:35" s="158" customFormat="1" ht="15" customHeight="1" outlineLevel="1" x14ac:dyDescent="0.25">
      <c r="B463" s="466"/>
      <c r="C463" s="467"/>
      <c r="D463" s="467"/>
      <c r="E463" s="467"/>
      <c r="F463" s="467"/>
      <c r="G463" s="467"/>
      <c r="H463" s="467"/>
      <c r="I463" s="467"/>
      <c r="J463" s="468"/>
      <c r="L463" s="1" t="s">
        <v>1246</v>
      </c>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row>
    <row r="464" spans="2:35" s="158" customFormat="1" ht="15" customHeight="1" outlineLevel="1" x14ac:dyDescent="0.25">
      <c r="B464" s="466"/>
      <c r="C464" s="467"/>
      <c r="D464" s="467"/>
      <c r="E464" s="467"/>
      <c r="F464" s="467"/>
      <c r="G464" s="467"/>
      <c r="H464" s="467"/>
      <c r="I464" s="467"/>
      <c r="J464" s="468"/>
      <c r="L464" s="1" t="s">
        <v>1247</v>
      </c>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row>
    <row r="465" spans="2:35" s="158" customFormat="1" ht="15" customHeight="1" outlineLevel="1" x14ac:dyDescent="0.25">
      <c r="B465" s="466"/>
      <c r="C465" s="467"/>
      <c r="D465" s="467"/>
      <c r="E465" s="467"/>
      <c r="F465" s="467"/>
      <c r="G465" s="467"/>
      <c r="H465" s="467"/>
      <c r="I465" s="467"/>
      <c r="J465" s="468"/>
      <c r="L465" s="1" t="s">
        <v>1248</v>
      </c>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row>
    <row r="466" spans="2:35" s="158" customFormat="1" ht="15" customHeight="1" outlineLevel="1" x14ac:dyDescent="0.25">
      <c r="B466" s="466"/>
      <c r="C466" s="467"/>
      <c r="D466" s="467"/>
      <c r="E466" s="467"/>
      <c r="F466" s="467"/>
      <c r="G466" s="467"/>
      <c r="H466" s="467"/>
      <c r="I466" s="467"/>
      <c r="J466" s="468"/>
      <c r="L466" s="1" t="s">
        <v>1249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row>
    <row r="467" spans="2:35" s="158" customFormat="1" ht="15" customHeight="1" outlineLevel="1" x14ac:dyDescent="0.25">
      <c r="B467" s="466"/>
      <c r="C467" s="467"/>
      <c r="D467" s="467"/>
      <c r="E467" s="467"/>
      <c r="F467" s="467"/>
      <c r="G467" s="467"/>
      <c r="H467" s="467"/>
      <c r="I467" s="467"/>
      <c r="J467" s="468"/>
      <c r="L467" s="1" t="s">
        <v>1250</v>
      </c>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row>
    <row r="468" spans="2:35" s="158" customFormat="1" ht="15" customHeight="1" outlineLevel="1" x14ac:dyDescent="0.25">
      <c r="B468" s="466"/>
      <c r="C468" s="467"/>
      <c r="D468" s="467"/>
      <c r="E468" s="467"/>
      <c r="F468" s="467"/>
      <c r="G468" s="467"/>
      <c r="H468" s="467"/>
      <c r="I468" s="467"/>
      <c r="J468" s="468"/>
      <c r="L468" s="1" t="s">
        <v>1251</v>
      </c>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row>
    <row r="469" spans="2:35" s="158" customFormat="1" ht="15" customHeight="1" outlineLevel="1" x14ac:dyDescent="0.25">
      <c r="B469" s="466"/>
      <c r="C469" s="467"/>
      <c r="D469" s="467"/>
      <c r="E469" s="467"/>
      <c r="F469" s="467"/>
      <c r="G469" s="467"/>
      <c r="H469" s="467"/>
      <c r="I469" s="467"/>
      <c r="J469" s="468"/>
      <c r="L469" s="1" t="s">
        <v>1252</v>
      </c>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row>
    <row r="470" spans="2:35" s="158" customFormat="1" ht="15" customHeight="1" outlineLevel="1" x14ac:dyDescent="0.25">
      <c r="B470" s="466"/>
      <c r="C470" s="467"/>
      <c r="D470" s="467"/>
      <c r="E470" s="467"/>
      <c r="F470" s="467"/>
      <c r="G470" s="467"/>
      <c r="H470" s="467"/>
      <c r="I470" s="467"/>
      <c r="J470" s="468"/>
      <c r="L470" s="1" t="s">
        <v>1253</v>
      </c>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row>
    <row r="471" spans="2:35" s="158" customFormat="1" ht="15" customHeight="1" outlineLevel="1" x14ac:dyDescent="0.25">
      <c r="B471" s="466"/>
      <c r="C471" s="467"/>
      <c r="D471" s="467"/>
      <c r="E471" s="467"/>
      <c r="F471" s="467"/>
      <c r="G471" s="467"/>
      <c r="H471" s="467"/>
      <c r="I471" s="467"/>
      <c r="J471" s="468"/>
      <c r="L471" s="1" t="s">
        <v>1254</v>
      </c>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row>
    <row r="472" spans="2:35" s="158" customFormat="1" ht="15" customHeight="1" outlineLevel="1" x14ac:dyDescent="0.25">
      <c r="B472" s="466"/>
      <c r="C472" s="467"/>
      <c r="D472" s="467"/>
      <c r="E472" s="467"/>
      <c r="F472" s="467"/>
      <c r="G472" s="467"/>
      <c r="H472" s="467"/>
      <c r="I472" s="467"/>
      <c r="J472" s="468"/>
      <c r="L472" s="1" t="s">
        <v>1255</v>
      </c>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row>
    <row r="473" spans="2:35" s="158" customFormat="1" ht="15" customHeight="1" outlineLevel="1" x14ac:dyDescent="0.25">
      <c r="B473" s="466"/>
      <c r="C473" s="467"/>
      <c r="D473" s="467"/>
      <c r="E473" s="467"/>
      <c r="F473" s="467"/>
      <c r="G473" s="467"/>
      <c r="H473" s="467"/>
      <c r="I473" s="467"/>
      <c r="J473" s="468"/>
      <c r="L473" s="1" t="s">
        <v>1256</v>
      </c>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row>
    <row r="474" spans="2:35" s="158" customFormat="1" ht="15" customHeight="1" outlineLevel="1" x14ac:dyDescent="0.25">
      <c r="B474" s="466"/>
      <c r="C474" s="467"/>
      <c r="D474" s="467"/>
      <c r="E474" s="467"/>
      <c r="F474" s="467"/>
      <c r="G474" s="467"/>
      <c r="H474" s="467"/>
      <c r="I474" s="467"/>
      <c r="J474" s="468"/>
      <c r="L474" s="1" t="s">
        <v>1257</v>
      </c>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row>
    <row r="475" spans="2:35" s="158" customFormat="1" ht="15" customHeight="1" outlineLevel="1" x14ac:dyDescent="0.25">
      <c r="B475" s="466"/>
      <c r="C475" s="467"/>
      <c r="D475" s="467"/>
      <c r="E475" s="467"/>
      <c r="F475" s="467"/>
      <c r="G475" s="467"/>
      <c r="H475" s="467"/>
      <c r="I475" s="467"/>
      <c r="J475" s="468"/>
      <c r="L475" s="1" t="s">
        <v>1258</v>
      </c>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row>
    <row r="476" spans="2:35" s="158" customFormat="1" ht="15" customHeight="1" outlineLevel="1" x14ac:dyDescent="0.25">
      <c r="B476" s="466"/>
      <c r="C476" s="467"/>
      <c r="D476" s="467"/>
      <c r="E476" s="467"/>
      <c r="F476" s="467"/>
      <c r="G476" s="467"/>
      <c r="H476" s="467"/>
      <c r="I476" s="467"/>
      <c r="J476" s="468"/>
      <c r="L476" s="1" t="s">
        <v>1259</v>
      </c>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row>
    <row r="477" spans="2:35" s="158" customFormat="1" ht="15" customHeight="1" outlineLevel="1" x14ac:dyDescent="0.25">
      <c r="B477" s="466"/>
      <c r="C477" s="467"/>
      <c r="D477" s="467"/>
      <c r="E477" s="467"/>
      <c r="F477" s="467"/>
      <c r="G477" s="467"/>
      <c r="H477" s="467"/>
      <c r="I477" s="467"/>
      <c r="J477" s="468"/>
      <c r="L477" s="1" t="s">
        <v>1260</v>
      </c>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row>
    <row r="478" spans="2:35" s="158" customFormat="1" ht="15" customHeight="1" outlineLevel="1" x14ac:dyDescent="0.25">
      <c r="B478" s="466"/>
      <c r="C478" s="467"/>
      <c r="D478" s="467"/>
      <c r="E478" s="467"/>
      <c r="F478" s="467"/>
      <c r="G478" s="467"/>
      <c r="H478" s="467"/>
      <c r="I478" s="467"/>
      <c r="J478" s="468"/>
      <c r="L478" s="1" t="s">
        <v>1261</v>
      </c>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row>
    <row r="479" spans="2:35" s="158" customFormat="1" ht="15" customHeight="1" outlineLevel="1" x14ac:dyDescent="0.25">
      <c r="B479" s="466"/>
      <c r="C479" s="467"/>
      <c r="D479" s="467"/>
      <c r="E479" s="467"/>
      <c r="F479" s="467"/>
      <c r="G479" s="467"/>
      <c r="H479" s="467"/>
      <c r="I479" s="467"/>
      <c r="J479" s="468"/>
      <c r="L479" s="1" t="s">
        <v>1262</v>
      </c>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row>
    <row r="480" spans="2:35" s="158" customFormat="1" ht="15" customHeight="1" outlineLevel="1" x14ac:dyDescent="0.25">
      <c r="B480" s="466"/>
      <c r="C480" s="467"/>
      <c r="D480" s="467"/>
      <c r="E480" s="467"/>
      <c r="F480" s="467"/>
      <c r="G480" s="467"/>
      <c r="H480" s="467"/>
      <c r="I480" s="467"/>
      <c r="J480" s="468"/>
      <c r="L480" s="1" t="s">
        <v>1263</v>
      </c>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row>
    <row r="481" spans="2:35" s="158" customFormat="1" ht="15" customHeight="1" outlineLevel="1" x14ac:dyDescent="0.25">
      <c r="B481" s="466"/>
      <c r="C481" s="467"/>
      <c r="D481" s="467"/>
      <c r="E481" s="467"/>
      <c r="F481" s="467"/>
      <c r="G481" s="467"/>
      <c r="H481" s="467"/>
      <c r="I481" s="467"/>
      <c r="J481" s="468"/>
      <c r="L481" s="1" t="s">
        <v>1264</v>
      </c>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row>
    <row r="482" spans="2:35" s="158" customFormat="1" ht="15" customHeight="1" outlineLevel="1" x14ac:dyDescent="0.25">
      <c r="B482" s="466"/>
      <c r="C482" s="467"/>
      <c r="D482" s="467"/>
      <c r="E482" s="467"/>
      <c r="F482" s="467"/>
      <c r="G482" s="467"/>
      <c r="H482" s="467"/>
      <c r="I482" s="467"/>
      <c r="J482" s="468"/>
      <c r="L482" s="1" t="s">
        <v>1265</v>
      </c>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row>
    <row r="483" spans="2:35" s="158" customFormat="1" ht="15" customHeight="1" outlineLevel="1" x14ac:dyDescent="0.25">
      <c r="B483" s="466"/>
      <c r="C483" s="467"/>
      <c r="D483" s="467"/>
      <c r="E483" s="467"/>
      <c r="F483" s="467"/>
      <c r="G483" s="467"/>
      <c r="H483" s="467"/>
      <c r="I483" s="467"/>
      <c r="J483" s="468"/>
      <c r="L483" s="1" t="s">
        <v>1266</v>
      </c>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row>
    <row r="484" spans="2:35" s="158" customFormat="1" ht="15" customHeight="1" outlineLevel="1" x14ac:dyDescent="0.25">
      <c r="B484" s="466"/>
      <c r="C484" s="467"/>
      <c r="D484" s="467"/>
      <c r="E484" s="467"/>
      <c r="F484" s="467"/>
      <c r="G484" s="467"/>
      <c r="H484" s="467"/>
      <c r="I484" s="467"/>
      <c r="J484" s="468"/>
      <c r="L484" s="1" t="s">
        <v>1267</v>
      </c>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row>
    <row r="485" spans="2:35" s="158" customFormat="1" ht="15" customHeight="1" outlineLevel="1" x14ac:dyDescent="0.25">
      <c r="B485" s="466"/>
      <c r="C485" s="467"/>
      <c r="D485" s="467"/>
      <c r="E485" s="467"/>
      <c r="F485" s="467"/>
      <c r="G485" s="467"/>
      <c r="H485" s="467"/>
      <c r="I485" s="467"/>
      <c r="J485" s="468"/>
      <c r="L485" s="1" t="s">
        <v>1268</v>
      </c>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row>
    <row r="486" spans="2:35" s="158" customFormat="1" ht="15" customHeight="1" outlineLevel="1" x14ac:dyDescent="0.25">
      <c r="B486" s="466"/>
      <c r="C486" s="467"/>
      <c r="D486" s="467"/>
      <c r="E486" s="467"/>
      <c r="F486" s="467"/>
      <c r="G486" s="467"/>
      <c r="H486" s="467"/>
      <c r="I486" s="467"/>
      <c r="J486" s="468"/>
      <c r="L486" s="1" t="s">
        <v>1269</v>
      </c>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row>
    <row r="487" spans="2:35" s="158" customFormat="1" ht="15" customHeight="1" outlineLevel="1" x14ac:dyDescent="0.25">
      <c r="B487" s="466"/>
      <c r="C487" s="467"/>
      <c r="D487" s="467"/>
      <c r="E487" s="467"/>
      <c r="F487" s="467"/>
      <c r="G487" s="467"/>
      <c r="H487" s="467"/>
      <c r="I487" s="467"/>
      <c r="J487" s="468"/>
      <c r="L487" s="1" t="s">
        <v>1270</v>
      </c>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row>
    <row r="488" spans="2:35" s="158" customFormat="1" ht="15" customHeight="1" outlineLevel="1" x14ac:dyDescent="0.25">
      <c r="B488" s="466"/>
      <c r="C488" s="467"/>
      <c r="D488" s="467"/>
      <c r="E488" s="467"/>
      <c r="F488" s="467"/>
      <c r="G488" s="467"/>
      <c r="H488" s="467"/>
      <c r="I488" s="467"/>
      <c r="J488" s="468"/>
      <c r="L488" s="1" t="s">
        <v>1271</v>
      </c>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row>
    <row r="489" spans="2:35" s="158" customFormat="1" ht="15" customHeight="1" outlineLevel="1" x14ac:dyDescent="0.25">
      <c r="B489" s="466"/>
      <c r="C489" s="467"/>
      <c r="D489" s="467"/>
      <c r="E489" s="467"/>
      <c r="F489" s="467"/>
      <c r="G489" s="467"/>
      <c r="H489" s="467"/>
      <c r="I489" s="467"/>
      <c r="J489" s="468"/>
      <c r="L489" s="1" t="s">
        <v>1272</v>
      </c>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row>
    <row r="490" spans="2:35" s="158" customFormat="1" ht="15" customHeight="1" outlineLevel="1" x14ac:dyDescent="0.25">
      <c r="B490" s="466"/>
      <c r="C490" s="467"/>
      <c r="D490" s="467"/>
      <c r="E490" s="467"/>
      <c r="F490" s="467"/>
      <c r="G490" s="467"/>
      <c r="H490" s="467"/>
      <c r="I490" s="467"/>
      <c r="J490" s="468"/>
      <c r="L490" s="1" t="s">
        <v>1273</v>
      </c>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row>
    <row r="491" spans="2:35" s="158" customFormat="1" ht="15" customHeight="1" outlineLevel="1" x14ac:dyDescent="0.25">
      <c r="B491" s="466"/>
      <c r="C491" s="467"/>
      <c r="D491" s="467"/>
      <c r="E491" s="467"/>
      <c r="F491" s="467"/>
      <c r="G491" s="467"/>
      <c r="H491" s="467"/>
      <c r="I491" s="467"/>
      <c r="J491" s="468"/>
      <c r="L491" s="1" t="s">
        <v>1274</v>
      </c>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row>
    <row r="492" spans="2:35" s="158" customFormat="1" ht="15" customHeight="1" outlineLevel="1" x14ac:dyDescent="0.25">
      <c r="B492" s="466"/>
      <c r="C492" s="467"/>
      <c r="D492" s="467"/>
      <c r="E492" s="467"/>
      <c r="F492" s="467"/>
      <c r="G492" s="467"/>
      <c r="H492" s="467"/>
      <c r="I492" s="467"/>
      <c r="J492" s="468"/>
      <c r="L492" s="1" t="s">
        <v>1275</v>
      </c>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row>
    <row r="493" spans="2:35" s="158" customFormat="1" ht="15" customHeight="1" outlineLevel="1" x14ac:dyDescent="0.25">
      <c r="B493" s="466"/>
      <c r="C493" s="467"/>
      <c r="D493" s="467"/>
      <c r="E493" s="467"/>
      <c r="F493" s="467"/>
      <c r="G493" s="467"/>
      <c r="H493" s="467"/>
      <c r="I493" s="467"/>
      <c r="J493" s="468"/>
      <c r="L493" s="1" t="s">
        <v>1276</v>
      </c>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row>
    <row r="494" spans="2:35" s="158" customFormat="1" ht="15" customHeight="1" outlineLevel="1" x14ac:dyDescent="0.25">
      <c r="B494" s="466"/>
      <c r="C494" s="467"/>
      <c r="D494" s="467"/>
      <c r="E494" s="467"/>
      <c r="F494" s="467"/>
      <c r="G494" s="467"/>
      <c r="H494" s="467"/>
      <c r="I494" s="467"/>
      <c r="J494" s="468"/>
      <c r="L494" s="1" t="s">
        <v>1277</v>
      </c>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row>
    <row r="495" spans="2:35" s="158" customFormat="1" ht="15" customHeight="1" outlineLevel="1" x14ac:dyDescent="0.25">
      <c r="B495" s="466"/>
      <c r="C495" s="467"/>
      <c r="D495" s="467"/>
      <c r="E495" s="467"/>
      <c r="F495" s="467"/>
      <c r="G495" s="467"/>
      <c r="H495" s="467"/>
      <c r="I495" s="467"/>
      <c r="J495" s="468"/>
      <c r="L495" s="1" t="s">
        <v>1278</v>
      </c>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row>
    <row r="496" spans="2:35" s="158" customFormat="1" ht="15" customHeight="1" outlineLevel="1" x14ac:dyDescent="0.25">
      <c r="B496" s="466"/>
      <c r="C496" s="467"/>
      <c r="D496" s="467"/>
      <c r="E496" s="467"/>
      <c r="F496" s="467"/>
      <c r="G496" s="467"/>
      <c r="H496" s="467"/>
      <c r="I496" s="467"/>
      <c r="J496" s="468"/>
      <c r="L496" s="1" t="s">
        <v>1279</v>
      </c>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row>
    <row r="497" spans="2:35" s="158" customFormat="1" ht="15" customHeight="1" outlineLevel="1" x14ac:dyDescent="0.25">
      <c r="B497" s="466"/>
      <c r="C497" s="467"/>
      <c r="D497" s="467"/>
      <c r="E497" s="467"/>
      <c r="F497" s="467"/>
      <c r="G497" s="467"/>
      <c r="H497" s="467"/>
      <c r="I497" s="467"/>
      <c r="J497" s="468"/>
      <c r="L497" s="1" t="s">
        <v>1280</v>
      </c>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row>
    <row r="498" spans="2:35" s="158" customFormat="1" ht="15" customHeight="1" outlineLevel="1" x14ac:dyDescent="0.25">
      <c r="B498" s="466"/>
      <c r="C498" s="467"/>
      <c r="D498" s="467"/>
      <c r="E498" s="467"/>
      <c r="F498" s="467"/>
      <c r="G498" s="467"/>
      <c r="H498" s="467"/>
      <c r="I498" s="467"/>
      <c r="J498" s="468"/>
      <c r="L498" s="1" t="s">
        <v>1281</v>
      </c>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row>
    <row r="499" spans="2:35" s="158" customFormat="1" ht="15" customHeight="1" outlineLevel="1" x14ac:dyDescent="0.25">
      <c r="B499" s="466"/>
      <c r="C499" s="467"/>
      <c r="D499" s="467"/>
      <c r="E499" s="467"/>
      <c r="F499" s="467"/>
      <c r="G499" s="467"/>
      <c r="H499" s="467"/>
      <c r="I499" s="467"/>
      <c r="J499" s="468"/>
      <c r="L499" s="1" t="s">
        <v>1282</v>
      </c>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row>
    <row r="500" spans="2:35" s="158" customFormat="1" ht="15" customHeight="1" outlineLevel="1" x14ac:dyDescent="0.25">
      <c r="B500" s="466"/>
      <c r="C500" s="467"/>
      <c r="D500" s="467"/>
      <c r="E500" s="467"/>
      <c r="F500" s="467"/>
      <c r="G500" s="467"/>
      <c r="H500" s="467"/>
      <c r="I500" s="467"/>
      <c r="J500" s="468"/>
      <c r="L500" s="1" t="s">
        <v>1283</v>
      </c>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row>
    <row r="501" spans="2:35" s="158" customFormat="1" ht="15" customHeight="1" outlineLevel="1" x14ac:dyDescent="0.25">
      <c r="B501" s="466"/>
      <c r="C501" s="467"/>
      <c r="D501" s="467"/>
      <c r="E501" s="467"/>
      <c r="F501" s="467"/>
      <c r="G501" s="467"/>
      <c r="H501" s="467"/>
      <c r="I501" s="467"/>
      <c r="J501" s="468"/>
      <c r="L501" s="1" t="s">
        <v>1284</v>
      </c>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row>
    <row r="502" spans="2:35" s="158" customFormat="1" ht="15" customHeight="1" outlineLevel="1" x14ac:dyDescent="0.25">
      <c r="B502" s="466"/>
      <c r="C502" s="467"/>
      <c r="D502" s="467"/>
      <c r="E502" s="467"/>
      <c r="F502" s="467"/>
      <c r="G502" s="467"/>
      <c r="H502" s="467"/>
      <c r="I502" s="467"/>
      <c r="J502" s="468"/>
      <c r="L502" s="1" t="s">
        <v>1285</v>
      </c>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row>
    <row r="503" spans="2:35" s="158" customFormat="1" ht="15" customHeight="1" outlineLevel="1" x14ac:dyDescent="0.25">
      <c r="B503" s="466"/>
      <c r="C503" s="467"/>
      <c r="D503" s="467"/>
      <c r="E503" s="467"/>
      <c r="F503" s="467"/>
      <c r="G503" s="467"/>
      <c r="H503" s="467"/>
      <c r="I503" s="467"/>
      <c r="J503" s="468"/>
      <c r="L503" s="1" t="s">
        <v>1286</v>
      </c>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row>
    <row r="504" spans="2:35" s="158" customFormat="1" ht="15" customHeight="1" outlineLevel="1" x14ac:dyDescent="0.25">
      <c r="B504" s="466"/>
      <c r="C504" s="467"/>
      <c r="D504" s="467"/>
      <c r="E504" s="467"/>
      <c r="F504" s="467"/>
      <c r="G504" s="467"/>
      <c r="H504" s="467"/>
      <c r="I504" s="467"/>
      <c r="J504" s="468"/>
      <c r="L504" s="1" t="s">
        <v>1287</v>
      </c>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row>
    <row r="505" spans="2:35" s="158" customFormat="1" ht="15" customHeight="1" outlineLevel="1" x14ac:dyDescent="0.25">
      <c r="B505" s="466"/>
      <c r="C505" s="467"/>
      <c r="D505" s="467"/>
      <c r="E505" s="467"/>
      <c r="F505" s="467"/>
      <c r="G505" s="467"/>
      <c r="H505" s="467"/>
      <c r="I505" s="467"/>
      <c r="J505" s="468"/>
      <c r="L505" s="1" t="s">
        <v>1288</v>
      </c>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row>
    <row r="506" spans="2:35" s="158" customFormat="1" ht="15" customHeight="1" outlineLevel="1" x14ac:dyDescent="0.25">
      <c r="B506" s="466"/>
      <c r="C506" s="467"/>
      <c r="D506" s="467"/>
      <c r="E506" s="467"/>
      <c r="F506" s="467"/>
      <c r="G506" s="467"/>
      <c r="H506" s="467"/>
      <c r="I506" s="467"/>
      <c r="J506" s="468"/>
      <c r="L506" s="1" t="s">
        <v>1289</v>
      </c>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row>
    <row r="507" spans="2:35" s="158" customFormat="1" ht="15" customHeight="1" outlineLevel="1" x14ac:dyDescent="0.25">
      <c r="B507" s="466"/>
      <c r="C507" s="467"/>
      <c r="D507" s="467"/>
      <c r="E507" s="467"/>
      <c r="F507" s="467"/>
      <c r="G507" s="467"/>
      <c r="H507" s="467"/>
      <c r="I507" s="467"/>
      <c r="J507" s="468"/>
      <c r="L507" s="1" t="s">
        <v>1290</v>
      </c>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row>
    <row r="508" spans="2:35" s="158" customFormat="1" ht="15" customHeight="1" outlineLevel="1" x14ac:dyDescent="0.25">
      <c r="B508" s="466"/>
      <c r="C508" s="467"/>
      <c r="D508" s="467"/>
      <c r="E508" s="467"/>
      <c r="F508" s="467"/>
      <c r="G508" s="467"/>
      <c r="H508" s="467"/>
      <c r="I508" s="467"/>
      <c r="J508" s="468"/>
      <c r="L508" s="1" t="s">
        <v>1291</v>
      </c>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row>
    <row r="509" spans="2:35" s="158" customFormat="1" ht="15" customHeight="1" outlineLevel="1" x14ac:dyDescent="0.25">
      <c r="B509" s="466"/>
      <c r="C509" s="467"/>
      <c r="D509" s="467"/>
      <c r="E509" s="467"/>
      <c r="F509" s="467"/>
      <c r="G509" s="467"/>
      <c r="H509" s="467"/>
      <c r="I509" s="467"/>
      <c r="J509" s="468"/>
      <c r="L509" s="1" t="s">
        <v>1292</v>
      </c>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row>
    <row r="510" spans="2:35" s="158" customFormat="1" ht="15" customHeight="1" outlineLevel="1" x14ac:dyDescent="0.25">
      <c r="B510" s="466"/>
      <c r="C510" s="467"/>
      <c r="D510" s="467"/>
      <c r="E510" s="467"/>
      <c r="F510" s="467"/>
      <c r="G510" s="467"/>
      <c r="H510" s="467"/>
      <c r="I510" s="467"/>
      <c r="J510" s="468"/>
      <c r="L510" s="1" t="s">
        <v>1293</v>
      </c>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row>
    <row r="511" spans="2:35" s="158" customFormat="1" ht="15" customHeight="1" outlineLevel="1" x14ac:dyDescent="0.25">
      <c r="B511" s="466"/>
      <c r="C511" s="467"/>
      <c r="D511" s="467"/>
      <c r="E511" s="467"/>
      <c r="F511" s="467"/>
      <c r="G511" s="467"/>
      <c r="H511" s="467"/>
      <c r="I511" s="467"/>
      <c r="J511" s="468"/>
      <c r="L511" s="1" t="s">
        <v>1294</v>
      </c>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row>
    <row r="512" spans="2:35" s="158" customFormat="1" ht="15" customHeight="1" outlineLevel="1" x14ac:dyDescent="0.25">
      <c r="B512" s="466"/>
      <c r="C512" s="467"/>
      <c r="D512" s="467"/>
      <c r="E512" s="467"/>
      <c r="F512" s="467"/>
      <c r="G512" s="467"/>
      <c r="H512" s="467"/>
      <c r="I512" s="467"/>
      <c r="J512" s="468"/>
      <c r="L512" s="1" t="s">
        <v>1295</v>
      </c>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row>
    <row r="513" spans="2:35" s="158" customFormat="1" ht="15" customHeight="1" outlineLevel="1" x14ac:dyDescent="0.25">
      <c r="B513" s="466"/>
      <c r="C513" s="467"/>
      <c r="D513" s="467"/>
      <c r="E513" s="467"/>
      <c r="F513" s="467"/>
      <c r="G513" s="467"/>
      <c r="H513" s="467"/>
      <c r="I513" s="467"/>
      <c r="J513" s="468"/>
      <c r="L513" s="1" t="s">
        <v>1296</v>
      </c>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row>
    <row r="514" spans="2:35" s="158" customFormat="1" ht="15" customHeight="1" outlineLevel="1" x14ac:dyDescent="0.25">
      <c r="B514" s="466"/>
      <c r="C514" s="467"/>
      <c r="D514" s="467"/>
      <c r="E514" s="467"/>
      <c r="F514" s="467"/>
      <c r="G514" s="467"/>
      <c r="H514" s="467"/>
      <c r="I514" s="467"/>
      <c r="J514" s="468"/>
      <c r="L514" s="1" t="s">
        <v>1297</v>
      </c>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row>
    <row r="515" spans="2:35" s="158" customFormat="1" ht="15" customHeight="1" outlineLevel="1" x14ac:dyDescent="0.25">
      <c r="B515" s="466"/>
      <c r="C515" s="467"/>
      <c r="D515" s="467"/>
      <c r="E515" s="467"/>
      <c r="F515" s="467"/>
      <c r="G515" s="467"/>
      <c r="H515" s="467"/>
      <c r="I515" s="467"/>
      <c r="J515" s="468"/>
      <c r="L515" s="1" t="s">
        <v>1298</v>
      </c>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row>
    <row r="516" spans="2:35" s="158" customFormat="1" ht="15" customHeight="1" outlineLevel="1" x14ac:dyDescent="0.25">
      <c r="B516" s="466"/>
      <c r="C516" s="467"/>
      <c r="D516" s="467"/>
      <c r="E516" s="467"/>
      <c r="F516" s="467"/>
      <c r="G516" s="467"/>
      <c r="H516" s="467"/>
      <c r="I516" s="467"/>
      <c r="J516" s="468"/>
      <c r="L516" s="1" t="s">
        <v>1299</v>
      </c>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row>
    <row r="517" spans="2:35" s="158" customFormat="1" ht="15" customHeight="1" outlineLevel="1" x14ac:dyDescent="0.25">
      <c r="B517" s="466"/>
      <c r="C517" s="467"/>
      <c r="D517" s="467"/>
      <c r="E517" s="467"/>
      <c r="F517" s="467"/>
      <c r="G517" s="467"/>
      <c r="H517" s="467"/>
      <c r="I517" s="467"/>
      <c r="J517" s="468"/>
      <c r="L517" s="1" t="s">
        <v>1300</v>
      </c>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row>
    <row r="518" spans="2:35" s="158" customFormat="1" ht="15" customHeight="1" outlineLevel="1" x14ac:dyDescent="0.25">
      <c r="B518" s="466"/>
      <c r="C518" s="467"/>
      <c r="D518" s="467"/>
      <c r="E518" s="467"/>
      <c r="F518" s="467"/>
      <c r="G518" s="467"/>
      <c r="H518" s="467"/>
      <c r="I518" s="467"/>
      <c r="J518" s="468"/>
      <c r="L518" s="1" t="s">
        <v>1301</v>
      </c>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row>
    <row r="519" spans="2:35" s="158" customFormat="1" ht="15" customHeight="1" outlineLevel="1" x14ac:dyDescent="0.25">
      <c r="B519" s="466"/>
      <c r="C519" s="467"/>
      <c r="D519" s="467"/>
      <c r="E519" s="467"/>
      <c r="F519" s="467"/>
      <c r="G519" s="467"/>
      <c r="H519" s="467"/>
      <c r="I519" s="467"/>
      <c r="J519" s="468"/>
      <c r="L519" s="1" t="s">
        <v>1302</v>
      </c>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row>
    <row r="520" spans="2:35" s="158" customFormat="1" ht="15" customHeight="1" outlineLevel="1" x14ac:dyDescent="0.25">
      <c r="B520" s="466"/>
      <c r="C520" s="467"/>
      <c r="D520" s="467"/>
      <c r="E520" s="467"/>
      <c r="F520" s="467"/>
      <c r="G520" s="467"/>
      <c r="H520" s="467"/>
      <c r="I520" s="467"/>
      <c r="J520" s="468"/>
      <c r="L520" s="1" t="s">
        <v>1303</v>
      </c>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row>
    <row r="521" spans="2:35" s="158" customFormat="1" ht="15" customHeight="1" outlineLevel="1" x14ac:dyDescent="0.25">
      <c r="B521" s="466"/>
      <c r="C521" s="467"/>
      <c r="D521" s="467"/>
      <c r="E521" s="467"/>
      <c r="F521" s="467"/>
      <c r="G521" s="467"/>
      <c r="H521" s="467"/>
      <c r="I521" s="467"/>
      <c r="J521" s="468"/>
      <c r="L521" s="1" t="s">
        <v>1304</v>
      </c>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row>
    <row r="522" spans="2:35" s="158" customFormat="1" ht="15" customHeight="1" outlineLevel="1" x14ac:dyDescent="0.25">
      <c r="B522" s="466"/>
      <c r="C522" s="467"/>
      <c r="D522" s="467"/>
      <c r="E522" s="467"/>
      <c r="F522" s="467"/>
      <c r="G522" s="467"/>
      <c r="H522" s="467"/>
      <c r="I522" s="467"/>
      <c r="J522" s="468"/>
      <c r="L522" s="1" t="s">
        <v>1305</v>
      </c>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row>
    <row r="523" spans="2:35" s="158" customFormat="1" ht="15" customHeight="1" outlineLevel="1" x14ac:dyDescent="0.25">
      <c r="B523" s="466"/>
      <c r="C523" s="467"/>
      <c r="D523" s="467"/>
      <c r="E523" s="467"/>
      <c r="F523" s="467"/>
      <c r="G523" s="467"/>
      <c r="H523" s="467"/>
      <c r="I523" s="467"/>
      <c r="J523" s="468"/>
      <c r="L523" s="1" t="s">
        <v>1306</v>
      </c>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row>
    <row r="524" spans="2:35" s="158" customFormat="1" ht="15" customHeight="1" outlineLevel="1" x14ac:dyDescent="0.25">
      <c r="B524" s="466"/>
      <c r="C524" s="467"/>
      <c r="D524" s="467"/>
      <c r="E524" s="467"/>
      <c r="F524" s="467"/>
      <c r="G524" s="467"/>
      <c r="H524" s="467"/>
      <c r="I524" s="467"/>
      <c r="J524" s="468"/>
      <c r="L524" s="1" t="s">
        <v>1307</v>
      </c>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row>
    <row r="525" spans="2:35" s="158" customFormat="1" ht="15" customHeight="1" outlineLevel="1" x14ac:dyDescent="0.25">
      <c r="B525" s="466"/>
      <c r="C525" s="467"/>
      <c r="D525" s="467"/>
      <c r="E525" s="467"/>
      <c r="F525" s="467"/>
      <c r="G525" s="467"/>
      <c r="H525" s="467"/>
      <c r="I525" s="467"/>
      <c r="J525" s="468"/>
      <c r="L525" s="1" t="s">
        <v>1308</v>
      </c>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row>
    <row r="526" spans="2:35" s="158" customFormat="1" ht="15" customHeight="1" outlineLevel="1" x14ac:dyDescent="0.25">
      <c r="B526" s="466"/>
      <c r="C526" s="467"/>
      <c r="D526" s="467"/>
      <c r="E526" s="467"/>
      <c r="F526" s="467"/>
      <c r="G526" s="467"/>
      <c r="H526" s="467"/>
      <c r="I526" s="467"/>
      <c r="J526" s="468"/>
      <c r="L526" s="1" t="s">
        <v>1309</v>
      </c>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row>
    <row r="527" spans="2:35" s="158" customFormat="1" ht="15" customHeight="1" outlineLevel="1" x14ac:dyDescent="0.25">
      <c r="B527" s="466"/>
      <c r="C527" s="467"/>
      <c r="D527" s="467"/>
      <c r="E527" s="467"/>
      <c r="F527" s="467"/>
      <c r="G527" s="467"/>
      <c r="H527" s="467"/>
      <c r="I527" s="467"/>
      <c r="J527" s="468"/>
      <c r="L527" s="1" t="s">
        <v>1310</v>
      </c>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row>
    <row r="528" spans="2:35" s="158" customFormat="1" ht="15" customHeight="1" outlineLevel="1" x14ac:dyDescent="0.25">
      <c r="B528" s="466"/>
      <c r="C528" s="467"/>
      <c r="D528" s="467"/>
      <c r="E528" s="467"/>
      <c r="F528" s="467"/>
      <c r="G528" s="467"/>
      <c r="H528" s="467"/>
      <c r="I528" s="467"/>
      <c r="J528" s="468"/>
      <c r="L528" s="1" t="s">
        <v>1311</v>
      </c>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row>
    <row r="529" spans="2:35" s="158" customFormat="1" ht="15" customHeight="1" outlineLevel="1" x14ac:dyDescent="0.25">
      <c r="B529" s="466"/>
      <c r="C529" s="467"/>
      <c r="D529" s="467"/>
      <c r="E529" s="467"/>
      <c r="F529" s="467"/>
      <c r="G529" s="467"/>
      <c r="H529" s="467"/>
      <c r="I529" s="467"/>
      <c r="J529" s="468"/>
      <c r="L529" s="1" t="s">
        <v>1312</v>
      </c>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row>
    <row r="530" spans="2:35" s="158" customFormat="1" ht="15" customHeight="1" outlineLevel="1" x14ac:dyDescent="0.25">
      <c r="B530" s="466"/>
      <c r="C530" s="467"/>
      <c r="D530" s="467"/>
      <c r="E530" s="467"/>
      <c r="F530" s="467"/>
      <c r="G530" s="467"/>
      <c r="H530" s="467"/>
      <c r="I530" s="467"/>
      <c r="J530" s="468"/>
      <c r="L530" s="1" t="s">
        <v>1313</v>
      </c>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row>
    <row r="531" spans="2:35" s="158" customFormat="1" ht="15" customHeight="1" outlineLevel="1" x14ac:dyDescent="0.25">
      <c r="B531" s="466"/>
      <c r="C531" s="467"/>
      <c r="D531" s="467"/>
      <c r="E531" s="467"/>
      <c r="F531" s="467"/>
      <c r="G531" s="467"/>
      <c r="H531" s="467"/>
      <c r="I531" s="467"/>
      <c r="J531" s="468"/>
      <c r="L531" s="1" t="s">
        <v>1314</v>
      </c>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row>
    <row r="532" spans="2:35" s="158" customFormat="1" ht="15" customHeight="1" outlineLevel="1" x14ac:dyDescent="0.25">
      <c r="B532" s="466"/>
      <c r="C532" s="467"/>
      <c r="D532" s="467"/>
      <c r="E532" s="467"/>
      <c r="F532" s="467"/>
      <c r="G532" s="467"/>
      <c r="H532" s="467"/>
      <c r="I532" s="467"/>
      <c r="J532" s="468"/>
      <c r="L532" s="1" t="s">
        <v>1315</v>
      </c>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row>
    <row r="533" spans="2:35" s="158" customFormat="1" ht="15" customHeight="1" outlineLevel="1" x14ac:dyDescent="0.25">
      <c r="B533" s="466"/>
      <c r="C533" s="467"/>
      <c r="D533" s="467"/>
      <c r="E533" s="467"/>
      <c r="F533" s="467"/>
      <c r="G533" s="467"/>
      <c r="H533" s="467"/>
      <c r="I533" s="467"/>
      <c r="J533" s="468"/>
      <c r="L533" s="1" t="s">
        <v>1316</v>
      </c>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row>
    <row r="534" spans="2:35" s="158" customFormat="1" ht="15" customHeight="1" outlineLevel="1" x14ac:dyDescent="0.25">
      <c r="B534" s="466"/>
      <c r="C534" s="467"/>
      <c r="D534" s="467"/>
      <c r="E534" s="467"/>
      <c r="F534" s="467"/>
      <c r="G534" s="467"/>
      <c r="H534" s="467"/>
      <c r="I534" s="467"/>
      <c r="J534" s="468"/>
      <c r="L534" s="1" t="s">
        <v>1317</v>
      </c>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row>
    <row r="535" spans="2:35" s="158" customFormat="1" ht="15" customHeight="1" outlineLevel="1" x14ac:dyDescent="0.25">
      <c r="B535" s="466"/>
      <c r="C535" s="467"/>
      <c r="D535" s="467"/>
      <c r="E535" s="467"/>
      <c r="F535" s="467"/>
      <c r="G535" s="467"/>
      <c r="H535" s="467"/>
      <c r="I535" s="467"/>
      <c r="J535" s="468"/>
      <c r="L535" s="1" t="s">
        <v>1318</v>
      </c>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row>
    <row r="536" spans="2:35" s="158" customFormat="1" ht="15" customHeight="1" outlineLevel="1" x14ac:dyDescent="0.25">
      <c r="B536" s="466"/>
      <c r="C536" s="467"/>
      <c r="D536" s="467"/>
      <c r="E536" s="467"/>
      <c r="F536" s="467"/>
      <c r="G536" s="467"/>
      <c r="H536" s="467"/>
      <c r="I536" s="467"/>
      <c r="J536" s="468"/>
      <c r="L536" s="1" t="s">
        <v>1319</v>
      </c>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row>
    <row r="537" spans="2:35" s="158" customFormat="1" ht="15" customHeight="1" outlineLevel="1" x14ac:dyDescent="0.25">
      <c r="B537" s="466"/>
      <c r="C537" s="467"/>
      <c r="D537" s="467"/>
      <c r="E537" s="467"/>
      <c r="F537" s="467"/>
      <c r="G537" s="467"/>
      <c r="H537" s="467"/>
      <c r="I537" s="467"/>
      <c r="J537" s="468"/>
      <c r="L537" s="1" t="s">
        <v>1320</v>
      </c>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row>
    <row r="538" spans="2:35" s="158" customFormat="1" ht="15" customHeight="1" outlineLevel="1" x14ac:dyDescent="0.25">
      <c r="B538" s="466"/>
      <c r="C538" s="467"/>
      <c r="D538" s="467"/>
      <c r="E538" s="467"/>
      <c r="F538" s="467"/>
      <c r="G538" s="467"/>
      <c r="H538" s="467"/>
      <c r="I538" s="467"/>
      <c r="J538" s="468"/>
      <c r="L538" s="1" t="s">
        <v>1321</v>
      </c>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row>
    <row r="539" spans="2:35" s="158" customFormat="1" ht="15" customHeight="1" outlineLevel="1" x14ac:dyDescent="0.25">
      <c r="B539" s="466"/>
      <c r="C539" s="467"/>
      <c r="D539" s="467"/>
      <c r="E539" s="467"/>
      <c r="F539" s="467"/>
      <c r="G539" s="467"/>
      <c r="H539" s="467"/>
      <c r="I539" s="467"/>
      <c r="J539" s="468"/>
      <c r="L539" s="1" t="s">
        <v>1322</v>
      </c>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row>
    <row r="540" spans="2:35" s="158" customFormat="1" ht="15" customHeight="1" outlineLevel="1" x14ac:dyDescent="0.25">
      <c r="B540" s="466"/>
      <c r="C540" s="467"/>
      <c r="D540" s="467"/>
      <c r="E540" s="467"/>
      <c r="F540" s="467"/>
      <c r="G540" s="467"/>
      <c r="H540" s="467"/>
      <c r="I540" s="467"/>
      <c r="J540" s="468"/>
      <c r="L540" s="1" t="s">
        <v>1323</v>
      </c>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row>
    <row r="541" spans="2:35" s="158" customFormat="1" ht="15" customHeight="1" outlineLevel="1" x14ac:dyDescent="0.25">
      <c r="B541" s="466"/>
      <c r="C541" s="467"/>
      <c r="D541" s="467"/>
      <c r="E541" s="467"/>
      <c r="F541" s="467"/>
      <c r="G541" s="467"/>
      <c r="H541" s="467"/>
      <c r="I541" s="467"/>
      <c r="J541" s="468"/>
      <c r="L541" s="1" t="s">
        <v>1324</v>
      </c>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row>
    <row r="542" spans="2:35" s="158" customFormat="1" ht="15" customHeight="1" outlineLevel="1" x14ac:dyDescent="0.25">
      <c r="B542" s="466"/>
      <c r="C542" s="467"/>
      <c r="D542" s="467"/>
      <c r="E542" s="467"/>
      <c r="F542" s="467"/>
      <c r="G542" s="467"/>
      <c r="H542" s="467"/>
      <c r="I542" s="467"/>
      <c r="J542" s="468"/>
      <c r="L542" s="1" t="s">
        <v>1325</v>
      </c>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row>
    <row r="543" spans="2:35" s="158" customFormat="1" ht="15" customHeight="1" outlineLevel="1" x14ac:dyDescent="0.25">
      <c r="B543" s="466"/>
      <c r="C543" s="467"/>
      <c r="D543" s="467"/>
      <c r="E543" s="467"/>
      <c r="F543" s="467"/>
      <c r="G543" s="467"/>
      <c r="H543" s="467"/>
      <c r="I543" s="467"/>
      <c r="J543" s="468"/>
      <c r="L543" s="1" t="s">
        <v>1326</v>
      </c>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row>
    <row r="544" spans="2:35" s="158" customFormat="1" ht="15" customHeight="1" outlineLevel="1" x14ac:dyDescent="0.25">
      <c r="B544" s="466"/>
      <c r="C544" s="467"/>
      <c r="D544" s="467"/>
      <c r="E544" s="467"/>
      <c r="F544" s="467"/>
      <c r="G544" s="467"/>
      <c r="H544" s="467"/>
      <c r="I544" s="467"/>
      <c r="J544" s="468"/>
      <c r="L544" s="1" t="s">
        <v>1327</v>
      </c>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row>
    <row r="545" spans="2:35" s="158" customFormat="1" ht="15" customHeight="1" outlineLevel="1" x14ac:dyDescent="0.25">
      <c r="B545" s="466"/>
      <c r="C545" s="467"/>
      <c r="D545" s="467"/>
      <c r="E545" s="467"/>
      <c r="F545" s="467"/>
      <c r="G545" s="467"/>
      <c r="H545" s="467"/>
      <c r="I545" s="467"/>
      <c r="J545" s="468"/>
      <c r="L545" s="1" t="s">
        <v>1328</v>
      </c>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row>
    <row r="546" spans="2:35" s="158" customFormat="1" ht="15" customHeight="1" outlineLevel="1" x14ac:dyDescent="0.25">
      <c r="B546" s="466"/>
      <c r="C546" s="467"/>
      <c r="D546" s="467"/>
      <c r="E546" s="467"/>
      <c r="F546" s="467"/>
      <c r="G546" s="467"/>
      <c r="H546" s="467"/>
      <c r="I546" s="467"/>
      <c r="J546" s="468"/>
      <c r="L546" s="1" t="s">
        <v>1329</v>
      </c>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row>
    <row r="547" spans="2:35" s="158" customFormat="1" ht="15" customHeight="1" outlineLevel="1" x14ac:dyDescent="0.25">
      <c r="B547" s="466"/>
      <c r="C547" s="467"/>
      <c r="D547" s="467"/>
      <c r="E547" s="467"/>
      <c r="F547" s="467"/>
      <c r="G547" s="467"/>
      <c r="H547" s="467"/>
      <c r="I547" s="467"/>
      <c r="J547" s="468"/>
      <c r="L547" s="1" t="s">
        <v>1330</v>
      </c>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row>
    <row r="548" spans="2:35" s="158" customFormat="1" ht="15" customHeight="1" outlineLevel="1" x14ac:dyDescent="0.25">
      <c r="B548" s="466"/>
      <c r="C548" s="467"/>
      <c r="D548" s="467"/>
      <c r="E548" s="467"/>
      <c r="F548" s="467"/>
      <c r="G548" s="467"/>
      <c r="H548" s="467"/>
      <c r="I548" s="467"/>
      <c r="J548" s="468"/>
      <c r="L548" s="1" t="s">
        <v>1331</v>
      </c>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row>
    <row r="549" spans="2:35" s="158" customFormat="1" ht="15" customHeight="1" outlineLevel="1" x14ac:dyDescent="0.25">
      <c r="B549" s="466"/>
      <c r="C549" s="467"/>
      <c r="D549" s="467"/>
      <c r="E549" s="467"/>
      <c r="F549" s="467"/>
      <c r="G549" s="467"/>
      <c r="H549" s="467"/>
      <c r="I549" s="467"/>
      <c r="J549" s="468"/>
      <c r="L549" s="1" t="s">
        <v>1332</v>
      </c>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row>
    <row r="550" spans="2:35" s="158" customFormat="1" ht="15" customHeight="1" outlineLevel="1" x14ac:dyDescent="0.25">
      <c r="B550" s="466"/>
      <c r="C550" s="467"/>
      <c r="D550" s="467"/>
      <c r="E550" s="467"/>
      <c r="F550" s="467"/>
      <c r="G550" s="467"/>
      <c r="H550" s="467"/>
      <c r="I550" s="467"/>
      <c r="J550" s="468"/>
      <c r="L550" s="1" t="s">
        <v>1333</v>
      </c>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row>
    <row r="551" spans="2:35" s="158" customFormat="1" ht="15" customHeight="1" outlineLevel="1" x14ac:dyDescent="0.25">
      <c r="B551" s="466"/>
      <c r="C551" s="467"/>
      <c r="D551" s="467"/>
      <c r="E551" s="467"/>
      <c r="F551" s="467"/>
      <c r="G551" s="467"/>
      <c r="H551" s="467"/>
      <c r="I551" s="467"/>
      <c r="J551" s="468"/>
      <c r="L551" s="1" t="s">
        <v>1334</v>
      </c>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row>
    <row r="552" spans="2:35" s="158" customFormat="1" ht="15" customHeight="1" outlineLevel="1" x14ac:dyDescent="0.25">
      <c r="B552" s="466"/>
      <c r="C552" s="467"/>
      <c r="D552" s="467"/>
      <c r="E552" s="467"/>
      <c r="F552" s="467"/>
      <c r="G552" s="467"/>
      <c r="H552" s="467"/>
      <c r="I552" s="467"/>
      <c r="J552" s="468"/>
      <c r="L552" s="1" t="s">
        <v>1335</v>
      </c>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row>
    <row r="553" spans="2:35" s="158" customFormat="1" ht="15" customHeight="1" outlineLevel="1" x14ac:dyDescent="0.25">
      <c r="B553" s="466"/>
      <c r="C553" s="467"/>
      <c r="D553" s="467"/>
      <c r="E553" s="467"/>
      <c r="F553" s="467"/>
      <c r="G553" s="467"/>
      <c r="H553" s="467"/>
      <c r="I553" s="467"/>
      <c r="J553" s="468"/>
      <c r="L553" s="1" t="s">
        <v>1336</v>
      </c>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row>
    <row r="554" spans="2:35" s="158" customFormat="1" ht="15" customHeight="1" outlineLevel="1" x14ac:dyDescent="0.25">
      <c r="B554" s="466"/>
      <c r="C554" s="467"/>
      <c r="D554" s="467"/>
      <c r="E554" s="467"/>
      <c r="F554" s="467"/>
      <c r="G554" s="467"/>
      <c r="H554" s="467"/>
      <c r="I554" s="467"/>
      <c r="J554" s="468"/>
      <c r="L554" s="1" t="s">
        <v>1337</v>
      </c>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row>
    <row r="555" spans="2:35" s="158" customFormat="1" ht="15" customHeight="1" outlineLevel="1" x14ac:dyDescent="0.25">
      <c r="B555" s="466"/>
      <c r="C555" s="467"/>
      <c r="D555" s="467"/>
      <c r="E555" s="467"/>
      <c r="F555" s="467"/>
      <c r="G555" s="467"/>
      <c r="H555" s="467"/>
      <c r="I555" s="467"/>
      <c r="J555" s="468"/>
      <c r="L555" s="1" t="s">
        <v>1338</v>
      </c>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row>
    <row r="556" spans="2:35" s="158" customFormat="1" ht="15" customHeight="1" outlineLevel="1" x14ac:dyDescent="0.25">
      <c r="B556" s="466"/>
      <c r="C556" s="467"/>
      <c r="D556" s="467"/>
      <c r="E556" s="467"/>
      <c r="F556" s="467"/>
      <c r="G556" s="467"/>
      <c r="H556" s="467"/>
      <c r="I556" s="467"/>
      <c r="J556" s="468"/>
      <c r="L556" s="1" t="s">
        <v>1339</v>
      </c>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row>
    <row r="557" spans="2:35" s="158" customFormat="1" ht="15" customHeight="1" outlineLevel="1" x14ac:dyDescent="0.25">
      <c r="B557" s="466"/>
      <c r="C557" s="467"/>
      <c r="D557" s="467"/>
      <c r="E557" s="467"/>
      <c r="F557" s="467"/>
      <c r="G557" s="467"/>
      <c r="H557" s="467"/>
      <c r="I557" s="467"/>
      <c r="J557" s="468"/>
      <c r="L557" s="1" t="s">
        <v>1340</v>
      </c>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row>
    <row r="558" spans="2:35" s="158" customFormat="1" ht="15" customHeight="1" outlineLevel="1" x14ac:dyDescent="0.25">
      <c r="B558" s="466"/>
      <c r="C558" s="467"/>
      <c r="D558" s="467"/>
      <c r="E558" s="467"/>
      <c r="F558" s="467"/>
      <c r="G558" s="467"/>
      <c r="H558" s="467"/>
      <c r="I558" s="467"/>
      <c r="J558" s="468"/>
      <c r="L558" s="1" t="s">
        <v>1341</v>
      </c>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row>
    <row r="559" spans="2:35" s="158" customFormat="1" ht="15" customHeight="1" outlineLevel="1" x14ac:dyDescent="0.25">
      <c r="B559" s="466"/>
      <c r="C559" s="467"/>
      <c r="D559" s="467"/>
      <c r="E559" s="467"/>
      <c r="F559" s="467"/>
      <c r="G559" s="467"/>
      <c r="H559" s="467"/>
      <c r="I559" s="467"/>
      <c r="J559" s="468"/>
      <c r="L559" s="1" t="s">
        <v>1342</v>
      </c>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row>
    <row r="560" spans="2:35" s="158" customFormat="1" ht="15" customHeight="1" outlineLevel="1" x14ac:dyDescent="0.25">
      <c r="B560" s="466"/>
      <c r="C560" s="467"/>
      <c r="D560" s="467"/>
      <c r="E560" s="467"/>
      <c r="F560" s="467"/>
      <c r="G560" s="467"/>
      <c r="H560" s="467"/>
      <c r="I560" s="467"/>
      <c r="J560" s="468"/>
      <c r="L560" s="1" t="s">
        <v>1343</v>
      </c>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row>
    <row r="561" spans="2:35" s="158" customFormat="1" ht="15" customHeight="1" outlineLevel="1" x14ac:dyDescent="0.25">
      <c r="B561" s="466"/>
      <c r="C561" s="467"/>
      <c r="D561" s="467"/>
      <c r="E561" s="467"/>
      <c r="F561" s="467"/>
      <c r="G561" s="467"/>
      <c r="H561" s="467"/>
      <c r="I561" s="467"/>
      <c r="J561" s="468"/>
      <c r="L561" s="1" t="s">
        <v>1344</v>
      </c>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row>
    <row r="562" spans="2:35" s="158" customFormat="1" ht="15" customHeight="1" outlineLevel="1" x14ac:dyDescent="0.25">
      <c r="B562" s="466"/>
      <c r="C562" s="467"/>
      <c r="D562" s="467"/>
      <c r="E562" s="467"/>
      <c r="F562" s="467"/>
      <c r="G562" s="467"/>
      <c r="H562" s="467"/>
      <c r="I562" s="467"/>
      <c r="J562" s="468"/>
      <c r="L562" s="1" t="s">
        <v>1345</v>
      </c>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row>
    <row r="563" spans="2:35" s="158" customFormat="1" ht="15" customHeight="1" outlineLevel="1" x14ac:dyDescent="0.25">
      <c r="B563" s="466"/>
      <c r="C563" s="467"/>
      <c r="D563" s="467"/>
      <c r="E563" s="467"/>
      <c r="F563" s="467"/>
      <c r="G563" s="467"/>
      <c r="H563" s="467"/>
      <c r="I563" s="467"/>
      <c r="J563" s="468"/>
      <c r="L563" s="1" t="s">
        <v>1346</v>
      </c>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row>
    <row r="564" spans="2:35" s="158" customFormat="1" ht="15" customHeight="1" outlineLevel="1" x14ac:dyDescent="0.25">
      <c r="B564" s="466"/>
      <c r="C564" s="467"/>
      <c r="D564" s="467"/>
      <c r="E564" s="467"/>
      <c r="F564" s="467"/>
      <c r="G564" s="467"/>
      <c r="H564" s="467"/>
      <c r="I564" s="467"/>
      <c r="J564" s="468"/>
      <c r="L564" s="1" t="s">
        <v>1347</v>
      </c>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row>
    <row r="565" spans="2:35" s="158" customFormat="1" ht="15" customHeight="1" outlineLevel="1" x14ac:dyDescent="0.25">
      <c r="B565" s="466"/>
      <c r="C565" s="467"/>
      <c r="D565" s="467"/>
      <c r="E565" s="467"/>
      <c r="F565" s="467"/>
      <c r="G565" s="467"/>
      <c r="H565" s="467"/>
      <c r="I565" s="467"/>
      <c r="J565" s="468"/>
      <c r="L565" s="1" t="s">
        <v>1348</v>
      </c>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row>
    <row r="566" spans="2:35" s="158" customFormat="1" ht="15" customHeight="1" outlineLevel="1" x14ac:dyDescent="0.25">
      <c r="B566" s="466"/>
      <c r="C566" s="467"/>
      <c r="D566" s="467"/>
      <c r="E566" s="467"/>
      <c r="F566" s="467"/>
      <c r="G566" s="467"/>
      <c r="H566" s="467"/>
      <c r="I566" s="467"/>
      <c r="J566" s="468"/>
      <c r="L566" s="1" t="s">
        <v>1349</v>
      </c>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row>
    <row r="567" spans="2:35" s="158" customFormat="1" ht="15" customHeight="1" outlineLevel="1" x14ac:dyDescent="0.25">
      <c r="B567" s="466"/>
      <c r="C567" s="467"/>
      <c r="D567" s="467"/>
      <c r="E567" s="467"/>
      <c r="F567" s="467"/>
      <c r="G567" s="467"/>
      <c r="H567" s="467"/>
      <c r="I567" s="467"/>
      <c r="J567" s="468"/>
      <c r="L567" s="1" t="s">
        <v>1350</v>
      </c>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row>
    <row r="568" spans="2:35" s="158" customFormat="1" ht="15" customHeight="1" outlineLevel="1" x14ac:dyDescent="0.25">
      <c r="B568" s="466"/>
      <c r="C568" s="467"/>
      <c r="D568" s="467"/>
      <c r="E568" s="467"/>
      <c r="F568" s="467"/>
      <c r="G568" s="467"/>
      <c r="H568" s="467"/>
      <c r="I568" s="467"/>
      <c r="J568" s="468"/>
      <c r="L568" s="1" t="s">
        <v>1351</v>
      </c>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row>
    <row r="569" spans="2:35" s="158" customFormat="1" ht="15" customHeight="1" outlineLevel="1" x14ac:dyDescent="0.25">
      <c r="B569" s="466"/>
      <c r="C569" s="467"/>
      <c r="D569" s="467"/>
      <c r="E569" s="467"/>
      <c r="F569" s="467"/>
      <c r="G569" s="467"/>
      <c r="H569" s="467"/>
      <c r="I569" s="467"/>
      <c r="J569" s="468"/>
      <c r="L569" s="1" t="s">
        <v>1352</v>
      </c>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row>
    <row r="570" spans="2:35" s="158" customFormat="1" ht="15" customHeight="1" outlineLevel="1" x14ac:dyDescent="0.25">
      <c r="B570" s="466"/>
      <c r="C570" s="467"/>
      <c r="D570" s="467"/>
      <c r="E570" s="467"/>
      <c r="F570" s="467"/>
      <c r="G570" s="467"/>
      <c r="H570" s="467"/>
      <c r="I570" s="467"/>
      <c r="J570" s="468"/>
      <c r="L570" s="1" t="s">
        <v>1353</v>
      </c>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row>
    <row r="571" spans="2:35" s="158" customFormat="1" ht="15" customHeight="1" outlineLevel="1" x14ac:dyDescent="0.25">
      <c r="B571" s="466"/>
      <c r="C571" s="467"/>
      <c r="D571" s="467"/>
      <c r="E571" s="467"/>
      <c r="F571" s="467"/>
      <c r="G571" s="467"/>
      <c r="H571" s="467"/>
      <c r="I571" s="467"/>
      <c r="J571" s="468"/>
      <c r="L571" s="1" t="s">
        <v>1354</v>
      </c>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row>
    <row r="572" spans="2:35" s="158" customFormat="1" ht="15" customHeight="1" outlineLevel="1" x14ac:dyDescent="0.25">
      <c r="B572" s="466"/>
      <c r="C572" s="467"/>
      <c r="D572" s="467"/>
      <c r="E572" s="467"/>
      <c r="F572" s="467"/>
      <c r="G572" s="467"/>
      <c r="H572" s="467"/>
      <c r="I572" s="467"/>
      <c r="J572" s="468"/>
      <c r="L572" s="1" t="s">
        <v>1355</v>
      </c>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row>
    <row r="573" spans="2:35" s="158" customFormat="1" ht="15" customHeight="1" outlineLevel="1" x14ac:dyDescent="0.25">
      <c r="B573" s="466"/>
      <c r="C573" s="467"/>
      <c r="D573" s="467"/>
      <c r="E573" s="467"/>
      <c r="F573" s="467"/>
      <c r="G573" s="467"/>
      <c r="H573" s="467"/>
      <c r="I573" s="467"/>
      <c r="J573" s="468"/>
      <c r="L573" s="1" t="s">
        <v>1356</v>
      </c>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row>
    <row r="574" spans="2:35" s="158" customFormat="1" ht="15" customHeight="1" outlineLevel="1" x14ac:dyDescent="0.25">
      <c r="B574" s="466"/>
      <c r="C574" s="467"/>
      <c r="D574" s="467"/>
      <c r="E574" s="467"/>
      <c r="F574" s="467"/>
      <c r="G574" s="467"/>
      <c r="H574" s="467"/>
      <c r="I574" s="467"/>
      <c r="J574" s="468"/>
      <c r="L574" s="1" t="s">
        <v>1357</v>
      </c>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row>
    <row r="575" spans="2:35" s="158" customFormat="1" ht="15" customHeight="1" outlineLevel="1" x14ac:dyDescent="0.25">
      <c r="B575" s="466"/>
      <c r="C575" s="467"/>
      <c r="D575" s="467"/>
      <c r="E575" s="467"/>
      <c r="F575" s="467"/>
      <c r="G575" s="467"/>
      <c r="H575" s="467"/>
      <c r="I575" s="467"/>
      <c r="J575" s="468"/>
      <c r="L575" s="1" t="s">
        <v>1358</v>
      </c>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row>
    <row r="576" spans="2:35" s="158" customFormat="1" ht="15" customHeight="1" outlineLevel="1" x14ac:dyDescent="0.25">
      <c r="B576" s="466"/>
      <c r="C576" s="467"/>
      <c r="D576" s="467"/>
      <c r="E576" s="467"/>
      <c r="F576" s="467"/>
      <c r="G576" s="467"/>
      <c r="H576" s="467"/>
      <c r="I576" s="467"/>
      <c r="J576" s="468"/>
      <c r="L576" s="1" t="s">
        <v>1359</v>
      </c>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row>
    <row r="577" spans="2:35" s="158" customFormat="1" ht="15" customHeight="1" outlineLevel="1" x14ac:dyDescent="0.25">
      <c r="B577" s="466"/>
      <c r="C577" s="467"/>
      <c r="D577" s="467"/>
      <c r="E577" s="467"/>
      <c r="F577" s="467"/>
      <c r="G577" s="467"/>
      <c r="H577" s="467"/>
      <c r="I577" s="467"/>
      <c r="J577" s="468"/>
      <c r="L577" s="1" t="s">
        <v>1360</v>
      </c>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row>
    <row r="578" spans="2:35" s="158" customFormat="1" ht="15" customHeight="1" outlineLevel="1" x14ac:dyDescent="0.25">
      <c r="B578" s="466"/>
      <c r="C578" s="467"/>
      <c r="D578" s="467"/>
      <c r="E578" s="467"/>
      <c r="F578" s="467"/>
      <c r="G578" s="467"/>
      <c r="H578" s="467"/>
      <c r="I578" s="467"/>
      <c r="J578" s="468"/>
      <c r="L578" s="1" t="s">
        <v>1361</v>
      </c>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row>
    <row r="579" spans="2:35" s="158" customFormat="1" ht="15" customHeight="1" outlineLevel="1" x14ac:dyDescent="0.25">
      <c r="B579" s="466"/>
      <c r="C579" s="467"/>
      <c r="D579" s="467"/>
      <c r="E579" s="467"/>
      <c r="F579" s="467"/>
      <c r="G579" s="467"/>
      <c r="H579" s="467"/>
      <c r="I579" s="467"/>
      <c r="J579" s="468"/>
      <c r="L579" s="1" t="s">
        <v>1362</v>
      </c>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row>
    <row r="580" spans="2:35" s="158" customFormat="1" ht="15" customHeight="1" outlineLevel="1" x14ac:dyDescent="0.25">
      <c r="B580" s="466"/>
      <c r="C580" s="467"/>
      <c r="D580" s="467"/>
      <c r="E580" s="467"/>
      <c r="F580" s="467"/>
      <c r="G580" s="467"/>
      <c r="H580" s="467"/>
      <c r="I580" s="467"/>
      <c r="J580" s="468"/>
      <c r="L580" s="1" t="s">
        <v>1363</v>
      </c>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row>
    <row r="581" spans="2:35" s="158" customFormat="1" ht="15" customHeight="1" outlineLevel="1" x14ac:dyDescent="0.25">
      <c r="B581" s="466"/>
      <c r="C581" s="467"/>
      <c r="D581" s="467"/>
      <c r="E581" s="467"/>
      <c r="F581" s="467"/>
      <c r="G581" s="467"/>
      <c r="H581" s="467"/>
      <c r="I581" s="467"/>
      <c r="J581" s="468"/>
      <c r="L581" s="1" t="s">
        <v>1364</v>
      </c>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row>
    <row r="582" spans="2:35" s="158" customFormat="1" ht="15" customHeight="1" outlineLevel="1" x14ac:dyDescent="0.25">
      <c r="B582" s="466"/>
      <c r="C582" s="467"/>
      <c r="D582" s="467"/>
      <c r="E582" s="467"/>
      <c r="F582" s="467"/>
      <c r="G582" s="467"/>
      <c r="H582" s="467"/>
      <c r="I582" s="467"/>
      <c r="J582" s="468"/>
      <c r="L582" s="1" t="s">
        <v>1365</v>
      </c>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row>
    <row r="583" spans="2:35" s="158" customFormat="1" ht="15" customHeight="1" outlineLevel="1" x14ac:dyDescent="0.25">
      <c r="B583" s="466"/>
      <c r="C583" s="467"/>
      <c r="D583" s="467"/>
      <c r="E583" s="467"/>
      <c r="F583" s="467"/>
      <c r="G583" s="467"/>
      <c r="H583" s="467"/>
      <c r="I583" s="467"/>
      <c r="J583" s="468"/>
      <c r="L583" s="1" t="s">
        <v>1366</v>
      </c>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row>
    <row r="584" spans="2:35" s="158" customFormat="1" ht="15" customHeight="1" outlineLevel="1" x14ac:dyDescent="0.25">
      <c r="B584" s="466"/>
      <c r="C584" s="467"/>
      <c r="D584" s="467"/>
      <c r="E584" s="467"/>
      <c r="F584" s="467"/>
      <c r="G584" s="467"/>
      <c r="H584" s="467"/>
      <c r="I584" s="467"/>
      <c r="J584" s="468"/>
      <c r="L584" s="1" t="s">
        <v>1367</v>
      </c>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row>
    <row r="585" spans="2:35" s="158" customFormat="1" ht="15" customHeight="1" outlineLevel="1" x14ac:dyDescent="0.25">
      <c r="B585" s="466"/>
      <c r="C585" s="467"/>
      <c r="D585" s="467"/>
      <c r="E585" s="467"/>
      <c r="F585" s="467"/>
      <c r="G585" s="467"/>
      <c r="H585" s="467"/>
      <c r="I585" s="467"/>
      <c r="J585" s="468"/>
      <c r="L585" s="1" t="s">
        <v>1368</v>
      </c>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row>
    <row r="586" spans="2:35" s="158" customFormat="1" ht="15" customHeight="1" outlineLevel="1" x14ac:dyDescent="0.25">
      <c r="B586" s="466"/>
      <c r="C586" s="467"/>
      <c r="D586" s="467"/>
      <c r="E586" s="467"/>
      <c r="F586" s="467"/>
      <c r="G586" s="467"/>
      <c r="H586" s="467"/>
      <c r="I586" s="467"/>
      <c r="J586" s="468"/>
      <c r="L586" s="1" t="s">
        <v>1369</v>
      </c>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row>
    <row r="587" spans="2:35" s="158" customFormat="1" ht="15" customHeight="1" outlineLevel="1" x14ac:dyDescent="0.25">
      <c r="B587" s="466"/>
      <c r="C587" s="467"/>
      <c r="D587" s="467"/>
      <c r="E587" s="467"/>
      <c r="F587" s="467"/>
      <c r="G587" s="467"/>
      <c r="H587" s="467"/>
      <c r="I587" s="467"/>
      <c r="J587" s="468"/>
      <c r="L587" s="1" t="s">
        <v>1370</v>
      </c>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row>
    <row r="588" spans="2:35" s="158" customFormat="1" ht="15" customHeight="1" outlineLevel="1" x14ac:dyDescent="0.25">
      <c r="B588" s="466"/>
      <c r="C588" s="467"/>
      <c r="D588" s="467"/>
      <c r="E588" s="467"/>
      <c r="F588" s="467"/>
      <c r="G588" s="467"/>
      <c r="H588" s="467"/>
      <c r="I588" s="467"/>
      <c r="J588" s="468"/>
      <c r="L588" s="1" t="s">
        <v>1371</v>
      </c>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row>
    <row r="589" spans="2:35" s="158" customFormat="1" ht="15" customHeight="1" outlineLevel="1" x14ac:dyDescent="0.25">
      <c r="B589" s="466"/>
      <c r="C589" s="467"/>
      <c r="D589" s="467"/>
      <c r="E589" s="467"/>
      <c r="F589" s="467"/>
      <c r="G589" s="467"/>
      <c r="H589" s="467"/>
      <c r="I589" s="467"/>
      <c r="J589" s="468"/>
      <c r="L589" s="1" t="s">
        <v>1372</v>
      </c>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row>
    <row r="590" spans="2:35" s="158" customFormat="1" ht="15" customHeight="1" outlineLevel="1" x14ac:dyDescent="0.25">
      <c r="B590" s="466"/>
      <c r="C590" s="467"/>
      <c r="D590" s="467"/>
      <c r="E590" s="467"/>
      <c r="F590" s="467"/>
      <c r="G590" s="467"/>
      <c r="H590" s="467"/>
      <c r="I590" s="467"/>
      <c r="J590" s="468"/>
      <c r="L590" s="1" t="s">
        <v>1373</v>
      </c>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row>
    <row r="591" spans="2:35" s="158" customFormat="1" ht="15" customHeight="1" outlineLevel="1" x14ac:dyDescent="0.25">
      <c r="B591" s="466"/>
      <c r="C591" s="467"/>
      <c r="D591" s="467"/>
      <c r="E591" s="467"/>
      <c r="F591" s="467"/>
      <c r="G591" s="467"/>
      <c r="H591" s="467"/>
      <c r="I591" s="467"/>
      <c r="J591" s="468"/>
      <c r="L591" s="1" t="s">
        <v>1374</v>
      </c>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row>
    <row r="592" spans="2:35" s="158" customFormat="1" ht="15" customHeight="1" outlineLevel="1" x14ac:dyDescent="0.25">
      <c r="B592" s="466"/>
      <c r="C592" s="467"/>
      <c r="D592" s="467"/>
      <c r="E592" s="467"/>
      <c r="F592" s="467"/>
      <c r="G592" s="467"/>
      <c r="H592" s="467"/>
      <c r="I592" s="467"/>
      <c r="J592" s="468"/>
      <c r="L592" s="1" t="s">
        <v>1375</v>
      </c>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row>
    <row r="593" spans="2:35" s="158" customFormat="1" ht="15" customHeight="1" outlineLevel="1" x14ac:dyDescent="0.25">
      <c r="B593" s="466"/>
      <c r="C593" s="467"/>
      <c r="D593" s="467"/>
      <c r="E593" s="467"/>
      <c r="F593" s="467"/>
      <c r="G593" s="467"/>
      <c r="H593" s="467"/>
      <c r="I593" s="467"/>
      <c r="J593" s="468"/>
      <c r="L593" s="1" t="s">
        <v>1376</v>
      </c>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row>
    <row r="594" spans="2:35" s="158" customFormat="1" ht="15" customHeight="1" outlineLevel="1" x14ac:dyDescent="0.25">
      <c r="B594" s="466"/>
      <c r="C594" s="467"/>
      <c r="D594" s="467"/>
      <c r="E594" s="467"/>
      <c r="F594" s="467"/>
      <c r="G594" s="467"/>
      <c r="H594" s="467"/>
      <c r="I594" s="467"/>
      <c r="J594" s="468"/>
      <c r="L594" s="1" t="s">
        <v>1377</v>
      </c>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row>
    <row r="595" spans="2:35" s="158" customFormat="1" ht="15" customHeight="1" outlineLevel="1" x14ac:dyDescent="0.25">
      <c r="B595" s="466"/>
      <c r="C595" s="467"/>
      <c r="D595" s="467"/>
      <c r="E595" s="467"/>
      <c r="F595" s="467"/>
      <c r="G595" s="467"/>
      <c r="H595" s="467"/>
      <c r="I595" s="467"/>
      <c r="J595" s="468"/>
      <c r="L595" s="1" t="s">
        <v>1378</v>
      </c>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row>
    <row r="596" spans="2:35" s="158" customFormat="1" ht="15" customHeight="1" outlineLevel="1" x14ac:dyDescent="0.25">
      <c r="B596" s="466"/>
      <c r="C596" s="467"/>
      <c r="D596" s="467"/>
      <c r="E596" s="467"/>
      <c r="F596" s="467"/>
      <c r="G596" s="467"/>
      <c r="H596" s="467"/>
      <c r="I596" s="467"/>
      <c r="J596" s="468"/>
      <c r="L596" s="1" t="s">
        <v>1379</v>
      </c>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row>
    <row r="597" spans="2:35" s="158" customFormat="1" ht="15" customHeight="1" outlineLevel="1" x14ac:dyDescent="0.25">
      <c r="B597" s="466"/>
      <c r="C597" s="467"/>
      <c r="D597" s="467"/>
      <c r="E597" s="467"/>
      <c r="F597" s="467"/>
      <c r="G597" s="467"/>
      <c r="H597" s="467"/>
      <c r="I597" s="467"/>
      <c r="J597" s="468"/>
      <c r="L597" s="1" t="s">
        <v>1380</v>
      </c>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row>
    <row r="598" spans="2:35" s="158" customFormat="1" ht="15" customHeight="1" outlineLevel="1" x14ac:dyDescent="0.25">
      <c r="B598" s="466"/>
      <c r="C598" s="467"/>
      <c r="D598" s="467"/>
      <c r="E598" s="467"/>
      <c r="F598" s="467"/>
      <c r="G598" s="467"/>
      <c r="H598" s="467"/>
      <c r="I598" s="467"/>
      <c r="J598" s="468"/>
      <c r="L598" s="1" t="s">
        <v>1381</v>
      </c>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row>
    <row r="599" spans="2:35" s="158" customFormat="1" ht="15" customHeight="1" outlineLevel="1" x14ac:dyDescent="0.25">
      <c r="B599" s="466"/>
      <c r="C599" s="467"/>
      <c r="D599" s="467"/>
      <c r="E599" s="467"/>
      <c r="F599" s="467"/>
      <c r="G599" s="467"/>
      <c r="H599" s="467"/>
      <c r="I599" s="467"/>
      <c r="J599" s="468"/>
      <c r="L599" s="1" t="s">
        <v>1382</v>
      </c>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row>
    <row r="600" spans="2:35" s="158" customFormat="1" ht="15" customHeight="1" outlineLevel="1" x14ac:dyDescent="0.25">
      <c r="B600" s="466"/>
      <c r="C600" s="467"/>
      <c r="D600" s="467"/>
      <c r="E600" s="467"/>
      <c r="F600" s="467"/>
      <c r="G600" s="467"/>
      <c r="H600" s="467"/>
      <c r="I600" s="467"/>
      <c r="J600" s="468"/>
      <c r="L600" s="1" t="s">
        <v>1383</v>
      </c>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row>
    <row r="601" spans="2:35" s="158" customFormat="1" ht="15" customHeight="1" outlineLevel="1" x14ac:dyDescent="0.25">
      <c r="B601" s="466"/>
      <c r="C601" s="467"/>
      <c r="D601" s="467"/>
      <c r="E601" s="467"/>
      <c r="F601" s="467"/>
      <c r="G601" s="467"/>
      <c r="H601" s="467"/>
      <c r="I601" s="467"/>
      <c r="J601" s="468"/>
      <c r="L601" s="1" t="s">
        <v>1384</v>
      </c>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row>
    <row r="602" spans="2:35" s="158" customFormat="1" ht="15" customHeight="1" outlineLevel="1" x14ac:dyDescent="0.25">
      <c r="B602" s="466"/>
      <c r="C602" s="467"/>
      <c r="D602" s="467"/>
      <c r="E602" s="467"/>
      <c r="F602" s="467"/>
      <c r="G602" s="467"/>
      <c r="H602" s="467"/>
      <c r="I602" s="467"/>
      <c r="J602" s="468"/>
      <c r="L602" s="1" t="s">
        <v>1385</v>
      </c>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row>
    <row r="603" spans="2:35" s="158" customFormat="1" ht="15" customHeight="1" outlineLevel="1" x14ac:dyDescent="0.25">
      <c r="B603" s="466"/>
      <c r="C603" s="467"/>
      <c r="D603" s="467"/>
      <c r="E603" s="467"/>
      <c r="F603" s="467"/>
      <c r="G603" s="467"/>
      <c r="H603" s="467"/>
      <c r="I603" s="467"/>
      <c r="J603" s="468"/>
      <c r="L603" s="1" t="s">
        <v>1386</v>
      </c>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row>
    <row r="604" spans="2:35" s="158" customFormat="1" ht="15" customHeight="1" outlineLevel="1" x14ac:dyDescent="0.25">
      <c r="B604" s="466"/>
      <c r="C604" s="467"/>
      <c r="D604" s="467"/>
      <c r="E604" s="467"/>
      <c r="F604" s="467"/>
      <c r="G604" s="467"/>
      <c r="H604" s="467"/>
      <c r="I604" s="467"/>
      <c r="J604" s="468"/>
      <c r="L604" s="1" t="s">
        <v>1387</v>
      </c>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row>
    <row r="605" spans="2:35" s="158" customFormat="1" ht="15" customHeight="1" outlineLevel="1" x14ac:dyDescent="0.25">
      <c r="B605" s="466"/>
      <c r="C605" s="467"/>
      <c r="D605" s="467"/>
      <c r="E605" s="467"/>
      <c r="F605" s="467"/>
      <c r="G605" s="467"/>
      <c r="H605" s="467"/>
      <c r="I605" s="467"/>
      <c r="J605" s="468"/>
      <c r="L605" s="1" t="s">
        <v>1388</v>
      </c>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row>
    <row r="606" spans="2:35" s="158" customFormat="1" ht="15" customHeight="1" outlineLevel="1" x14ac:dyDescent="0.25">
      <c r="B606" s="466"/>
      <c r="C606" s="467"/>
      <c r="D606" s="467"/>
      <c r="E606" s="467"/>
      <c r="F606" s="467"/>
      <c r="G606" s="467"/>
      <c r="H606" s="467"/>
      <c r="I606" s="467"/>
      <c r="J606" s="468"/>
      <c r="L606" s="1" t="s">
        <v>1389</v>
      </c>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row>
    <row r="607" spans="2:35" s="158" customFormat="1" ht="15" customHeight="1" outlineLevel="1" x14ac:dyDescent="0.25">
      <c r="B607" s="466"/>
      <c r="C607" s="467"/>
      <c r="D607" s="467"/>
      <c r="E607" s="467"/>
      <c r="F607" s="467"/>
      <c r="G607" s="467"/>
      <c r="H607" s="467"/>
      <c r="I607" s="467"/>
      <c r="J607" s="468"/>
      <c r="L607" s="1" t="s">
        <v>1390</v>
      </c>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row>
    <row r="608" spans="2:35" s="158" customFormat="1" ht="15" customHeight="1" outlineLevel="1" x14ac:dyDescent="0.25">
      <c r="B608" s="466"/>
      <c r="C608" s="467"/>
      <c r="D608" s="467"/>
      <c r="E608" s="467"/>
      <c r="F608" s="467"/>
      <c r="G608" s="467"/>
      <c r="H608" s="467"/>
      <c r="I608" s="467"/>
      <c r="J608" s="468"/>
      <c r="L608" s="1" t="s">
        <v>1391</v>
      </c>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row>
    <row r="609" spans="2:35" s="158" customFormat="1" ht="15" customHeight="1" outlineLevel="1" x14ac:dyDescent="0.25">
      <c r="B609" s="466"/>
      <c r="C609" s="467"/>
      <c r="D609" s="467"/>
      <c r="E609" s="467"/>
      <c r="F609" s="467"/>
      <c r="G609" s="467"/>
      <c r="H609" s="467"/>
      <c r="I609" s="467"/>
      <c r="J609" s="468"/>
      <c r="L609" s="1" t="s">
        <v>1392</v>
      </c>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row>
    <row r="610" spans="2:35" s="158" customFormat="1" ht="15" customHeight="1" outlineLevel="1" x14ac:dyDescent="0.25">
      <c r="B610" s="466"/>
      <c r="C610" s="467"/>
      <c r="D610" s="467"/>
      <c r="E610" s="467"/>
      <c r="F610" s="467"/>
      <c r="G610" s="467"/>
      <c r="H610" s="467"/>
      <c r="I610" s="467"/>
      <c r="J610" s="468"/>
      <c r="L610" s="1" t="s">
        <v>1393</v>
      </c>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row>
    <row r="611" spans="2:35" s="158" customFormat="1" ht="15" customHeight="1" outlineLevel="1" x14ac:dyDescent="0.25">
      <c r="B611" s="466"/>
      <c r="C611" s="467"/>
      <c r="D611" s="467"/>
      <c r="E611" s="467"/>
      <c r="F611" s="467"/>
      <c r="G611" s="467"/>
      <c r="H611" s="467"/>
      <c r="I611" s="467"/>
      <c r="J611" s="468"/>
      <c r="L611" s="1" t="s">
        <v>1394</v>
      </c>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row>
    <row r="612" spans="2:35" s="158" customFormat="1" ht="15" customHeight="1" outlineLevel="1" x14ac:dyDescent="0.25">
      <c r="B612" s="466"/>
      <c r="C612" s="467"/>
      <c r="D612" s="467"/>
      <c r="E612" s="467"/>
      <c r="F612" s="467"/>
      <c r="G612" s="467"/>
      <c r="H612" s="467"/>
      <c r="I612" s="467"/>
      <c r="J612" s="468"/>
      <c r="L612" s="1" t="s">
        <v>1395</v>
      </c>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row>
    <row r="613" spans="2:35" s="158" customFormat="1" ht="15" customHeight="1" outlineLevel="1" x14ac:dyDescent="0.25">
      <c r="B613" s="466"/>
      <c r="C613" s="467"/>
      <c r="D613" s="467"/>
      <c r="E613" s="467"/>
      <c r="F613" s="467"/>
      <c r="G613" s="467"/>
      <c r="H613" s="467"/>
      <c r="I613" s="467"/>
      <c r="J613" s="468"/>
      <c r="L613" s="1" t="s">
        <v>1396</v>
      </c>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row>
    <row r="614" spans="2:35" s="158" customFormat="1" ht="15" customHeight="1" outlineLevel="1" x14ac:dyDescent="0.25">
      <c r="B614" s="466"/>
      <c r="C614" s="467"/>
      <c r="D614" s="467"/>
      <c r="E614" s="467"/>
      <c r="F614" s="467"/>
      <c r="G614" s="467"/>
      <c r="H614" s="467"/>
      <c r="I614" s="467"/>
      <c r="J614" s="468"/>
      <c r="L614" s="1" t="s">
        <v>1397</v>
      </c>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row>
    <row r="615" spans="2:35" s="158" customFormat="1" ht="15" customHeight="1" outlineLevel="1" x14ac:dyDescent="0.25">
      <c r="B615" s="466"/>
      <c r="C615" s="467"/>
      <c r="D615" s="467"/>
      <c r="E615" s="467"/>
      <c r="F615" s="467"/>
      <c r="G615" s="467"/>
      <c r="H615" s="467"/>
      <c r="I615" s="467"/>
      <c r="J615" s="468"/>
      <c r="L615" s="1" t="s">
        <v>1398</v>
      </c>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row>
    <row r="616" spans="2:35" s="158" customFormat="1" ht="15" customHeight="1" outlineLevel="1" x14ac:dyDescent="0.25">
      <c r="B616" s="466"/>
      <c r="C616" s="467"/>
      <c r="D616" s="467"/>
      <c r="E616" s="467"/>
      <c r="F616" s="467"/>
      <c r="G616" s="467"/>
      <c r="H616" s="467"/>
      <c r="I616" s="467"/>
      <c r="J616" s="468"/>
      <c r="L616" s="1" t="s">
        <v>1399</v>
      </c>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row>
    <row r="617" spans="2:35" s="158" customFormat="1" ht="15" customHeight="1" outlineLevel="1" x14ac:dyDescent="0.25">
      <c r="B617" s="466"/>
      <c r="C617" s="467"/>
      <c r="D617" s="467"/>
      <c r="E617" s="467"/>
      <c r="F617" s="467"/>
      <c r="G617" s="467"/>
      <c r="H617" s="467"/>
      <c r="I617" s="467"/>
      <c r="J617" s="468"/>
      <c r="L617" s="1" t="s">
        <v>1400</v>
      </c>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row>
    <row r="618" spans="2:35" s="158" customFormat="1" ht="15" customHeight="1" outlineLevel="1" x14ac:dyDescent="0.25">
      <c r="B618" s="466"/>
      <c r="C618" s="467"/>
      <c r="D618" s="467"/>
      <c r="E618" s="467"/>
      <c r="F618" s="467"/>
      <c r="G618" s="467"/>
      <c r="H618" s="467"/>
      <c r="I618" s="467"/>
      <c r="J618" s="468"/>
      <c r="L618" s="1" t="s">
        <v>1401</v>
      </c>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row>
    <row r="619" spans="2:35" s="158" customFormat="1" ht="15" customHeight="1" outlineLevel="1" x14ac:dyDescent="0.25">
      <c r="B619" s="466"/>
      <c r="C619" s="467"/>
      <c r="D619" s="467"/>
      <c r="E619" s="467"/>
      <c r="F619" s="467"/>
      <c r="G619" s="467"/>
      <c r="H619" s="467"/>
      <c r="I619" s="467"/>
      <c r="J619" s="468"/>
      <c r="L619" s="1" t="s">
        <v>1402</v>
      </c>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row>
    <row r="620" spans="2:35" s="158" customFormat="1" ht="15" customHeight="1" outlineLevel="1" x14ac:dyDescent="0.25">
      <c r="B620" s="466"/>
      <c r="C620" s="467"/>
      <c r="D620" s="467"/>
      <c r="E620" s="467"/>
      <c r="F620" s="467"/>
      <c r="G620" s="467"/>
      <c r="H620" s="467"/>
      <c r="I620" s="467"/>
      <c r="J620" s="468"/>
      <c r="L620" s="1" t="s">
        <v>1403</v>
      </c>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row>
    <row r="621" spans="2:35" s="158" customFormat="1" ht="15" customHeight="1" outlineLevel="1" x14ac:dyDescent="0.25">
      <c r="B621" s="466"/>
      <c r="C621" s="467"/>
      <c r="D621" s="467"/>
      <c r="E621" s="467"/>
      <c r="F621" s="467"/>
      <c r="G621" s="467"/>
      <c r="H621" s="467"/>
      <c r="I621" s="467"/>
      <c r="J621" s="468"/>
      <c r="L621" s="1" t="s">
        <v>1404</v>
      </c>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row>
    <row r="622" spans="2:35" s="158" customFormat="1" ht="15" customHeight="1" outlineLevel="1" x14ac:dyDescent="0.25">
      <c r="B622" s="466"/>
      <c r="C622" s="467"/>
      <c r="D622" s="467"/>
      <c r="E622" s="467"/>
      <c r="F622" s="467"/>
      <c r="G622" s="467"/>
      <c r="H622" s="467"/>
      <c r="I622" s="467"/>
      <c r="J622" s="468"/>
      <c r="L622" s="1" t="s">
        <v>1405</v>
      </c>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row>
    <row r="623" spans="2:35" s="158" customFormat="1" ht="15" customHeight="1" outlineLevel="1" x14ac:dyDescent="0.25">
      <c r="B623" s="466"/>
      <c r="C623" s="467"/>
      <c r="D623" s="467"/>
      <c r="E623" s="467"/>
      <c r="F623" s="467"/>
      <c r="G623" s="467"/>
      <c r="H623" s="467"/>
      <c r="I623" s="467"/>
      <c r="J623" s="468"/>
      <c r="L623" s="1" t="s">
        <v>1406</v>
      </c>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row>
    <row r="624" spans="2:35" s="158" customFormat="1" ht="15" customHeight="1" outlineLevel="1" x14ac:dyDescent="0.25">
      <c r="B624" s="466"/>
      <c r="C624" s="467"/>
      <c r="D624" s="467"/>
      <c r="E624" s="467"/>
      <c r="F624" s="467"/>
      <c r="G624" s="467"/>
      <c r="H624" s="467"/>
      <c r="I624" s="467"/>
      <c r="J624" s="468"/>
      <c r="L624" s="1" t="s">
        <v>1407</v>
      </c>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row>
    <row r="625" spans="2:35" s="158" customFormat="1" ht="15" customHeight="1" outlineLevel="1" x14ac:dyDescent="0.25">
      <c r="B625" s="466"/>
      <c r="C625" s="467"/>
      <c r="D625" s="467"/>
      <c r="E625" s="467"/>
      <c r="F625" s="467"/>
      <c r="G625" s="467"/>
      <c r="H625" s="467"/>
      <c r="I625" s="467"/>
      <c r="J625" s="468"/>
      <c r="L625" s="1" t="s">
        <v>1408</v>
      </c>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row>
    <row r="626" spans="2:35" s="158" customFormat="1" ht="15" customHeight="1" outlineLevel="1" x14ac:dyDescent="0.25">
      <c r="B626" s="466"/>
      <c r="C626" s="467"/>
      <c r="D626" s="467"/>
      <c r="E626" s="467"/>
      <c r="F626" s="467"/>
      <c r="G626" s="467"/>
      <c r="H626" s="467"/>
      <c r="I626" s="467"/>
      <c r="J626" s="468"/>
      <c r="L626" s="1" t="s">
        <v>1409</v>
      </c>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row>
    <row r="627" spans="2:35" s="158" customFormat="1" ht="15" customHeight="1" outlineLevel="1" x14ac:dyDescent="0.25">
      <c r="B627" s="466"/>
      <c r="C627" s="467"/>
      <c r="D627" s="467"/>
      <c r="E627" s="467"/>
      <c r="F627" s="467"/>
      <c r="G627" s="467"/>
      <c r="H627" s="467"/>
      <c r="I627" s="467"/>
      <c r="J627" s="468"/>
      <c r="L627" s="1" t="s">
        <v>1410</v>
      </c>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row>
    <row r="628" spans="2:35" s="158" customFormat="1" ht="15" customHeight="1" outlineLevel="1" x14ac:dyDescent="0.25">
      <c r="B628" s="466"/>
      <c r="C628" s="467"/>
      <c r="D628" s="467"/>
      <c r="E628" s="467"/>
      <c r="F628" s="467"/>
      <c r="G628" s="467"/>
      <c r="H628" s="467"/>
      <c r="I628" s="467"/>
      <c r="J628" s="468"/>
      <c r="L628" s="1" t="s">
        <v>1411</v>
      </c>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row>
    <row r="629" spans="2:35" s="158" customFormat="1" ht="15" customHeight="1" outlineLevel="1" x14ac:dyDescent="0.25">
      <c r="B629" s="466"/>
      <c r="C629" s="467"/>
      <c r="D629" s="467"/>
      <c r="E629" s="467"/>
      <c r="F629" s="467"/>
      <c r="G629" s="467"/>
      <c r="H629" s="467"/>
      <c r="I629" s="467"/>
      <c r="J629" s="468"/>
      <c r="L629" s="1" t="s">
        <v>1412</v>
      </c>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row>
    <row r="630" spans="2:35" s="158" customFormat="1" ht="15" customHeight="1" outlineLevel="1" x14ac:dyDescent="0.25">
      <c r="B630" s="466"/>
      <c r="C630" s="467"/>
      <c r="D630" s="467"/>
      <c r="E630" s="467"/>
      <c r="F630" s="467"/>
      <c r="G630" s="467"/>
      <c r="H630" s="467"/>
      <c r="I630" s="467"/>
      <c r="J630" s="468"/>
      <c r="L630" s="1" t="s">
        <v>1413</v>
      </c>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row>
    <row r="631" spans="2:35" s="158" customFormat="1" ht="15" customHeight="1" outlineLevel="1" x14ac:dyDescent="0.25">
      <c r="B631" s="466"/>
      <c r="C631" s="467"/>
      <c r="D631" s="467"/>
      <c r="E631" s="467"/>
      <c r="F631" s="467"/>
      <c r="G631" s="467"/>
      <c r="H631" s="467"/>
      <c r="I631" s="467"/>
      <c r="J631" s="468"/>
      <c r="L631" s="1" t="s">
        <v>1414</v>
      </c>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row>
    <row r="632" spans="2:35" s="158" customFormat="1" ht="15" customHeight="1" outlineLevel="1" x14ac:dyDescent="0.25">
      <c r="B632" s="466"/>
      <c r="C632" s="467"/>
      <c r="D632" s="467"/>
      <c r="E632" s="467"/>
      <c r="F632" s="467"/>
      <c r="G632" s="467"/>
      <c r="H632" s="467"/>
      <c r="I632" s="467"/>
      <c r="J632" s="468"/>
      <c r="L632" s="1" t="s">
        <v>1415</v>
      </c>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row>
    <row r="633" spans="2:35" s="158" customFormat="1" ht="15" customHeight="1" outlineLevel="1" x14ac:dyDescent="0.25">
      <c r="B633" s="466"/>
      <c r="C633" s="467"/>
      <c r="D633" s="467"/>
      <c r="E633" s="467"/>
      <c r="F633" s="467"/>
      <c r="G633" s="467"/>
      <c r="H633" s="467"/>
      <c r="I633" s="467"/>
      <c r="J633" s="468"/>
      <c r="L633" s="1" t="s">
        <v>1416</v>
      </c>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row>
    <row r="634" spans="2:35" s="158" customFormat="1" ht="15" customHeight="1" outlineLevel="1" x14ac:dyDescent="0.25">
      <c r="B634" s="466"/>
      <c r="C634" s="467"/>
      <c r="D634" s="467"/>
      <c r="E634" s="467"/>
      <c r="F634" s="467"/>
      <c r="G634" s="467"/>
      <c r="H634" s="467"/>
      <c r="I634" s="467"/>
      <c r="J634" s="468"/>
      <c r="L634" s="1" t="s">
        <v>1417</v>
      </c>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row>
    <row r="635" spans="2:35" s="158" customFormat="1" ht="15" customHeight="1" outlineLevel="1" x14ac:dyDescent="0.25">
      <c r="B635" s="466"/>
      <c r="C635" s="467"/>
      <c r="D635" s="467"/>
      <c r="E635" s="467"/>
      <c r="F635" s="467"/>
      <c r="G635" s="467"/>
      <c r="H635" s="467"/>
      <c r="I635" s="467"/>
      <c r="J635" s="468"/>
      <c r="L635" s="1" t="s">
        <v>1418</v>
      </c>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row>
    <row r="636" spans="2:35" s="158" customFormat="1" ht="15" customHeight="1" outlineLevel="1" x14ac:dyDescent="0.25">
      <c r="B636" s="466"/>
      <c r="C636" s="467"/>
      <c r="D636" s="467"/>
      <c r="E636" s="467"/>
      <c r="F636" s="467"/>
      <c r="G636" s="467"/>
      <c r="H636" s="467"/>
      <c r="I636" s="467"/>
      <c r="J636" s="468"/>
      <c r="L636" s="1" t="s">
        <v>1419</v>
      </c>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row>
    <row r="637" spans="2:35" s="158" customFormat="1" ht="15" customHeight="1" outlineLevel="1" x14ac:dyDescent="0.25">
      <c r="B637" s="466"/>
      <c r="C637" s="467"/>
      <c r="D637" s="467"/>
      <c r="E637" s="467"/>
      <c r="F637" s="467"/>
      <c r="G637" s="467"/>
      <c r="H637" s="467"/>
      <c r="I637" s="467"/>
      <c r="J637" s="468"/>
      <c r="L637" s="1" t="s">
        <v>1420</v>
      </c>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row>
    <row r="638" spans="2:35" s="158" customFormat="1" ht="15" customHeight="1" outlineLevel="1" x14ac:dyDescent="0.25">
      <c r="B638" s="466"/>
      <c r="C638" s="467"/>
      <c r="D638" s="467"/>
      <c r="E638" s="467"/>
      <c r="F638" s="467"/>
      <c r="G638" s="467"/>
      <c r="H638" s="467"/>
      <c r="I638" s="467"/>
      <c r="J638" s="468"/>
      <c r="L638" s="1" t="s">
        <v>1421</v>
      </c>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row>
    <row r="639" spans="2:35" s="158" customFormat="1" ht="15" customHeight="1" outlineLevel="1" x14ac:dyDescent="0.25">
      <c r="B639" s="466"/>
      <c r="C639" s="467"/>
      <c r="D639" s="467"/>
      <c r="E639" s="467"/>
      <c r="F639" s="467"/>
      <c r="G639" s="467"/>
      <c r="H639" s="467"/>
      <c r="I639" s="467"/>
      <c r="J639" s="468"/>
      <c r="L639" s="1" t="s">
        <v>1422</v>
      </c>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row>
    <row r="640" spans="2:35" s="158" customFormat="1" ht="15" customHeight="1" outlineLevel="1" x14ac:dyDescent="0.25">
      <c r="B640" s="466"/>
      <c r="C640" s="467"/>
      <c r="D640" s="467"/>
      <c r="E640" s="467"/>
      <c r="F640" s="467"/>
      <c r="G640" s="467"/>
      <c r="H640" s="467"/>
      <c r="I640" s="467"/>
      <c r="J640" s="468"/>
      <c r="L640" s="1" t="s">
        <v>1423</v>
      </c>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row>
    <row r="641" spans="2:35" s="158" customFormat="1" ht="15" customHeight="1" outlineLevel="1" x14ac:dyDescent="0.25">
      <c r="B641" s="466"/>
      <c r="C641" s="467"/>
      <c r="D641" s="467"/>
      <c r="E641" s="467"/>
      <c r="F641" s="467"/>
      <c r="G641" s="467"/>
      <c r="H641" s="467"/>
      <c r="I641" s="467"/>
      <c r="J641" s="468"/>
      <c r="L641" s="1" t="s">
        <v>1424</v>
      </c>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row>
    <row r="642" spans="2:35" s="158" customFormat="1" ht="15" customHeight="1" outlineLevel="1" x14ac:dyDescent="0.25">
      <c r="B642" s="466"/>
      <c r="C642" s="467"/>
      <c r="D642" s="467"/>
      <c r="E642" s="467"/>
      <c r="F642" s="467"/>
      <c r="G642" s="467"/>
      <c r="H642" s="467"/>
      <c r="I642" s="467"/>
      <c r="J642" s="468"/>
      <c r="L642" s="1" t="s">
        <v>1425</v>
      </c>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row>
    <row r="643" spans="2:35" s="158" customFormat="1" ht="15" customHeight="1" outlineLevel="1" x14ac:dyDescent="0.25">
      <c r="B643" s="466"/>
      <c r="C643" s="467"/>
      <c r="D643" s="467"/>
      <c r="E643" s="467"/>
      <c r="F643" s="467"/>
      <c r="G643" s="467"/>
      <c r="H643" s="467"/>
      <c r="I643" s="467"/>
      <c r="J643" s="468"/>
      <c r="L643" s="1" t="s">
        <v>1426</v>
      </c>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row>
    <row r="644" spans="2:35" s="158" customFormat="1" ht="15" customHeight="1" outlineLevel="1" x14ac:dyDescent="0.25">
      <c r="B644" s="466"/>
      <c r="C644" s="467"/>
      <c r="D644" s="467"/>
      <c r="E644" s="467"/>
      <c r="F644" s="467"/>
      <c r="G644" s="467"/>
      <c r="H644" s="467"/>
      <c r="I644" s="467"/>
      <c r="J644" s="468"/>
      <c r="L644" s="1" t="s">
        <v>1427</v>
      </c>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row>
    <row r="645" spans="2:35" s="158" customFormat="1" ht="15" customHeight="1" outlineLevel="1" x14ac:dyDescent="0.25">
      <c r="B645" s="466"/>
      <c r="C645" s="467"/>
      <c r="D645" s="467"/>
      <c r="E645" s="467"/>
      <c r="F645" s="467"/>
      <c r="G645" s="467"/>
      <c r="H645" s="467"/>
      <c r="I645" s="467"/>
      <c r="J645" s="468"/>
      <c r="L645" s="1" t="s">
        <v>1428</v>
      </c>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row>
    <row r="646" spans="2:35" s="158" customFormat="1" ht="15" customHeight="1" outlineLevel="1" x14ac:dyDescent="0.25">
      <c r="B646" s="466"/>
      <c r="C646" s="467"/>
      <c r="D646" s="467"/>
      <c r="E646" s="467"/>
      <c r="F646" s="467"/>
      <c r="G646" s="467"/>
      <c r="H646" s="467"/>
      <c r="I646" s="467"/>
      <c r="J646" s="468"/>
      <c r="L646" s="1" t="s">
        <v>1429</v>
      </c>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row>
    <row r="647" spans="2:35" s="158" customFormat="1" ht="15" customHeight="1" outlineLevel="1" x14ac:dyDescent="0.25">
      <c r="B647" s="466"/>
      <c r="C647" s="467"/>
      <c r="D647" s="467"/>
      <c r="E647" s="467"/>
      <c r="F647" s="467"/>
      <c r="G647" s="467"/>
      <c r="H647" s="467"/>
      <c r="I647" s="467"/>
      <c r="J647" s="468"/>
      <c r="L647" s="1" t="s">
        <v>1430</v>
      </c>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row>
    <row r="648" spans="2:35" s="158" customFormat="1" ht="15" customHeight="1" outlineLevel="1" x14ac:dyDescent="0.25">
      <c r="B648" s="466"/>
      <c r="C648" s="467"/>
      <c r="D648" s="467"/>
      <c r="E648" s="467"/>
      <c r="F648" s="467"/>
      <c r="G648" s="467"/>
      <c r="H648" s="467"/>
      <c r="I648" s="467"/>
      <c r="J648" s="468"/>
      <c r="L648" s="1" t="s">
        <v>1431</v>
      </c>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row>
    <row r="649" spans="2:35" s="158" customFormat="1" ht="15" customHeight="1" outlineLevel="1" x14ac:dyDescent="0.25">
      <c r="B649" s="466"/>
      <c r="C649" s="467"/>
      <c r="D649" s="467"/>
      <c r="E649" s="467"/>
      <c r="F649" s="467"/>
      <c r="G649" s="467"/>
      <c r="H649" s="467"/>
      <c r="I649" s="467"/>
      <c r="J649" s="468"/>
      <c r="L649" s="1" t="s">
        <v>1432</v>
      </c>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row>
    <row r="650" spans="2:35" s="158" customFormat="1" ht="15" customHeight="1" outlineLevel="1" x14ac:dyDescent="0.25">
      <c r="B650" s="466"/>
      <c r="C650" s="467"/>
      <c r="D650" s="467"/>
      <c r="E650" s="467"/>
      <c r="F650" s="467"/>
      <c r="G650" s="467"/>
      <c r="H650" s="467"/>
      <c r="I650" s="467"/>
      <c r="J650" s="468"/>
      <c r="L650" s="1" t="s">
        <v>1433</v>
      </c>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row>
    <row r="651" spans="2:35" s="158" customFormat="1" ht="15" customHeight="1" outlineLevel="1" x14ac:dyDescent="0.25">
      <c r="B651" s="466"/>
      <c r="C651" s="467"/>
      <c r="D651" s="467"/>
      <c r="E651" s="467"/>
      <c r="F651" s="467"/>
      <c r="G651" s="467"/>
      <c r="H651" s="467"/>
      <c r="I651" s="467"/>
      <c r="J651" s="468"/>
      <c r="L651" s="1" t="s">
        <v>1434</v>
      </c>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row>
    <row r="652" spans="2:35" s="158" customFormat="1" ht="15" customHeight="1" outlineLevel="1" x14ac:dyDescent="0.25">
      <c r="B652" s="466"/>
      <c r="C652" s="467"/>
      <c r="D652" s="467"/>
      <c r="E652" s="467"/>
      <c r="F652" s="467"/>
      <c r="G652" s="467"/>
      <c r="H652" s="467"/>
      <c r="I652" s="467"/>
      <c r="J652" s="468"/>
      <c r="L652" s="1" t="s">
        <v>1435</v>
      </c>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row>
    <row r="653" spans="2:35" s="158" customFormat="1" ht="15" customHeight="1" outlineLevel="1" x14ac:dyDescent="0.25">
      <c r="B653" s="466"/>
      <c r="C653" s="467"/>
      <c r="D653" s="467"/>
      <c r="E653" s="467"/>
      <c r="F653" s="467"/>
      <c r="G653" s="467"/>
      <c r="H653" s="467"/>
      <c r="I653" s="467"/>
      <c r="J653" s="468"/>
      <c r="L653" s="1" t="s">
        <v>1436</v>
      </c>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row>
    <row r="654" spans="2:35" s="158" customFormat="1" ht="15" customHeight="1" outlineLevel="1" x14ac:dyDescent="0.25">
      <c r="B654" s="466"/>
      <c r="C654" s="467"/>
      <c r="D654" s="467"/>
      <c r="E654" s="467"/>
      <c r="F654" s="467"/>
      <c r="G654" s="467"/>
      <c r="H654" s="467"/>
      <c r="I654" s="467"/>
      <c r="J654" s="468"/>
      <c r="L654" s="1" t="s">
        <v>1437</v>
      </c>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row>
    <row r="655" spans="2:35" s="158" customFormat="1" ht="15" customHeight="1" outlineLevel="1" x14ac:dyDescent="0.25">
      <c r="B655" s="466"/>
      <c r="C655" s="467"/>
      <c r="D655" s="467"/>
      <c r="E655" s="467"/>
      <c r="F655" s="467"/>
      <c r="G655" s="467"/>
      <c r="H655" s="467"/>
      <c r="I655" s="467"/>
      <c r="J655" s="468"/>
      <c r="L655" s="1" t="s">
        <v>1438</v>
      </c>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row>
    <row r="656" spans="2:35" s="158" customFormat="1" ht="15" customHeight="1" outlineLevel="1" x14ac:dyDescent="0.25">
      <c r="B656" s="466"/>
      <c r="C656" s="467"/>
      <c r="D656" s="467"/>
      <c r="E656" s="467"/>
      <c r="F656" s="467"/>
      <c r="G656" s="467"/>
      <c r="H656" s="467"/>
      <c r="I656" s="467"/>
      <c r="J656" s="468"/>
      <c r="L656" s="1" t="s">
        <v>1439</v>
      </c>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row>
    <row r="657" spans="2:35" s="158" customFormat="1" ht="15" customHeight="1" outlineLevel="1" x14ac:dyDescent="0.25">
      <c r="B657" s="466"/>
      <c r="C657" s="467"/>
      <c r="D657" s="467"/>
      <c r="E657" s="467"/>
      <c r="F657" s="467"/>
      <c r="G657" s="467"/>
      <c r="H657" s="467"/>
      <c r="I657" s="467"/>
      <c r="J657" s="468"/>
      <c r="L657" s="1" t="s">
        <v>1440</v>
      </c>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row>
    <row r="658" spans="2:35" s="158" customFormat="1" ht="15" customHeight="1" outlineLevel="1" x14ac:dyDescent="0.25">
      <c r="B658" s="466"/>
      <c r="C658" s="467"/>
      <c r="D658" s="467"/>
      <c r="E658" s="467"/>
      <c r="F658" s="467"/>
      <c r="G658" s="467"/>
      <c r="H658" s="467"/>
      <c r="I658" s="467"/>
      <c r="J658" s="468"/>
      <c r="L658" s="1" t="s">
        <v>1441</v>
      </c>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row>
    <row r="659" spans="2:35" s="158" customFormat="1" ht="15" customHeight="1" outlineLevel="1" x14ac:dyDescent="0.25">
      <c r="B659" s="466"/>
      <c r="C659" s="467"/>
      <c r="D659" s="467"/>
      <c r="E659" s="467"/>
      <c r="F659" s="467"/>
      <c r="G659" s="467"/>
      <c r="H659" s="467"/>
      <c r="I659" s="467"/>
      <c r="J659" s="468"/>
      <c r="L659" s="1" t="s">
        <v>1442</v>
      </c>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row>
    <row r="660" spans="2:35" s="158" customFormat="1" ht="15" customHeight="1" outlineLevel="1" x14ac:dyDescent="0.25">
      <c r="B660" s="466"/>
      <c r="C660" s="467"/>
      <c r="D660" s="467"/>
      <c r="E660" s="467"/>
      <c r="F660" s="467"/>
      <c r="G660" s="467"/>
      <c r="H660" s="467"/>
      <c r="I660" s="467"/>
      <c r="J660" s="468"/>
      <c r="L660" s="1" t="s">
        <v>1443</v>
      </c>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row>
    <row r="661" spans="2:35" s="158" customFormat="1" ht="15" customHeight="1" outlineLevel="1" x14ac:dyDescent="0.25">
      <c r="B661" s="466"/>
      <c r="C661" s="467"/>
      <c r="D661" s="467"/>
      <c r="E661" s="467"/>
      <c r="F661" s="467"/>
      <c r="G661" s="467"/>
      <c r="H661" s="467"/>
      <c r="I661" s="467"/>
      <c r="J661" s="468"/>
      <c r="L661" s="1" t="s">
        <v>1444</v>
      </c>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row>
    <row r="662" spans="2:35" s="158" customFormat="1" ht="15" customHeight="1" outlineLevel="1" x14ac:dyDescent="0.25">
      <c r="B662" s="466"/>
      <c r="C662" s="467"/>
      <c r="D662" s="467"/>
      <c r="E662" s="467"/>
      <c r="F662" s="467"/>
      <c r="G662" s="467"/>
      <c r="H662" s="467"/>
      <c r="I662" s="467"/>
      <c r="J662" s="468"/>
      <c r="L662" s="1" t="s">
        <v>1445</v>
      </c>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row>
    <row r="663" spans="2:35" s="158" customFormat="1" ht="15" customHeight="1" outlineLevel="1" x14ac:dyDescent="0.25">
      <c r="B663" s="466"/>
      <c r="C663" s="467"/>
      <c r="D663" s="467"/>
      <c r="E663" s="467"/>
      <c r="F663" s="467"/>
      <c r="G663" s="467"/>
      <c r="H663" s="467"/>
      <c r="I663" s="467"/>
      <c r="J663" s="468"/>
      <c r="L663" s="1" t="s">
        <v>1446</v>
      </c>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row>
    <row r="664" spans="2:35" s="158" customFormat="1" ht="15" customHeight="1" outlineLevel="1" x14ac:dyDescent="0.25">
      <c r="B664" s="466"/>
      <c r="C664" s="467"/>
      <c r="D664" s="467"/>
      <c r="E664" s="467"/>
      <c r="F664" s="467"/>
      <c r="G664" s="467"/>
      <c r="H664" s="467"/>
      <c r="I664" s="467"/>
      <c r="J664" s="468"/>
      <c r="L664" s="1" t="s">
        <v>1447</v>
      </c>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row>
    <row r="665" spans="2:35" s="158" customFormat="1" ht="15" customHeight="1" outlineLevel="1" x14ac:dyDescent="0.25">
      <c r="B665" s="466"/>
      <c r="C665" s="467"/>
      <c r="D665" s="467"/>
      <c r="E665" s="467"/>
      <c r="F665" s="467"/>
      <c r="G665" s="467"/>
      <c r="H665" s="467"/>
      <c r="I665" s="467"/>
      <c r="J665" s="468"/>
      <c r="L665" s="1" t="s">
        <v>1448</v>
      </c>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row>
    <row r="666" spans="2:35" s="158" customFormat="1" ht="15" customHeight="1" outlineLevel="1" x14ac:dyDescent="0.25">
      <c r="B666" s="466"/>
      <c r="C666" s="467"/>
      <c r="D666" s="467"/>
      <c r="E666" s="467"/>
      <c r="F666" s="467"/>
      <c r="G666" s="467"/>
      <c r="H666" s="467"/>
      <c r="I666" s="467"/>
      <c r="J666" s="468"/>
      <c r="L666" s="1" t="s">
        <v>1449</v>
      </c>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row>
    <row r="667" spans="2:35" s="158" customFormat="1" ht="15" customHeight="1" outlineLevel="1" x14ac:dyDescent="0.25">
      <c r="B667" s="466"/>
      <c r="C667" s="467"/>
      <c r="D667" s="467"/>
      <c r="E667" s="467"/>
      <c r="F667" s="467"/>
      <c r="G667" s="467"/>
      <c r="H667" s="467"/>
      <c r="I667" s="467"/>
      <c r="J667" s="468"/>
      <c r="L667" s="1" t="s">
        <v>1450</v>
      </c>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row>
    <row r="668" spans="2:35" s="158" customFormat="1" ht="15" customHeight="1" outlineLevel="1" x14ac:dyDescent="0.25">
      <c r="B668" s="466"/>
      <c r="C668" s="467"/>
      <c r="D668" s="467"/>
      <c r="E668" s="467"/>
      <c r="F668" s="467"/>
      <c r="G668" s="467"/>
      <c r="H668" s="467"/>
      <c r="I668" s="467"/>
      <c r="J668" s="468"/>
      <c r="L668" s="1" t="s">
        <v>1451</v>
      </c>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row>
    <row r="669" spans="2:35" s="158" customFormat="1" ht="15" customHeight="1" outlineLevel="1" x14ac:dyDescent="0.25">
      <c r="B669" s="466"/>
      <c r="C669" s="467"/>
      <c r="D669" s="467"/>
      <c r="E669" s="467"/>
      <c r="F669" s="467"/>
      <c r="G669" s="467"/>
      <c r="H669" s="467"/>
      <c r="I669" s="467"/>
      <c r="J669" s="468"/>
      <c r="L669" s="1" t="s">
        <v>1452</v>
      </c>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row>
    <row r="670" spans="2:35" s="158" customFormat="1" ht="15" customHeight="1" outlineLevel="1" x14ac:dyDescent="0.25">
      <c r="B670" s="466"/>
      <c r="C670" s="467"/>
      <c r="D670" s="467"/>
      <c r="E670" s="467"/>
      <c r="F670" s="467"/>
      <c r="G670" s="467"/>
      <c r="H670" s="467"/>
      <c r="I670" s="467"/>
      <c r="J670" s="468"/>
      <c r="L670" s="1" t="s">
        <v>1453</v>
      </c>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row>
    <row r="671" spans="2:35" s="158" customFormat="1" ht="15" customHeight="1" outlineLevel="1" x14ac:dyDescent="0.25">
      <c r="B671" s="466"/>
      <c r="C671" s="467"/>
      <c r="D671" s="467"/>
      <c r="E671" s="467"/>
      <c r="F671" s="467"/>
      <c r="G671" s="467"/>
      <c r="H671" s="467"/>
      <c r="I671" s="467"/>
      <c r="J671" s="468"/>
      <c r="L671" s="1" t="s">
        <v>1454</v>
      </c>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row>
    <row r="672" spans="2:35" s="158" customFormat="1" ht="15" customHeight="1" outlineLevel="1" x14ac:dyDescent="0.25">
      <c r="B672" s="466"/>
      <c r="C672" s="467"/>
      <c r="D672" s="467"/>
      <c r="E672" s="467"/>
      <c r="F672" s="467"/>
      <c r="G672" s="467"/>
      <c r="H672" s="467"/>
      <c r="I672" s="467"/>
      <c r="J672" s="468"/>
      <c r="L672" s="1" t="s">
        <v>1455</v>
      </c>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row>
    <row r="673" spans="2:35" s="158" customFormat="1" ht="15" customHeight="1" outlineLevel="1" x14ac:dyDescent="0.25">
      <c r="B673" s="466"/>
      <c r="C673" s="467"/>
      <c r="D673" s="467"/>
      <c r="E673" s="467"/>
      <c r="F673" s="467"/>
      <c r="G673" s="467"/>
      <c r="H673" s="467"/>
      <c r="I673" s="467"/>
      <c r="J673" s="468"/>
      <c r="L673" s="1" t="s">
        <v>1456</v>
      </c>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row>
    <row r="674" spans="2:35" s="158" customFormat="1" ht="15" customHeight="1" outlineLevel="1" x14ac:dyDescent="0.25">
      <c r="B674" s="466"/>
      <c r="C674" s="467"/>
      <c r="D674" s="467"/>
      <c r="E674" s="467"/>
      <c r="F674" s="467"/>
      <c r="G674" s="467"/>
      <c r="H674" s="467"/>
      <c r="I674" s="467"/>
      <c r="J674" s="468"/>
      <c r="L674" s="1" t="s">
        <v>1457</v>
      </c>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row>
    <row r="675" spans="2:35" s="158" customFormat="1" ht="15" customHeight="1" outlineLevel="1" x14ac:dyDescent="0.25">
      <c r="B675" s="466"/>
      <c r="C675" s="467"/>
      <c r="D675" s="467"/>
      <c r="E675" s="467"/>
      <c r="F675" s="467"/>
      <c r="G675" s="467"/>
      <c r="H675" s="467"/>
      <c r="I675" s="467"/>
      <c r="J675" s="468"/>
      <c r="L675" s="1" t="s">
        <v>1458</v>
      </c>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row>
    <row r="676" spans="2:35" s="158" customFormat="1" ht="15" customHeight="1" outlineLevel="1" x14ac:dyDescent="0.25">
      <c r="B676" s="466"/>
      <c r="C676" s="467"/>
      <c r="D676" s="467"/>
      <c r="E676" s="467"/>
      <c r="F676" s="467"/>
      <c r="G676" s="467"/>
      <c r="H676" s="467"/>
      <c r="I676" s="467"/>
      <c r="J676" s="468"/>
      <c r="L676" s="1" t="s">
        <v>1459</v>
      </c>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row>
    <row r="677" spans="2:35" s="158" customFormat="1" ht="15" customHeight="1" outlineLevel="1" x14ac:dyDescent="0.25">
      <c r="B677" s="466"/>
      <c r="C677" s="467"/>
      <c r="D677" s="467"/>
      <c r="E677" s="467"/>
      <c r="F677" s="467"/>
      <c r="G677" s="467"/>
      <c r="H677" s="467"/>
      <c r="I677" s="467"/>
      <c r="J677" s="468"/>
      <c r="L677" s="1" t="s">
        <v>1460</v>
      </c>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row>
    <row r="678" spans="2:35" s="158" customFormat="1" ht="15" customHeight="1" outlineLevel="1" x14ac:dyDescent="0.25">
      <c r="B678" s="466"/>
      <c r="C678" s="467"/>
      <c r="D678" s="467"/>
      <c r="E678" s="467"/>
      <c r="F678" s="467"/>
      <c r="G678" s="467"/>
      <c r="H678" s="467"/>
      <c r="I678" s="467"/>
      <c r="J678" s="468"/>
      <c r="L678" s="1" t="s">
        <v>1461</v>
      </c>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row>
    <row r="679" spans="2:35" s="158" customFormat="1" ht="15" customHeight="1" outlineLevel="1" x14ac:dyDescent="0.25">
      <c r="B679" s="466"/>
      <c r="C679" s="467"/>
      <c r="D679" s="467"/>
      <c r="E679" s="467"/>
      <c r="F679" s="467"/>
      <c r="G679" s="467"/>
      <c r="H679" s="467"/>
      <c r="I679" s="467"/>
      <c r="J679" s="468"/>
      <c r="L679" s="1" t="s">
        <v>1462</v>
      </c>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row>
    <row r="680" spans="2:35" s="158" customFormat="1" ht="15" customHeight="1" outlineLevel="1" x14ac:dyDescent="0.25">
      <c r="B680" s="466"/>
      <c r="C680" s="467"/>
      <c r="D680" s="467"/>
      <c r="E680" s="467"/>
      <c r="F680" s="467"/>
      <c r="G680" s="467"/>
      <c r="H680" s="467"/>
      <c r="I680" s="467"/>
      <c r="J680" s="468"/>
      <c r="L680" s="1" t="s">
        <v>1463</v>
      </c>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row>
    <row r="681" spans="2:35" s="158" customFormat="1" ht="15" customHeight="1" outlineLevel="1" x14ac:dyDescent="0.25">
      <c r="B681" s="466"/>
      <c r="C681" s="467"/>
      <c r="D681" s="467"/>
      <c r="E681" s="467"/>
      <c r="F681" s="467"/>
      <c r="G681" s="467"/>
      <c r="H681" s="467"/>
      <c r="I681" s="467"/>
      <c r="J681" s="468"/>
      <c r="L681" s="1" t="s">
        <v>1464</v>
      </c>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row>
    <row r="682" spans="2:35" s="158" customFormat="1" ht="15" customHeight="1" outlineLevel="1" x14ac:dyDescent="0.25">
      <c r="B682" s="466"/>
      <c r="C682" s="467"/>
      <c r="D682" s="467"/>
      <c r="E682" s="467"/>
      <c r="F682" s="467"/>
      <c r="G682" s="467"/>
      <c r="H682" s="467"/>
      <c r="I682" s="467"/>
      <c r="J682" s="468"/>
      <c r="L682" s="1" t="s">
        <v>1465</v>
      </c>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row>
    <row r="683" spans="2:35" s="158" customFormat="1" ht="15" customHeight="1" outlineLevel="1" x14ac:dyDescent="0.25">
      <c r="B683" s="466"/>
      <c r="C683" s="467"/>
      <c r="D683" s="467"/>
      <c r="E683" s="467"/>
      <c r="F683" s="467"/>
      <c r="G683" s="467"/>
      <c r="H683" s="467"/>
      <c r="I683" s="467"/>
      <c r="J683" s="468"/>
      <c r="L683" s="1" t="s">
        <v>1466</v>
      </c>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row>
    <row r="684" spans="2:35" s="158" customFormat="1" ht="15" customHeight="1" outlineLevel="1" x14ac:dyDescent="0.25">
      <c r="B684" s="466"/>
      <c r="C684" s="467"/>
      <c r="D684" s="467"/>
      <c r="E684" s="467"/>
      <c r="F684" s="467"/>
      <c r="G684" s="467"/>
      <c r="H684" s="467"/>
      <c r="I684" s="467"/>
      <c r="J684" s="468"/>
      <c r="L684" s="1" t="s">
        <v>1467</v>
      </c>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row>
    <row r="685" spans="2:35" s="158" customFormat="1" ht="15" customHeight="1" outlineLevel="1" x14ac:dyDescent="0.25">
      <c r="B685" s="466"/>
      <c r="C685" s="467"/>
      <c r="D685" s="467"/>
      <c r="E685" s="467"/>
      <c r="F685" s="467"/>
      <c r="G685" s="467"/>
      <c r="H685" s="467"/>
      <c r="I685" s="467"/>
      <c r="J685" s="468"/>
      <c r="L685" s="1" t="s">
        <v>1468</v>
      </c>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row>
    <row r="686" spans="2:35" s="158" customFormat="1" ht="15" customHeight="1" outlineLevel="1" x14ac:dyDescent="0.25">
      <c r="B686" s="466"/>
      <c r="C686" s="467"/>
      <c r="D686" s="467"/>
      <c r="E686" s="467"/>
      <c r="F686" s="467"/>
      <c r="G686" s="467"/>
      <c r="H686" s="467"/>
      <c r="I686" s="467"/>
      <c r="J686" s="468"/>
      <c r="L686" s="1" t="s">
        <v>1469</v>
      </c>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row>
    <row r="687" spans="2:35" s="158" customFormat="1" ht="15" customHeight="1" outlineLevel="1" x14ac:dyDescent="0.25">
      <c r="B687" s="466"/>
      <c r="C687" s="467"/>
      <c r="D687" s="467"/>
      <c r="E687" s="467"/>
      <c r="F687" s="467"/>
      <c r="G687" s="467"/>
      <c r="H687" s="467"/>
      <c r="I687" s="467"/>
      <c r="J687" s="468"/>
      <c r="L687" s="1" t="s">
        <v>1470</v>
      </c>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row>
    <row r="688" spans="2:35" s="158" customFormat="1" ht="15" customHeight="1" outlineLevel="1" x14ac:dyDescent="0.25">
      <c r="B688" s="466"/>
      <c r="C688" s="467"/>
      <c r="D688" s="467"/>
      <c r="E688" s="467"/>
      <c r="F688" s="467"/>
      <c r="G688" s="467"/>
      <c r="H688" s="467"/>
      <c r="I688" s="467"/>
      <c r="J688" s="468"/>
      <c r="L688" s="1" t="s">
        <v>1471</v>
      </c>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row>
    <row r="689" spans="2:35" s="158" customFormat="1" ht="15" customHeight="1" outlineLevel="1" x14ac:dyDescent="0.25">
      <c r="B689" s="466"/>
      <c r="C689" s="467"/>
      <c r="D689" s="467"/>
      <c r="E689" s="467"/>
      <c r="F689" s="467"/>
      <c r="G689" s="467"/>
      <c r="H689" s="467"/>
      <c r="I689" s="467"/>
      <c r="J689" s="468"/>
      <c r="L689" s="1" t="s">
        <v>1472</v>
      </c>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row>
    <row r="690" spans="2:35" s="158" customFormat="1" ht="15" customHeight="1" outlineLevel="1" x14ac:dyDescent="0.25">
      <c r="B690" s="466"/>
      <c r="C690" s="467"/>
      <c r="D690" s="467"/>
      <c r="E690" s="467"/>
      <c r="F690" s="467"/>
      <c r="G690" s="467"/>
      <c r="H690" s="467"/>
      <c r="I690" s="467"/>
      <c r="J690" s="468"/>
      <c r="L690" s="1" t="s">
        <v>1473</v>
      </c>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row>
    <row r="691" spans="2:35" s="158" customFormat="1" ht="15" customHeight="1" outlineLevel="1" x14ac:dyDescent="0.25">
      <c r="B691" s="466"/>
      <c r="C691" s="467"/>
      <c r="D691" s="467"/>
      <c r="E691" s="467"/>
      <c r="F691" s="467"/>
      <c r="G691" s="467"/>
      <c r="H691" s="467"/>
      <c r="I691" s="467"/>
      <c r="J691" s="468"/>
      <c r="L691" s="1" t="s">
        <v>1474</v>
      </c>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row>
    <row r="692" spans="2:35" s="158" customFormat="1" ht="15" customHeight="1" outlineLevel="1" x14ac:dyDescent="0.25">
      <c r="B692" s="466"/>
      <c r="C692" s="467"/>
      <c r="D692" s="467"/>
      <c r="E692" s="467"/>
      <c r="F692" s="467"/>
      <c r="G692" s="467"/>
      <c r="H692" s="467"/>
      <c r="I692" s="467"/>
      <c r="J692" s="468"/>
      <c r="L692" s="1" t="s">
        <v>1475</v>
      </c>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row>
    <row r="693" spans="2:35" s="158" customFormat="1" ht="15" customHeight="1" outlineLevel="1" x14ac:dyDescent="0.25">
      <c r="B693" s="466"/>
      <c r="C693" s="467"/>
      <c r="D693" s="467"/>
      <c r="E693" s="467"/>
      <c r="F693" s="467"/>
      <c r="G693" s="467"/>
      <c r="H693" s="467"/>
      <c r="I693" s="467"/>
      <c r="J693" s="468"/>
      <c r="L693" s="1" t="s">
        <v>1476</v>
      </c>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row>
    <row r="694" spans="2:35" s="158" customFormat="1" ht="15" customHeight="1" outlineLevel="1" x14ac:dyDescent="0.25">
      <c r="B694" s="466"/>
      <c r="C694" s="467"/>
      <c r="D694" s="467"/>
      <c r="E694" s="467"/>
      <c r="F694" s="467"/>
      <c r="G694" s="467"/>
      <c r="H694" s="467"/>
      <c r="I694" s="467"/>
      <c r="J694" s="468"/>
      <c r="L694" s="1" t="s">
        <v>1477</v>
      </c>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row>
    <row r="695" spans="2:35" s="158" customFormat="1" ht="15" customHeight="1" outlineLevel="1" x14ac:dyDescent="0.25">
      <c r="B695" s="466"/>
      <c r="C695" s="467"/>
      <c r="D695" s="467"/>
      <c r="E695" s="467"/>
      <c r="F695" s="467"/>
      <c r="G695" s="467"/>
      <c r="H695" s="467"/>
      <c r="I695" s="467"/>
      <c r="J695" s="468"/>
      <c r="L695" s="1" t="s">
        <v>1478</v>
      </c>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row>
    <row r="696" spans="2:35" s="158" customFormat="1" ht="15" customHeight="1" outlineLevel="1" x14ac:dyDescent="0.25">
      <c r="B696" s="466"/>
      <c r="C696" s="467"/>
      <c r="D696" s="467"/>
      <c r="E696" s="467"/>
      <c r="F696" s="467"/>
      <c r="G696" s="467"/>
      <c r="H696" s="467"/>
      <c r="I696" s="467"/>
      <c r="J696" s="468"/>
      <c r="L696" s="1" t="s">
        <v>1479</v>
      </c>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row>
    <row r="697" spans="2:35" s="158" customFormat="1" ht="15" customHeight="1" outlineLevel="1" x14ac:dyDescent="0.25">
      <c r="B697" s="466"/>
      <c r="C697" s="467"/>
      <c r="D697" s="467"/>
      <c r="E697" s="467"/>
      <c r="F697" s="467"/>
      <c r="G697" s="467"/>
      <c r="H697" s="467"/>
      <c r="I697" s="467"/>
      <c r="J697" s="468"/>
      <c r="L697" s="1" t="s">
        <v>1480</v>
      </c>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row>
    <row r="698" spans="2:35" s="158" customFormat="1" ht="15" customHeight="1" outlineLevel="1" x14ac:dyDescent="0.25">
      <c r="B698" s="466"/>
      <c r="C698" s="467"/>
      <c r="D698" s="467"/>
      <c r="E698" s="467"/>
      <c r="F698" s="467"/>
      <c r="G698" s="467"/>
      <c r="H698" s="467"/>
      <c r="I698" s="467"/>
      <c r="J698" s="468"/>
      <c r="L698" s="1" t="s">
        <v>1481</v>
      </c>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row>
    <row r="699" spans="2:35" s="158" customFormat="1" ht="15" customHeight="1" outlineLevel="1" x14ac:dyDescent="0.25">
      <c r="B699" s="466"/>
      <c r="C699" s="467"/>
      <c r="D699" s="467"/>
      <c r="E699" s="467"/>
      <c r="F699" s="467"/>
      <c r="G699" s="467"/>
      <c r="H699" s="467"/>
      <c r="I699" s="467"/>
      <c r="J699" s="468"/>
      <c r="L699" s="1" t="s">
        <v>1482</v>
      </c>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row>
    <row r="700" spans="2:35" s="158" customFormat="1" ht="15" customHeight="1" outlineLevel="1" x14ac:dyDescent="0.25">
      <c r="B700" s="466"/>
      <c r="C700" s="467"/>
      <c r="D700" s="467"/>
      <c r="E700" s="467"/>
      <c r="F700" s="467"/>
      <c r="G700" s="467"/>
      <c r="H700" s="467"/>
      <c r="I700" s="467"/>
      <c r="J700" s="468"/>
      <c r="L700" s="1" t="s">
        <v>1483</v>
      </c>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row>
    <row r="701" spans="2:35" s="158" customFormat="1" ht="15" customHeight="1" outlineLevel="1" x14ac:dyDescent="0.25">
      <c r="B701" s="466"/>
      <c r="C701" s="467"/>
      <c r="D701" s="467"/>
      <c r="E701" s="467"/>
      <c r="F701" s="467"/>
      <c r="G701" s="467"/>
      <c r="H701" s="467"/>
      <c r="I701" s="467"/>
      <c r="J701" s="468"/>
      <c r="L701" s="1" t="s">
        <v>1484</v>
      </c>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row>
    <row r="702" spans="2:35" s="158" customFormat="1" ht="15" customHeight="1" outlineLevel="1" x14ac:dyDescent="0.25">
      <c r="B702" s="466"/>
      <c r="C702" s="467"/>
      <c r="D702" s="467"/>
      <c r="E702" s="467"/>
      <c r="F702" s="467"/>
      <c r="G702" s="467"/>
      <c r="H702" s="467"/>
      <c r="I702" s="467"/>
      <c r="J702" s="468"/>
      <c r="L702" s="1" t="s">
        <v>1485</v>
      </c>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row>
    <row r="703" spans="2:35" s="158" customFormat="1" ht="15" customHeight="1" outlineLevel="1" x14ac:dyDescent="0.25">
      <c r="B703" s="466"/>
      <c r="C703" s="467"/>
      <c r="D703" s="467"/>
      <c r="E703" s="467"/>
      <c r="F703" s="467"/>
      <c r="G703" s="467"/>
      <c r="H703" s="467"/>
      <c r="I703" s="467"/>
      <c r="J703" s="468"/>
      <c r="L703" s="1" t="s">
        <v>1486</v>
      </c>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row>
    <row r="704" spans="2:35" s="158" customFormat="1" ht="15" customHeight="1" outlineLevel="1" x14ac:dyDescent="0.25">
      <c r="B704" s="466"/>
      <c r="C704" s="467"/>
      <c r="D704" s="467"/>
      <c r="E704" s="467"/>
      <c r="F704" s="467"/>
      <c r="G704" s="467"/>
      <c r="H704" s="467"/>
      <c r="I704" s="467"/>
      <c r="J704" s="468"/>
      <c r="L704" s="1" t="s">
        <v>1487</v>
      </c>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row>
    <row r="705" spans="2:35" s="158" customFormat="1" ht="15" customHeight="1" outlineLevel="1" x14ac:dyDescent="0.25">
      <c r="B705" s="466"/>
      <c r="C705" s="467"/>
      <c r="D705" s="467"/>
      <c r="E705" s="467"/>
      <c r="F705" s="467"/>
      <c r="G705" s="467"/>
      <c r="H705" s="467"/>
      <c r="I705" s="467"/>
      <c r="J705" s="468"/>
      <c r="L705" s="1" t="s">
        <v>1488</v>
      </c>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row>
    <row r="706" spans="2:35" s="158" customFormat="1" ht="15" customHeight="1" outlineLevel="1" x14ac:dyDescent="0.25">
      <c r="B706" s="466"/>
      <c r="C706" s="467"/>
      <c r="D706" s="467"/>
      <c r="E706" s="467"/>
      <c r="F706" s="467"/>
      <c r="G706" s="467"/>
      <c r="H706" s="467"/>
      <c r="I706" s="467"/>
      <c r="J706" s="468"/>
      <c r="L706" s="1" t="s">
        <v>1489</v>
      </c>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row>
    <row r="707" spans="2:35" s="158" customFormat="1" ht="15" customHeight="1" outlineLevel="1" x14ac:dyDescent="0.25">
      <c r="B707" s="466"/>
      <c r="C707" s="467"/>
      <c r="D707" s="467"/>
      <c r="E707" s="467"/>
      <c r="F707" s="467"/>
      <c r="G707" s="467"/>
      <c r="H707" s="467"/>
      <c r="I707" s="467"/>
      <c r="J707" s="468"/>
      <c r="L707" s="1" t="s">
        <v>1490</v>
      </c>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row>
    <row r="708" spans="2:35" s="158" customFormat="1" ht="15" customHeight="1" outlineLevel="1" x14ac:dyDescent="0.25">
      <c r="B708" s="466"/>
      <c r="C708" s="467"/>
      <c r="D708" s="467"/>
      <c r="E708" s="467"/>
      <c r="F708" s="467"/>
      <c r="G708" s="467"/>
      <c r="H708" s="467"/>
      <c r="I708" s="467"/>
      <c r="J708" s="468"/>
      <c r="L708" s="1" t="s">
        <v>1491</v>
      </c>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row>
    <row r="709" spans="2:35" s="158" customFormat="1" ht="15" customHeight="1" outlineLevel="1" x14ac:dyDescent="0.25">
      <c r="B709" s="466"/>
      <c r="C709" s="467"/>
      <c r="D709" s="467"/>
      <c r="E709" s="467"/>
      <c r="F709" s="467"/>
      <c r="G709" s="467"/>
      <c r="H709" s="467"/>
      <c r="I709" s="467"/>
      <c r="J709" s="468"/>
      <c r="L709" s="1" t="s">
        <v>1492</v>
      </c>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row>
    <row r="710" spans="2:35" s="158" customFormat="1" ht="15" customHeight="1" outlineLevel="1" x14ac:dyDescent="0.25">
      <c r="B710" s="466"/>
      <c r="C710" s="467"/>
      <c r="D710" s="467"/>
      <c r="E710" s="467"/>
      <c r="F710" s="467"/>
      <c r="G710" s="467"/>
      <c r="H710" s="467"/>
      <c r="I710" s="467"/>
      <c r="J710" s="468"/>
      <c r="L710" s="1" t="s">
        <v>1493</v>
      </c>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row>
    <row r="711" spans="2:35" s="158" customFormat="1" ht="15" customHeight="1" outlineLevel="1" x14ac:dyDescent="0.25">
      <c r="B711" s="466"/>
      <c r="C711" s="467"/>
      <c r="D711" s="467"/>
      <c r="E711" s="467"/>
      <c r="F711" s="467"/>
      <c r="G711" s="467"/>
      <c r="H711" s="467"/>
      <c r="I711" s="467"/>
      <c r="J711" s="468"/>
      <c r="L711" s="1" t="s">
        <v>1494</v>
      </c>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row>
    <row r="712" spans="2:35" s="158" customFormat="1" ht="15" customHeight="1" outlineLevel="1" x14ac:dyDescent="0.25">
      <c r="B712" s="466"/>
      <c r="C712" s="467"/>
      <c r="D712" s="467"/>
      <c r="E712" s="467"/>
      <c r="F712" s="467"/>
      <c r="G712" s="467"/>
      <c r="H712" s="467"/>
      <c r="I712" s="467"/>
      <c r="J712" s="468"/>
      <c r="L712" s="1" t="s">
        <v>1495</v>
      </c>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row>
    <row r="713" spans="2:35" s="158" customFormat="1" ht="15" customHeight="1" outlineLevel="1" x14ac:dyDescent="0.25">
      <c r="B713" s="466"/>
      <c r="C713" s="467"/>
      <c r="D713" s="467"/>
      <c r="E713" s="467"/>
      <c r="F713" s="467"/>
      <c r="G713" s="467"/>
      <c r="H713" s="467"/>
      <c r="I713" s="467"/>
      <c r="J713" s="468"/>
      <c r="L713" s="1" t="s">
        <v>1496</v>
      </c>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row>
    <row r="714" spans="2:35" s="158" customFormat="1" ht="15" customHeight="1" outlineLevel="1" x14ac:dyDescent="0.25">
      <c r="B714" s="466"/>
      <c r="C714" s="467"/>
      <c r="D714" s="467"/>
      <c r="E714" s="467"/>
      <c r="F714" s="467"/>
      <c r="G714" s="467"/>
      <c r="H714" s="467"/>
      <c r="I714" s="467"/>
      <c r="J714" s="468"/>
      <c r="L714" s="1" t="s">
        <v>1497</v>
      </c>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row>
    <row r="715" spans="2:35" s="158" customFormat="1" ht="15" customHeight="1" outlineLevel="1" x14ac:dyDescent="0.25">
      <c r="B715" s="466"/>
      <c r="C715" s="467"/>
      <c r="D715" s="467"/>
      <c r="E715" s="467"/>
      <c r="F715" s="467"/>
      <c r="G715" s="467"/>
      <c r="H715" s="467"/>
      <c r="I715" s="467"/>
      <c r="J715" s="468"/>
      <c r="L715" s="1" t="s">
        <v>1498</v>
      </c>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row>
    <row r="716" spans="2:35" s="158" customFormat="1" ht="15" customHeight="1" outlineLevel="1" x14ac:dyDescent="0.25">
      <c r="B716" s="466"/>
      <c r="C716" s="467"/>
      <c r="D716" s="467"/>
      <c r="E716" s="467"/>
      <c r="F716" s="467"/>
      <c r="G716" s="467"/>
      <c r="H716" s="467"/>
      <c r="I716" s="467"/>
      <c r="J716" s="468"/>
      <c r="L716" s="1" t="s">
        <v>1499</v>
      </c>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row>
    <row r="717" spans="2:35" s="158" customFormat="1" ht="15" customHeight="1" outlineLevel="1" x14ac:dyDescent="0.25">
      <c r="B717" s="466"/>
      <c r="C717" s="467"/>
      <c r="D717" s="467"/>
      <c r="E717" s="467"/>
      <c r="F717" s="467"/>
      <c r="G717" s="467"/>
      <c r="H717" s="467"/>
      <c r="I717" s="467"/>
      <c r="J717" s="468"/>
      <c r="L717" s="1" t="s">
        <v>1500</v>
      </c>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row>
    <row r="718" spans="2:35" s="158" customFormat="1" ht="15" customHeight="1" outlineLevel="1" x14ac:dyDescent="0.25">
      <c r="B718" s="466"/>
      <c r="C718" s="467"/>
      <c r="D718" s="467"/>
      <c r="E718" s="467"/>
      <c r="F718" s="467"/>
      <c r="G718" s="467"/>
      <c r="H718" s="467"/>
      <c r="I718" s="467"/>
      <c r="J718" s="468"/>
      <c r="L718" s="1" t="s">
        <v>1501</v>
      </c>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row>
    <row r="719" spans="2:35" s="158" customFormat="1" ht="15" customHeight="1" outlineLevel="1" x14ac:dyDescent="0.25">
      <c r="B719" s="466"/>
      <c r="C719" s="467"/>
      <c r="D719" s="467"/>
      <c r="E719" s="467"/>
      <c r="F719" s="467"/>
      <c r="G719" s="467"/>
      <c r="H719" s="467"/>
      <c r="I719" s="467"/>
      <c r="J719" s="468"/>
      <c r="L719" s="1" t="s">
        <v>1502</v>
      </c>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row>
    <row r="720" spans="2:35" s="158" customFormat="1" ht="15" customHeight="1" outlineLevel="1" x14ac:dyDescent="0.25">
      <c r="B720" s="466"/>
      <c r="C720" s="467"/>
      <c r="D720" s="467"/>
      <c r="E720" s="467"/>
      <c r="F720" s="467"/>
      <c r="G720" s="467"/>
      <c r="H720" s="467"/>
      <c r="I720" s="467"/>
      <c r="J720" s="468"/>
      <c r="L720" s="1" t="s">
        <v>1503</v>
      </c>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row>
    <row r="721" spans="2:35" s="158" customFormat="1" ht="15" customHeight="1" outlineLevel="1" x14ac:dyDescent="0.25">
      <c r="B721" s="466"/>
      <c r="C721" s="467"/>
      <c r="D721" s="467"/>
      <c r="E721" s="467"/>
      <c r="F721" s="467"/>
      <c r="G721" s="467"/>
      <c r="H721" s="467"/>
      <c r="I721" s="467"/>
      <c r="J721" s="468"/>
      <c r="L721" s="1" t="s">
        <v>1504</v>
      </c>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row>
    <row r="722" spans="2:35" s="158" customFormat="1" ht="15" customHeight="1" outlineLevel="1" x14ac:dyDescent="0.25">
      <c r="B722" s="466"/>
      <c r="C722" s="467"/>
      <c r="D722" s="467"/>
      <c r="E722" s="467"/>
      <c r="F722" s="467"/>
      <c r="G722" s="467"/>
      <c r="H722" s="467"/>
      <c r="I722" s="467"/>
      <c r="J722" s="468"/>
      <c r="L722" s="1" t="s">
        <v>1505</v>
      </c>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row>
    <row r="723" spans="2:35" s="158" customFormat="1" ht="15" customHeight="1" outlineLevel="1" x14ac:dyDescent="0.25">
      <c r="B723" s="466"/>
      <c r="C723" s="467"/>
      <c r="D723" s="467"/>
      <c r="E723" s="467"/>
      <c r="F723" s="467"/>
      <c r="G723" s="467"/>
      <c r="H723" s="467"/>
      <c r="I723" s="467"/>
      <c r="J723" s="468"/>
      <c r="L723" s="1" t="s">
        <v>1506</v>
      </c>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row>
    <row r="724" spans="2:35" s="158" customFormat="1" ht="15" customHeight="1" outlineLevel="1" x14ac:dyDescent="0.25">
      <c r="B724" s="466"/>
      <c r="C724" s="467"/>
      <c r="D724" s="467"/>
      <c r="E724" s="467"/>
      <c r="F724" s="467"/>
      <c r="G724" s="467"/>
      <c r="H724" s="467"/>
      <c r="I724" s="467"/>
      <c r="J724" s="468"/>
      <c r="L724" s="1" t="s">
        <v>1507</v>
      </c>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row>
    <row r="725" spans="2:35" s="158" customFormat="1" ht="15" customHeight="1" outlineLevel="1" x14ac:dyDescent="0.25">
      <c r="B725" s="466"/>
      <c r="C725" s="467"/>
      <c r="D725" s="467"/>
      <c r="E725" s="467"/>
      <c r="F725" s="467"/>
      <c r="G725" s="467"/>
      <c r="H725" s="467"/>
      <c r="I725" s="467"/>
      <c r="J725" s="468"/>
      <c r="L725" s="1" t="s">
        <v>1508</v>
      </c>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row>
    <row r="726" spans="2:35" s="158" customFormat="1" ht="15" customHeight="1" outlineLevel="1" x14ac:dyDescent="0.25">
      <c r="B726" s="466"/>
      <c r="C726" s="467"/>
      <c r="D726" s="467"/>
      <c r="E726" s="467"/>
      <c r="F726" s="467"/>
      <c r="G726" s="467"/>
      <c r="H726" s="467"/>
      <c r="I726" s="467"/>
      <c r="J726" s="468"/>
      <c r="L726" s="1" t="s">
        <v>1509</v>
      </c>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row>
    <row r="727" spans="2:35" s="158" customFormat="1" ht="15" customHeight="1" outlineLevel="1" x14ac:dyDescent="0.25">
      <c r="B727" s="466"/>
      <c r="C727" s="467"/>
      <c r="D727" s="467"/>
      <c r="E727" s="467"/>
      <c r="F727" s="467"/>
      <c r="G727" s="467"/>
      <c r="H727" s="467"/>
      <c r="I727" s="467"/>
      <c r="J727" s="468"/>
      <c r="L727" s="1" t="s">
        <v>1510</v>
      </c>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row>
    <row r="728" spans="2:35" s="158" customFormat="1" ht="15" customHeight="1" outlineLevel="1" x14ac:dyDescent="0.25">
      <c r="B728" s="466"/>
      <c r="C728" s="467"/>
      <c r="D728" s="467"/>
      <c r="E728" s="467"/>
      <c r="F728" s="467"/>
      <c r="G728" s="467"/>
      <c r="H728" s="467"/>
      <c r="I728" s="467"/>
      <c r="J728" s="468"/>
      <c r="L728" s="1" t="s">
        <v>1511</v>
      </c>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row>
    <row r="729" spans="2:35" s="158" customFormat="1" ht="15" customHeight="1" outlineLevel="1" x14ac:dyDescent="0.25">
      <c r="B729" s="466"/>
      <c r="C729" s="467"/>
      <c r="D729" s="467"/>
      <c r="E729" s="467"/>
      <c r="F729" s="467"/>
      <c r="G729" s="467"/>
      <c r="H729" s="467"/>
      <c r="I729" s="467"/>
      <c r="J729" s="468"/>
      <c r="L729" s="1" t="s">
        <v>1512</v>
      </c>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row>
    <row r="730" spans="2:35" s="158" customFormat="1" ht="15" customHeight="1" outlineLevel="1" x14ac:dyDescent="0.25">
      <c r="B730" s="466"/>
      <c r="C730" s="467"/>
      <c r="D730" s="467"/>
      <c r="E730" s="467"/>
      <c r="F730" s="467"/>
      <c r="G730" s="467"/>
      <c r="H730" s="467"/>
      <c r="I730" s="467"/>
      <c r="J730" s="468"/>
      <c r="L730" s="1" t="s">
        <v>1513</v>
      </c>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row>
    <row r="731" spans="2:35" s="158" customFormat="1" ht="15" customHeight="1" outlineLevel="1" x14ac:dyDescent="0.25">
      <c r="B731" s="466"/>
      <c r="C731" s="467"/>
      <c r="D731" s="467"/>
      <c r="E731" s="467"/>
      <c r="F731" s="467"/>
      <c r="G731" s="467"/>
      <c r="H731" s="467"/>
      <c r="I731" s="467"/>
      <c r="J731" s="468"/>
      <c r="L731" s="1" t="s">
        <v>1514</v>
      </c>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row>
    <row r="732" spans="2:35" s="158" customFormat="1" ht="15" customHeight="1" outlineLevel="1" x14ac:dyDescent="0.25">
      <c r="B732" s="466"/>
      <c r="C732" s="467"/>
      <c r="D732" s="467"/>
      <c r="E732" s="467"/>
      <c r="F732" s="467"/>
      <c r="G732" s="467"/>
      <c r="H732" s="467"/>
      <c r="I732" s="467"/>
      <c r="J732" s="468"/>
      <c r="L732" s="1" t="s">
        <v>1515</v>
      </c>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row>
    <row r="733" spans="2:35" s="158" customFormat="1" ht="15" customHeight="1" outlineLevel="1" x14ac:dyDescent="0.25">
      <c r="B733" s="466"/>
      <c r="C733" s="467"/>
      <c r="D733" s="467"/>
      <c r="E733" s="467"/>
      <c r="F733" s="467"/>
      <c r="G733" s="467"/>
      <c r="H733" s="467"/>
      <c r="I733" s="467"/>
      <c r="J733" s="468"/>
      <c r="L733" s="1" t="s">
        <v>1516</v>
      </c>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row>
    <row r="734" spans="2:35" s="158" customFormat="1" ht="15" customHeight="1" outlineLevel="1" x14ac:dyDescent="0.25">
      <c r="B734" s="466"/>
      <c r="C734" s="467"/>
      <c r="D734" s="467"/>
      <c r="E734" s="467"/>
      <c r="F734" s="467"/>
      <c r="G734" s="467"/>
      <c r="H734" s="467"/>
      <c r="I734" s="467"/>
      <c r="J734" s="468"/>
      <c r="L734" s="1" t="s">
        <v>1517</v>
      </c>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row>
    <row r="735" spans="2:35" s="158" customFormat="1" ht="15" customHeight="1" outlineLevel="1" x14ac:dyDescent="0.25">
      <c r="B735" s="466"/>
      <c r="C735" s="467"/>
      <c r="D735" s="467"/>
      <c r="E735" s="467"/>
      <c r="F735" s="467"/>
      <c r="G735" s="467"/>
      <c r="H735" s="467"/>
      <c r="I735" s="467"/>
      <c r="J735" s="468"/>
      <c r="L735" s="1" t="s">
        <v>1518</v>
      </c>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row>
    <row r="736" spans="2:35" s="158" customFormat="1" ht="15" customHeight="1" outlineLevel="1" x14ac:dyDescent="0.25">
      <c r="B736" s="466"/>
      <c r="C736" s="467"/>
      <c r="D736" s="467"/>
      <c r="E736" s="467"/>
      <c r="F736" s="467"/>
      <c r="G736" s="467"/>
      <c r="H736" s="467"/>
      <c r="I736" s="467"/>
      <c r="J736" s="468"/>
      <c r="L736" s="1" t="s">
        <v>1519</v>
      </c>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row>
    <row r="737" spans="2:35" s="158" customFormat="1" ht="15" customHeight="1" outlineLevel="1" x14ac:dyDescent="0.25">
      <c r="B737" s="466"/>
      <c r="C737" s="467"/>
      <c r="D737" s="467"/>
      <c r="E737" s="467"/>
      <c r="F737" s="467"/>
      <c r="G737" s="467"/>
      <c r="H737" s="467"/>
      <c r="I737" s="467"/>
      <c r="J737" s="468"/>
      <c r="L737" s="1" t="s">
        <v>1520</v>
      </c>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row>
    <row r="738" spans="2:35" s="158" customFormat="1" ht="15" customHeight="1" outlineLevel="1" x14ac:dyDescent="0.25">
      <c r="B738" s="466"/>
      <c r="C738" s="467"/>
      <c r="D738" s="467"/>
      <c r="E738" s="467"/>
      <c r="F738" s="467"/>
      <c r="G738" s="467"/>
      <c r="H738" s="467"/>
      <c r="I738" s="467"/>
      <c r="J738" s="468"/>
      <c r="L738" s="1" t="s">
        <v>1521</v>
      </c>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row>
    <row r="739" spans="2:35" s="158" customFormat="1" ht="15" customHeight="1" outlineLevel="1" x14ac:dyDescent="0.25">
      <c r="B739" s="466"/>
      <c r="C739" s="467"/>
      <c r="D739" s="467"/>
      <c r="E739" s="467"/>
      <c r="F739" s="467"/>
      <c r="G739" s="467"/>
      <c r="H739" s="467"/>
      <c r="I739" s="467"/>
      <c r="J739" s="468"/>
      <c r="L739" s="1" t="s">
        <v>1522</v>
      </c>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row>
    <row r="740" spans="2:35" s="158" customFormat="1" ht="15" customHeight="1" outlineLevel="1" x14ac:dyDescent="0.25">
      <c r="B740" s="466"/>
      <c r="C740" s="467"/>
      <c r="D740" s="467"/>
      <c r="E740" s="467"/>
      <c r="F740" s="467"/>
      <c r="G740" s="467"/>
      <c r="H740" s="467"/>
      <c r="I740" s="467"/>
      <c r="J740" s="468"/>
      <c r="L740" s="1" t="s">
        <v>1523</v>
      </c>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row>
    <row r="741" spans="2:35" s="158" customFormat="1" ht="15" customHeight="1" outlineLevel="1" x14ac:dyDescent="0.25">
      <c r="B741" s="466"/>
      <c r="C741" s="467"/>
      <c r="D741" s="467"/>
      <c r="E741" s="467"/>
      <c r="F741" s="467"/>
      <c r="G741" s="467"/>
      <c r="H741" s="467"/>
      <c r="I741" s="467"/>
      <c r="J741" s="468"/>
      <c r="L741" s="1" t="s">
        <v>1524</v>
      </c>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row>
    <row r="742" spans="2:35" s="158" customFormat="1" ht="15" customHeight="1" outlineLevel="1" x14ac:dyDescent="0.25">
      <c r="B742" s="466"/>
      <c r="C742" s="467"/>
      <c r="D742" s="467"/>
      <c r="E742" s="467"/>
      <c r="F742" s="467"/>
      <c r="G742" s="467"/>
      <c r="H742" s="467"/>
      <c r="I742" s="467"/>
      <c r="J742" s="468"/>
      <c r="L742" s="1" t="s">
        <v>1525</v>
      </c>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row>
    <row r="743" spans="2:35" s="158" customFormat="1" ht="15" customHeight="1" outlineLevel="1" x14ac:dyDescent="0.25">
      <c r="B743" s="466"/>
      <c r="C743" s="467"/>
      <c r="D743" s="467"/>
      <c r="E743" s="467"/>
      <c r="F743" s="467"/>
      <c r="G743" s="467"/>
      <c r="H743" s="467"/>
      <c r="I743" s="467"/>
      <c r="J743" s="468"/>
      <c r="L743" s="1" t="s">
        <v>1526</v>
      </c>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row>
    <row r="744" spans="2:35" s="158" customFormat="1" ht="15" customHeight="1" outlineLevel="1" x14ac:dyDescent="0.25">
      <c r="B744" s="466"/>
      <c r="C744" s="467"/>
      <c r="D744" s="467"/>
      <c r="E744" s="467"/>
      <c r="F744" s="467"/>
      <c r="G744" s="467"/>
      <c r="H744" s="467"/>
      <c r="I744" s="467"/>
      <c r="J744" s="468"/>
      <c r="L744" s="1" t="s">
        <v>1527</v>
      </c>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row>
    <row r="745" spans="2:35" s="158" customFormat="1" ht="15" customHeight="1" outlineLevel="1" x14ac:dyDescent="0.25">
      <c r="B745" s="466"/>
      <c r="C745" s="467"/>
      <c r="D745" s="467"/>
      <c r="E745" s="467"/>
      <c r="F745" s="467"/>
      <c r="G745" s="467"/>
      <c r="H745" s="467"/>
      <c r="I745" s="467"/>
      <c r="J745" s="468"/>
      <c r="L745" s="1" t="s">
        <v>1528</v>
      </c>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row>
    <row r="746" spans="2:35" s="158" customFormat="1" ht="15" customHeight="1" outlineLevel="1" x14ac:dyDescent="0.25">
      <c r="B746" s="466"/>
      <c r="C746" s="467"/>
      <c r="D746" s="467"/>
      <c r="E746" s="467"/>
      <c r="F746" s="467"/>
      <c r="G746" s="467"/>
      <c r="H746" s="467"/>
      <c r="I746" s="467"/>
      <c r="J746" s="468"/>
      <c r="L746" s="1" t="s">
        <v>1529</v>
      </c>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row>
    <row r="747" spans="2:35" s="158" customFormat="1" ht="15" customHeight="1" outlineLevel="1" x14ac:dyDescent="0.25">
      <c r="B747" s="466"/>
      <c r="C747" s="467"/>
      <c r="D747" s="467"/>
      <c r="E747" s="467"/>
      <c r="F747" s="467"/>
      <c r="G747" s="467"/>
      <c r="H747" s="467"/>
      <c r="I747" s="467"/>
      <c r="J747" s="468"/>
      <c r="L747" s="1" t="s">
        <v>1530</v>
      </c>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row>
    <row r="748" spans="2:35" s="158" customFormat="1" ht="15" customHeight="1" outlineLevel="1" x14ac:dyDescent="0.25">
      <c r="B748" s="466"/>
      <c r="C748" s="467"/>
      <c r="D748" s="467"/>
      <c r="E748" s="467"/>
      <c r="F748" s="467"/>
      <c r="G748" s="467"/>
      <c r="H748" s="467"/>
      <c r="I748" s="467"/>
      <c r="J748" s="468"/>
      <c r="L748" s="1" t="s">
        <v>1531</v>
      </c>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row>
    <row r="749" spans="2:35" s="158" customFormat="1" ht="15" customHeight="1" outlineLevel="1" x14ac:dyDescent="0.25">
      <c r="B749" s="466"/>
      <c r="C749" s="467"/>
      <c r="D749" s="467"/>
      <c r="E749" s="467"/>
      <c r="F749" s="467"/>
      <c r="G749" s="467"/>
      <c r="H749" s="467"/>
      <c r="I749" s="467"/>
      <c r="J749" s="468"/>
      <c r="L749" s="1" t="s">
        <v>1532</v>
      </c>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row>
    <row r="750" spans="2:35" s="158" customFormat="1" ht="15" customHeight="1" outlineLevel="1" x14ac:dyDescent="0.25">
      <c r="B750" s="466"/>
      <c r="C750" s="467"/>
      <c r="D750" s="467"/>
      <c r="E750" s="467"/>
      <c r="F750" s="467"/>
      <c r="G750" s="467"/>
      <c r="H750" s="467"/>
      <c r="I750" s="467"/>
      <c r="J750" s="468"/>
      <c r="L750" s="1" t="s">
        <v>1533</v>
      </c>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row>
    <row r="751" spans="2:35" s="158" customFormat="1" ht="15" customHeight="1" outlineLevel="1" x14ac:dyDescent="0.25">
      <c r="B751" s="466"/>
      <c r="C751" s="467"/>
      <c r="D751" s="467"/>
      <c r="E751" s="467"/>
      <c r="F751" s="467"/>
      <c r="G751" s="467"/>
      <c r="H751" s="467"/>
      <c r="I751" s="467"/>
      <c r="J751" s="468"/>
      <c r="L751" s="1" t="s">
        <v>1534</v>
      </c>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row>
    <row r="752" spans="2:35" s="158" customFormat="1" ht="15" customHeight="1" outlineLevel="1" x14ac:dyDescent="0.25">
      <c r="B752" s="466"/>
      <c r="C752" s="467"/>
      <c r="D752" s="467"/>
      <c r="E752" s="467"/>
      <c r="F752" s="467"/>
      <c r="G752" s="467"/>
      <c r="H752" s="467"/>
      <c r="I752" s="467"/>
      <c r="J752" s="468"/>
      <c r="L752" s="1" t="s">
        <v>1535</v>
      </c>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row>
    <row r="753" spans="2:35" s="158" customFormat="1" ht="15" customHeight="1" outlineLevel="1" x14ac:dyDescent="0.25">
      <c r="B753" s="466"/>
      <c r="C753" s="467"/>
      <c r="D753" s="467"/>
      <c r="E753" s="467"/>
      <c r="F753" s="467"/>
      <c r="G753" s="467"/>
      <c r="H753" s="467"/>
      <c r="I753" s="467"/>
      <c r="J753" s="468"/>
      <c r="L753" s="1" t="s">
        <v>1536</v>
      </c>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row>
    <row r="754" spans="2:35" s="158" customFormat="1" ht="15" customHeight="1" outlineLevel="1" x14ac:dyDescent="0.25">
      <c r="B754" s="466"/>
      <c r="C754" s="467"/>
      <c r="D754" s="467"/>
      <c r="E754" s="467"/>
      <c r="F754" s="467"/>
      <c r="G754" s="467"/>
      <c r="H754" s="467"/>
      <c r="I754" s="467"/>
      <c r="J754" s="468"/>
      <c r="L754" s="1" t="s">
        <v>1537</v>
      </c>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row>
    <row r="755" spans="2:35" s="158" customFormat="1" ht="15" customHeight="1" outlineLevel="1" x14ac:dyDescent="0.25">
      <c r="B755" s="466"/>
      <c r="C755" s="467"/>
      <c r="D755" s="467"/>
      <c r="E755" s="467"/>
      <c r="F755" s="467"/>
      <c r="G755" s="467"/>
      <c r="H755" s="467"/>
      <c r="I755" s="467"/>
      <c r="J755" s="468"/>
      <c r="L755" s="1" t="s">
        <v>1538</v>
      </c>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row>
    <row r="756" spans="2:35" s="158" customFormat="1" ht="15" customHeight="1" outlineLevel="1" x14ac:dyDescent="0.25">
      <c r="B756" s="466"/>
      <c r="C756" s="467"/>
      <c r="D756" s="467"/>
      <c r="E756" s="467"/>
      <c r="F756" s="467"/>
      <c r="G756" s="467"/>
      <c r="H756" s="467"/>
      <c r="I756" s="467"/>
      <c r="J756" s="468"/>
      <c r="L756" s="1" t="s">
        <v>1539</v>
      </c>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row>
    <row r="757" spans="2:35" s="158" customFormat="1" ht="15" customHeight="1" outlineLevel="1" x14ac:dyDescent="0.25">
      <c r="B757" s="466"/>
      <c r="C757" s="467"/>
      <c r="D757" s="467"/>
      <c r="E757" s="467"/>
      <c r="F757" s="467"/>
      <c r="G757" s="467"/>
      <c r="H757" s="467"/>
      <c r="I757" s="467"/>
      <c r="J757" s="468"/>
      <c r="L757" s="1" t="s">
        <v>1540</v>
      </c>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row>
    <row r="758" spans="2:35" s="158" customFormat="1" ht="15" customHeight="1" outlineLevel="1" x14ac:dyDescent="0.25">
      <c r="B758" s="466"/>
      <c r="C758" s="467"/>
      <c r="D758" s="467"/>
      <c r="E758" s="467"/>
      <c r="F758" s="467"/>
      <c r="G758" s="467"/>
      <c r="H758" s="467"/>
      <c r="I758" s="467"/>
      <c r="J758" s="468"/>
      <c r="L758" s="1" t="s">
        <v>1541</v>
      </c>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row>
    <row r="759" spans="2:35" s="158" customFormat="1" ht="15" customHeight="1" outlineLevel="1" x14ac:dyDescent="0.25">
      <c r="B759" s="466"/>
      <c r="C759" s="467"/>
      <c r="D759" s="467"/>
      <c r="E759" s="467"/>
      <c r="F759" s="467"/>
      <c r="G759" s="467"/>
      <c r="H759" s="467"/>
      <c r="I759" s="467"/>
      <c r="J759" s="468"/>
      <c r="L759" s="1" t="s">
        <v>1542</v>
      </c>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row>
    <row r="760" spans="2:35" s="158" customFormat="1" ht="15" customHeight="1" outlineLevel="1" x14ac:dyDescent="0.25">
      <c r="B760" s="466"/>
      <c r="C760" s="467"/>
      <c r="D760" s="467"/>
      <c r="E760" s="467"/>
      <c r="F760" s="467"/>
      <c r="G760" s="467"/>
      <c r="H760" s="467"/>
      <c r="I760" s="467"/>
      <c r="J760" s="468"/>
      <c r="L760" s="1" t="s">
        <v>1543</v>
      </c>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row>
    <row r="761" spans="2:35" s="158" customFormat="1" ht="15" customHeight="1" outlineLevel="1" x14ac:dyDescent="0.25">
      <c r="B761" s="466"/>
      <c r="C761" s="467"/>
      <c r="D761" s="467"/>
      <c r="E761" s="467"/>
      <c r="F761" s="467"/>
      <c r="G761" s="467"/>
      <c r="H761" s="467"/>
      <c r="I761" s="467"/>
      <c r="J761" s="468"/>
      <c r="L761" s="1" t="s">
        <v>1544</v>
      </c>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row>
    <row r="762" spans="2:35" s="158" customFormat="1" ht="15" customHeight="1" outlineLevel="1" x14ac:dyDescent="0.25">
      <c r="B762" s="466"/>
      <c r="C762" s="467"/>
      <c r="D762" s="467"/>
      <c r="E762" s="467"/>
      <c r="F762" s="467"/>
      <c r="G762" s="467"/>
      <c r="H762" s="467"/>
      <c r="I762" s="467"/>
      <c r="J762" s="468"/>
      <c r="L762" s="1" t="s">
        <v>1545</v>
      </c>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row>
    <row r="763" spans="2:35" s="158" customFormat="1" ht="15" customHeight="1" outlineLevel="1" x14ac:dyDescent="0.25">
      <c r="B763" s="466"/>
      <c r="C763" s="467"/>
      <c r="D763" s="467"/>
      <c r="E763" s="467"/>
      <c r="F763" s="467"/>
      <c r="G763" s="467"/>
      <c r="H763" s="467"/>
      <c r="I763" s="467"/>
      <c r="J763" s="468"/>
      <c r="L763" s="1" t="s">
        <v>1546</v>
      </c>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row>
    <row r="764" spans="2:35" s="158" customFormat="1" ht="15" customHeight="1" outlineLevel="1" x14ac:dyDescent="0.25">
      <c r="B764" s="466"/>
      <c r="C764" s="467"/>
      <c r="D764" s="467"/>
      <c r="E764" s="467"/>
      <c r="F764" s="467"/>
      <c r="G764" s="467"/>
      <c r="H764" s="467"/>
      <c r="I764" s="467"/>
      <c r="J764" s="468"/>
      <c r="L764" s="1" t="s">
        <v>1547</v>
      </c>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row>
    <row r="765" spans="2:35" s="158" customFormat="1" ht="15" customHeight="1" outlineLevel="1" x14ac:dyDescent="0.25">
      <c r="B765" s="466"/>
      <c r="C765" s="467"/>
      <c r="D765" s="467"/>
      <c r="E765" s="467"/>
      <c r="F765" s="467"/>
      <c r="G765" s="467"/>
      <c r="H765" s="467"/>
      <c r="I765" s="467"/>
      <c r="J765" s="468"/>
      <c r="L765" s="1" t="s">
        <v>1548</v>
      </c>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row>
    <row r="766" spans="2:35" s="158" customFormat="1" ht="15" customHeight="1" outlineLevel="1" x14ac:dyDescent="0.25">
      <c r="B766" s="466"/>
      <c r="C766" s="467"/>
      <c r="D766" s="467"/>
      <c r="E766" s="467"/>
      <c r="F766" s="467"/>
      <c r="G766" s="467"/>
      <c r="H766" s="467"/>
      <c r="I766" s="467"/>
      <c r="J766" s="468"/>
      <c r="L766" s="1" t="s">
        <v>1549</v>
      </c>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row>
    <row r="767" spans="2:35" s="158" customFormat="1" ht="15" customHeight="1" outlineLevel="1" x14ac:dyDescent="0.25">
      <c r="B767" s="466"/>
      <c r="C767" s="467"/>
      <c r="D767" s="467"/>
      <c r="E767" s="467"/>
      <c r="F767" s="467"/>
      <c r="G767" s="467"/>
      <c r="H767" s="467"/>
      <c r="I767" s="467"/>
      <c r="J767" s="468"/>
      <c r="L767" s="1" t="s">
        <v>1550</v>
      </c>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row>
    <row r="768" spans="2:35" s="158" customFormat="1" ht="15" customHeight="1" outlineLevel="1" x14ac:dyDescent="0.25">
      <c r="B768" s="466"/>
      <c r="C768" s="467"/>
      <c r="D768" s="467"/>
      <c r="E768" s="467"/>
      <c r="F768" s="467"/>
      <c r="G768" s="467"/>
      <c r="H768" s="467"/>
      <c r="I768" s="467"/>
      <c r="J768" s="468"/>
      <c r="L768" s="1" t="s">
        <v>1551</v>
      </c>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row>
    <row r="769" spans="2:35" s="158" customFormat="1" ht="15" customHeight="1" outlineLevel="1" x14ac:dyDescent="0.25">
      <c r="B769" s="466"/>
      <c r="C769" s="467"/>
      <c r="D769" s="467"/>
      <c r="E769" s="467"/>
      <c r="F769" s="467"/>
      <c r="G769" s="467"/>
      <c r="H769" s="467"/>
      <c r="I769" s="467"/>
      <c r="J769" s="468"/>
      <c r="L769" s="1" t="s">
        <v>1552</v>
      </c>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row>
    <row r="770" spans="2:35" s="158" customFormat="1" ht="15" customHeight="1" outlineLevel="1" x14ac:dyDescent="0.25">
      <c r="B770" s="466"/>
      <c r="C770" s="467"/>
      <c r="D770" s="467"/>
      <c r="E770" s="467"/>
      <c r="F770" s="467"/>
      <c r="G770" s="467"/>
      <c r="H770" s="467"/>
      <c r="I770" s="467"/>
      <c r="J770" s="468"/>
      <c r="L770" s="1" t="s">
        <v>1553</v>
      </c>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row>
    <row r="771" spans="2:35" s="158" customFormat="1" ht="15" customHeight="1" outlineLevel="1" x14ac:dyDescent="0.25">
      <c r="B771" s="466"/>
      <c r="C771" s="467"/>
      <c r="D771" s="467"/>
      <c r="E771" s="467"/>
      <c r="F771" s="467"/>
      <c r="G771" s="467"/>
      <c r="H771" s="467"/>
      <c r="I771" s="467"/>
      <c r="J771" s="468"/>
      <c r="L771" s="1" t="s">
        <v>1554</v>
      </c>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row>
    <row r="772" spans="2:35" s="158" customFormat="1" ht="15" customHeight="1" outlineLevel="1" x14ac:dyDescent="0.25">
      <c r="B772" s="466"/>
      <c r="C772" s="467"/>
      <c r="D772" s="467"/>
      <c r="E772" s="467"/>
      <c r="F772" s="467"/>
      <c r="G772" s="467"/>
      <c r="H772" s="467"/>
      <c r="I772" s="467"/>
      <c r="J772" s="468"/>
      <c r="L772" s="1" t="s">
        <v>1555</v>
      </c>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row>
    <row r="773" spans="2:35" s="158" customFormat="1" ht="15" customHeight="1" outlineLevel="1" x14ac:dyDescent="0.25">
      <c r="B773" s="466"/>
      <c r="C773" s="467"/>
      <c r="D773" s="467"/>
      <c r="E773" s="467"/>
      <c r="F773" s="467"/>
      <c r="G773" s="467"/>
      <c r="H773" s="467"/>
      <c r="I773" s="467"/>
      <c r="J773" s="468"/>
      <c r="L773" s="1" t="s">
        <v>1556</v>
      </c>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row>
    <row r="774" spans="2:35" s="158" customFormat="1" ht="15" customHeight="1" outlineLevel="1" x14ac:dyDescent="0.25">
      <c r="B774" s="466"/>
      <c r="C774" s="467"/>
      <c r="D774" s="467"/>
      <c r="E774" s="467"/>
      <c r="F774" s="467"/>
      <c r="G774" s="467"/>
      <c r="H774" s="467"/>
      <c r="I774" s="467"/>
      <c r="J774" s="468"/>
      <c r="L774" s="1" t="s">
        <v>1557</v>
      </c>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row>
    <row r="775" spans="2:35" s="158" customFormat="1" ht="15" customHeight="1" outlineLevel="1" x14ac:dyDescent="0.25">
      <c r="B775" s="466"/>
      <c r="C775" s="467"/>
      <c r="D775" s="467"/>
      <c r="E775" s="467"/>
      <c r="F775" s="467"/>
      <c r="G775" s="467"/>
      <c r="H775" s="467"/>
      <c r="I775" s="467"/>
      <c r="J775" s="468"/>
      <c r="L775" s="1" t="s">
        <v>1558</v>
      </c>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row>
    <row r="776" spans="2:35" s="158" customFormat="1" ht="15" customHeight="1" outlineLevel="1" x14ac:dyDescent="0.25">
      <c r="B776" s="466"/>
      <c r="C776" s="467"/>
      <c r="D776" s="467"/>
      <c r="E776" s="467"/>
      <c r="F776" s="467"/>
      <c r="G776" s="467"/>
      <c r="H776" s="467"/>
      <c r="I776" s="467"/>
      <c r="J776" s="468"/>
      <c r="L776" s="1" t="s">
        <v>1559</v>
      </c>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row>
    <row r="777" spans="2:35" s="158" customFormat="1" ht="15" customHeight="1" outlineLevel="1" x14ac:dyDescent="0.25">
      <c r="B777" s="466"/>
      <c r="C777" s="467"/>
      <c r="D777" s="467"/>
      <c r="E777" s="467"/>
      <c r="F777" s="467"/>
      <c r="G777" s="467"/>
      <c r="H777" s="467"/>
      <c r="I777" s="467"/>
      <c r="J777" s="468"/>
      <c r="L777" s="1" t="s">
        <v>1560</v>
      </c>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row>
    <row r="778" spans="2:35" s="158" customFormat="1" ht="15" customHeight="1" outlineLevel="1" x14ac:dyDescent="0.25">
      <c r="B778" s="466"/>
      <c r="C778" s="467"/>
      <c r="D778" s="467"/>
      <c r="E778" s="467"/>
      <c r="F778" s="467"/>
      <c r="G778" s="467"/>
      <c r="H778" s="467"/>
      <c r="I778" s="467"/>
      <c r="J778" s="468"/>
      <c r="L778" s="1" t="s">
        <v>1561</v>
      </c>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row>
    <row r="779" spans="2:35" s="158" customFormat="1" ht="15" customHeight="1" outlineLevel="1" x14ac:dyDescent="0.25">
      <c r="B779" s="466"/>
      <c r="C779" s="467"/>
      <c r="D779" s="467"/>
      <c r="E779" s="467"/>
      <c r="F779" s="467"/>
      <c r="G779" s="467"/>
      <c r="H779" s="467"/>
      <c r="I779" s="467"/>
      <c r="J779" s="468"/>
      <c r="L779" s="1" t="s">
        <v>1562</v>
      </c>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row>
    <row r="780" spans="2:35" s="158" customFormat="1" ht="15" customHeight="1" outlineLevel="1" x14ac:dyDescent="0.25">
      <c r="B780" s="466"/>
      <c r="C780" s="467"/>
      <c r="D780" s="467"/>
      <c r="E780" s="467"/>
      <c r="F780" s="467"/>
      <c r="G780" s="467"/>
      <c r="H780" s="467"/>
      <c r="I780" s="467"/>
      <c r="J780" s="468"/>
      <c r="L780" s="1" t="s">
        <v>1563</v>
      </c>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row>
    <row r="781" spans="2:35" s="158" customFormat="1" ht="15" customHeight="1" outlineLevel="1" x14ac:dyDescent="0.25">
      <c r="B781" s="466"/>
      <c r="C781" s="467"/>
      <c r="D781" s="467"/>
      <c r="E781" s="467"/>
      <c r="F781" s="467"/>
      <c r="G781" s="467"/>
      <c r="H781" s="467"/>
      <c r="I781" s="467"/>
      <c r="J781" s="468"/>
      <c r="L781" s="1" t="s">
        <v>1564</v>
      </c>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row>
    <row r="782" spans="2:35" s="158" customFormat="1" ht="15" customHeight="1" outlineLevel="1" x14ac:dyDescent="0.25">
      <c r="B782" s="466"/>
      <c r="C782" s="467"/>
      <c r="D782" s="467"/>
      <c r="E782" s="467"/>
      <c r="F782" s="467"/>
      <c r="G782" s="467"/>
      <c r="H782" s="467"/>
      <c r="I782" s="467"/>
      <c r="J782" s="468"/>
      <c r="L782" s="1" t="s">
        <v>1565</v>
      </c>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row>
    <row r="783" spans="2:35" s="158" customFormat="1" ht="15" customHeight="1" outlineLevel="1" x14ac:dyDescent="0.25">
      <c r="B783" s="466"/>
      <c r="C783" s="467"/>
      <c r="D783" s="467"/>
      <c r="E783" s="467"/>
      <c r="F783" s="467"/>
      <c r="G783" s="467"/>
      <c r="H783" s="467"/>
      <c r="I783" s="467"/>
      <c r="J783" s="468"/>
      <c r="L783" s="1" t="s">
        <v>1566</v>
      </c>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row>
    <row r="784" spans="2:35" s="158" customFormat="1" ht="15" customHeight="1" outlineLevel="1" x14ac:dyDescent="0.25">
      <c r="B784" s="466"/>
      <c r="C784" s="467"/>
      <c r="D784" s="467"/>
      <c r="E784" s="467"/>
      <c r="F784" s="467"/>
      <c r="G784" s="467"/>
      <c r="H784" s="467"/>
      <c r="I784" s="467"/>
      <c r="J784" s="468"/>
      <c r="L784" s="1" t="s">
        <v>1567</v>
      </c>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row>
    <row r="785" spans="2:35" s="158" customFormat="1" ht="15" customHeight="1" outlineLevel="1" x14ac:dyDescent="0.25">
      <c r="B785" s="466"/>
      <c r="C785" s="467"/>
      <c r="D785" s="467"/>
      <c r="E785" s="467"/>
      <c r="F785" s="467"/>
      <c r="G785" s="467"/>
      <c r="H785" s="467"/>
      <c r="I785" s="467"/>
      <c r="J785" s="468"/>
      <c r="L785" s="1" t="s">
        <v>1568</v>
      </c>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row>
    <row r="786" spans="2:35" s="158" customFormat="1" ht="15" customHeight="1" outlineLevel="1" x14ac:dyDescent="0.25">
      <c r="B786" s="466"/>
      <c r="C786" s="467"/>
      <c r="D786" s="467"/>
      <c r="E786" s="467"/>
      <c r="F786" s="467"/>
      <c r="G786" s="467"/>
      <c r="H786" s="467"/>
      <c r="I786" s="467"/>
      <c r="J786" s="468"/>
      <c r="L786" s="1" t="s">
        <v>1569</v>
      </c>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row>
    <row r="787" spans="2:35" s="158" customFormat="1" ht="15" customHeight="1" outlineLevel="1" x14ac:dyDescent="0.25">
      <c r="B787" s="466"/>
      <c r="C787" s="467"/>
      <c r="D787" s="467"/>
      <c r="E787" s="467"/>
      <c r="F787" s="467"/>
      <c r="G787" s="467"/>
      <c r="H787" s="467"/>
      <c r="I787" s="467"/>
      <c r="J787" s="468"/>
      <c r="L787" s="1" t="s">
        <v>1570</v>
      </c>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row>
    <row r="788" spans="2:35" s="158" customFormat="1" ht="15" customHeight="1" outlineLevel="1" x14ac:dyDescent="0.25">
      <c r="B788" s="466"/>
      <c r="C788" s="467"/>
      <c r="D788" s="467"/>
      <c r="E788" s="467"/>
      <c r="F788" s="467"/>
      <c r="G788" s="467"/>
      <c r="H788" s="467"/>
      <c r="I788" s="467"/>
      <c r="J788" s="468"/>
      <c r="L788" s="1" t="s">
        <v>1571</v>
      </c>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row>
    <row r="789" spans="2:35" s="158" customFormat="1" ht="15" customHeight="1" outlineLevel="1" x14ac:dyDescent="0.25">
      <c r="B789" s="466"/>
      <c r="C789" s="467"/>
      <c r="D789" s="467"/>
      <c r="E789" s="467"/>
      <c r="F789" s="467"/>
      <c r="G789" s="467"/>
      <c r="H789" s="467"/>
      <c r="I789" s="467"/>
      <c r="J789" s="468"/>
      <c r="L789" s="1" t="s">
        <v>1572</v>
      </c>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row>
    <row r="790" spans="2:35" s="158" customFormat="1" ht="15" customHeight="1" outlineLevel="1" x14ac:dyDescent="0.25">
      <c r="B790" s="466"/>
      <c r="C790" s="467"/>
      <c r="D790" s="467"/>
      <c r="E790" s="467"/>
      <c r="F790" s="467"/>
      <c r="G790" s="467"/>
      <c r="H790" s="467"/>
      <c r="I790" s="467"/>
      <c r="J790" s="468"/>
      <c r="L790" s="1" t="s">
        <v>1573</v>
      </c>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row>
    <row r="791" spans="2:35" s="158" customFormat="1" ht="15" customHeight="1" outlineLevel="1" x14ac:dyDescent="0.25">
      <c r="B791" s="466"/>
      <c r="C791" s="467"/>
      <c r="D791" s="467"/>
      <c r="E791" s="467"/>
      <c r="F791" s="467"/>
      <c r="G791" s="467"/>
      <c r="H791" s="467"/>
      <c r="I791" s="467"/>
      <c r="J791" s="468"/>
      <c r="L791" s="1" t="s">
        <v>1574</v>
      </c>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row>
    <row r="792" spans="2:35" s="158" customFormat="1" ht="15" customHeight="1" outlineLevel="1" x14ac:dyDescent="0.25">
      <c r="B792" s="466"/>
      <c r="C792" s="467"/>
      <c r="D792" s="467"/>
      <c r="E792" s="467"/>
      <c r="F792" s="467"/>
      <c r="G792" s="467"/>
      <c r="H792" s="467"/>
      <c r="I792" s="467"/>
      <c r="J792" s="468"/>
      <c r="L792" s="1" t="s">
        <v>1575</v>
      </c>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row>
    <row r="793" spans="2:35" s="158" customFormat="1" ht="15" customHeight="1" outlineLevel="1" x14ac:dyDescent="0.25">
      <c r="B793" s="466"/>
      <c r="C793" s="467"/>
      <c r="D793" s="467"/>
      <c r="E793" s="467"/>
      <c r="F793" s="467"/>
      <c r="G793" s="467"/>
      <c r="H793" s="467"/>
      <c r="I793" s="467"/>
      <c r="J793" s="468"/>
      <c r="L793" s="1" t="s">
        <v>1576</v>
      </c>
      <c r="N793" s="112"/>
      <c r="O793" s="112"/>
      <c r="P793" s="112"/>
      <c r="Q793" s="112"/>
      <c r="R793" s="112"/>
      <c r="S793" s="112"/>
      <c r="T793" s="112"/>
      <c r="U793" s="112"/>
      <c r="V793" s="112"/>
      <c r="W793" s="112"/>
      <c r="X793" s="112"/>
      <c r="Y793" s="112"/>
      <c r="Z793" s="112"/>
      <c r="AA793" s="112"/>
      <c r="AB793" s="112"/>
      <c r="AC793" s="112"/>
      <c r="AD793" s="112"/>
      <c r="AE793" s="112"/>
      <c r="AF793" s="112"/>
      <c r="AG793" s="112"/>
      <c r="AH793" s="112"/>
      <c r="AI793" s="112"/>
    </row>
    <row r="794" spans="2:35" s="158" customFormat="1" ht="15" customHeight="1" outlineLevel="1" x14ac:dyDescent="0.25">
      <c r="B794" s="466"/>
      <c r="C794" s="467"/>
      <c r="D794" s="467"/>
      <c r="E794" s="467"/>
      <c r="F794" s="467"/>
      <c r="G794" s="467"/>
      <c r="H794" s="467"/>
      <c r="I794" s="467"/>
      <c r="J794" s="468"/>
      <c r="L794" s="1" t="s">
        <v>1577</v>
      </c>
      <c r="N794" s="112"/>
      <c r="O794" s="112"/>
      <c r="P794" s="112"/>
      <c r="Q794" s="112"/>
      <c r="R794" s="112"/>
      <c r="S794" s="112"/>
      <c r="T794" s="112"/>
      <c r="U794" s="112"/>
      <c r="V794" s="112"/>
      <c r="W794" s="112"/>
      <c r="X794" s="112"/>
      <c r="Y794" s="112"/>
      <c r="Z794" s="112"/>
      <c r="AA794" s="112"/>
      <c r="AB794" s="112"/>
      <c r="AC794" s="112"/>
      <c r="AD794" s="112"/>
      <c r="AE794" s="112"/>
      <c r="AF794" s="112"/>
      <c r="AG794" s="112"/>
      <c r="AH794" s="112"/>
      <c r="AI794" s="112"/>
    </row>
    <row r="795" spans="2:35" s="158" customFormat="1" ht="15" customHeight="1" outlineLevel="1" x14ac:dyDescent="0.25">
      <c r="B795" s="466"/>
      <c r="C795" s="467"/>
      <c r="D795" s="467"/>
      <c r="E795" s="467"/>
      <c r="F795" s="467"/>
      <c r="G795" s="467"/>
      <c r="H795" s="467"/>
      <c r="I795" s="467"/>
      <c r="J795" s="468"/>
      <c r="L795" s="1" t="s">
        <v>1578</v>
      </c>
      <c r="N795" s="112"/>
      <c r="O795" s="112"/>
      <c r="P795" s="112"/>
      <c r="Q795" s="112"/>
      <c r="R795" s="112"/>
      <c r="S795" s="112"/>
      <c r="T795" s="112"/>
      <c r="U795" s="112"/>
      <c r="V795" s="112"/>
      <c r="W795" s="112"/>
      <c r="X795" s="112"/>
      <c r="Y795" s="112"/>
      <c r="Z795" s="112"/>
      <c r="AA795" s="112"/>
      <c r="AB795" s="112"/>
      <c r="AC795" s="112"/>
      <c r="AD795" s="112"/>
      <c r="AE795" s="112"/>
      <c r="AF795" s="112"/>
      <c r="AG795" s="112"/>
      <c r="AH795" s="112"/>
      <c r="AI795" s="112"/>
    </row>
    <row r="796" spans="2:35" s="158" customFormat="1" ht="15" customHeight="1" outlineLevel="1" x14ac:dyDescent="0.25">
      <c r="B796" s="466"/>
      <c r="C796" s="467"/>
      <c r="D796" s="467"/>
      <c r="E796" s="467"/>
      <c r="F796" s="467"/>
      <c r="G796" s="467"/>
      <c r="H796" s="467"/>
      <c r="I796" s="467"/>
      <c r="J796" s="468"/>
      <c r="L796" s="1" t="s">
        <v>1579</v>
      </c>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row>
    <row r="797" spans="2:35" s="158" customFormat="1" ht="15" customHeight="1" outlineLevel="1" x14ac:dyDescent="0.25">
      <c r="B797" s="466"/>
      <c r="C797" s="467"/>
      <c r="D797" s="467"/>
      <c r="E797" s="467"/>
      <c r="F797" s="467"/>
      <c r="G797" s="467"/>
      <c r="H797" s="467"/>
      <c r="I797" s="467"/>
      <c r="J797" s="468"/>
      <c r="L797" s="1" t="s">
        <v>1580</v>
      </c>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row>
    <row r="798" spans="2:35" s="158" customFormat="1" ht="15" customHeight="1" outlineLevel="1" x14ac:dyDescent="0.25">
      <c r="B798" s="466"/>
      <c r="C798" s="467"/>
      <c r="D798" s="467"/>
      <c r="E798" s="467"/>
      <c r="F798" s="467"/>
      <c r="G798" s="467"/>
      <c r="H798" s="467"/>
      <c r="I798" s="467"/>
      <c r="J798" s="468"/>
      <c r="L798" s="1" t="s">
        <v>1581</v>
      </c>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row>
    <row r="799" spans="2:35" s="158" customFormat="1" ht="15" customHeight="1" outlineLevel="1" x14ac:dyDescent="0.25">
      <c r="B799" s="466"/>
      <c r="C799" s="467"/>
      <c r="D799" s="467"/>
      <c r="E799" s="467"/>
      <c r="F799" s="467"/>
      <c r="G799" s="467"/>
      <c r="H799" s="467"/>
      <c r="I799" s="467"/>
      <c r="J799" s="468"/>
      <c r="L799" s="1" t="s">
        <v>1582</v>
      </c>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row>
    <row r="800" spans="2:35" s="158" customFormat="1" ht="15" customHeight="1" outlineLevel="1" x14ac:dyDescent="0.25">
      <c r="B800" s="466"/>
      <c r="C800" s="467"/>
      <c r="D800" s="467"/>
      <c r="E800" s="467"/>
      <c r="F800" s="467"/>
      <c r="G800" s="467"/>
      <c r="H800" s="467"/>
      <c r="I800" s="467"/>
      <c r="J800" s="468"/>
      <c r="L800" s="1" t="s">
        <v>1583</v>
      </c>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row>
    <row r="801" spans="2:35" s="158" customFormat="1" ht="15" customHeight="1" outlineLevel="1" x14ac:dyDescent="0.25">
      <c r="B801" s="466"/>
      <c r="C801" s="467"/>
      <c r="D801" s="467"/>
      <c r="E801" s="467"/>
      <c r="F801" s="467"/>
      <c r="G801" s="467"/>
      <c r="H801" s="467"/>
      <c r="I801" s="467"/>
      <c r="J801" s="468"/>
      <c r="L801" s="1" t="s">
        <v>1584</v>
      </c>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row>
    <row r="802" spans="2:35" s="158" customFormat="1" ht="15" customHeight="1" outlineLevel="1" x14ac:dyDescent="0.25">
      <c r="B802" s="466"/>
      <c r="C802" s="467"/>
      <c r="D802" s="467"/>
      <c r="E802" s="467"/>
      <c r="F802" s="467"/>
      <c r="G802" s="467"/>
      <c r="H802" s="467"/>
      <c r="I802" s="467"/>
      <c r="J802" s="468"/>
      <c r="L802" s="1" t="s">
        <v>1585</v>
      </c>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row>
    <row r="803" spans="2:35" s="158" customFormat="1" ht="15" customHeight="1" outlineLevel="1" x14ac:dyDescent="0.25">
      <c r="B803" s="466"/>
      <c r="C803" s="467"/>
      <c r="D803" s="467"/>
      <c r="E803" s="467"/>
      <c r="F803" s="467"/>
      <c r="G803" s="467"/>
      <c r="H803" s="467"/>
      <c r="I803" s="467"/>
      <c r="J803" s="468"/>
      <c r="L803" s="1" t="s">
        <v>1586</v>
      </c>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row>
    <row r="804" spans="2:35" s="158" customFormat="1" ht="15" customHeight="1" outlineLevel="1" x14ac:dyDescent="0.25">
      <c r="B804" s="466"/>
      <c r="C804" s="467"/>
      <c r="D804" s="467"/>
      <c r="E804" s="467"/>
      <c r="F804" s="467"/>
      <c r="G804" s="467"/>
      <c r="H804" s="467"/>
      <c r="I804" s="467"/>
      <c r="J804" s="468"/>
      <c r="L804" s="1" t="s">
        <v>1587</v>
      </c>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row>
    <row r="805" spans="2:35" s="158" customFormat="1" ht="15" customHeight="1" outlineLevel="1" x14ac:dyDescent="0.25">
      <c r="B805" s="466"/>
      <c r="C805" s="467"/>
      <c r="D805" s="467"/>
      <c r="E805" s="467"/>
      <c r="F805" s="467"/>
      <c r="G805" s="467"/>
      <c r="H805" s="467"/>
      <c r="I805" s="467"/>
      <c r="J805" s="468"/>
      <c r="L805" s="1" t="s">
        <v>1588</v>
      </c>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row>
    <row r="806" spans="2:35" s="158" customFormat="1" ht="15" customHeight="1" outlineLevel="1" x14ac:dyDescent="0.25">
      <c r="B806" s="466"/>
      <c r="C806" s="467"/>
      <c r="D806" s="467"/>
      <c r="E806" s="467"/>
      <c r="F806" s="467"/>
      <c r="G806" s="467"/>
      <c r="H806" s="467"/>
      <c r="I806" s="467"/>
      <c r="J806" s="468"/>
      <c r="L806" s="1" t="s">
        <v>1589</v>
      </c>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row>
    <row r="807" spans="2:35" s="158" customFormat="1" ht="15" customHeight="1" outlineLevel="1" x14ac:dyDescent="0.25">
      <c r="B807" s="466"/>
      <c r="C807" s="467"/>
      <c r="D807" s="467"/>
      <c r="E807" s="467"/>
      <c r="F807" s="467"/>
      <c r="G807" s="467"/>
      <c r="H807" s="467"/>
      <c r="I807" s="467"/>
      <c r="J807" s="468"/>
      <c r="L807" s="1" t="s">
        <v>1590</v>
      </c>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row>
    <row r="808" spans="2:35" s="158" customFormat="1" ht="15" customHeight="1" outlineLevel="1" x14ac:dyDescent="0.25">
      <c r="B808" s="466"/>
      <c r="C808" s="467"/>
      <c r="D808" s="467"/>
      <c r="E808" s="467"/>
      <c r="F808" s="467"/>
      <c r="G808" s="467"/>
      <c r="H808" s="467"/>
      <c r="I808" s="467"/>
      <c r="J808" s="468"/>
      <c r="L808" s="1" t="s">
        <v>1591</v>
      </c>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row>
    <row r="809" spans="2:35" s="158" customFormat="1" ht="15" customHeight="1" outlineLevel="1" x14ac:dyDescent="0.25">
      <c r="B809" s="466"/>
      <c r="C809" s="467"/>
      <c r="D809" s="467"/>
      <c r="E809" s="467"/>
      <c r="F809" s="467"/>
      <c r="G809" s="467"/>
      <c r="H809" s="467"/>
      <c r="I809" s="467"/>
      <c r="J809" s="468"/>
      <c r="L809" s="1" t="s">
        <v>1592</v>
      </c>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row>
    <row r="810" spans="2:35" s="158" customFormat="1" ht="15" customHeight="1" outlineLevel="1" x14ac:dyDescent="0.25">
      <c r="B810" s="466"/>
      <c r="C810" s="467"/>
      <c r="D810" s="467"/>
      <c r="E810" s="467"/>
      <c r="F810" s="467"/>
      <c r="G810" s="467"/>
      <c r="H810" s="467"/>
      <c r="I810" s="467"/>
      <c r="J810" s="468"/>
      <c r="L810" s="1" t="s">
        <v>1593</v>
      </c>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row>
    <row r="811" spans="2:35" s="158" customFormat="1" ht="15" customHeight="1" outlineLevel="1" x14ac:dyDescent="0.25">
      <c r="B811" s="466"/>
      <c r="C811" s="467"/>
      <c r="D811" s="467"/>
      <c r="E811" s="467"/>
      <c r="F811" s="467"/>
      <c r="G811" s="467"/>
      <c r="H811" s="467"/>
      <c r="I811" s="467"/>
      <c r="J811" s="468"/>
      <c r="L811" s="1" t="s">
        <v>1594</v>
      </c>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row>
    <row r="812" spans="2:35" s="158" customFormat="1" ht="15" customHeight="1" outlineLevel="1" x14ac:dyDescent="0.25">
      <c r="B812" s="466"/>
      <c r="C812" s="467"/>
      <c r="D812" s="467"/>
      <c r="E812" s="467"/>
      <c r="F812" s="467"/>
      <c r="G812" s="467"/>
      <c r="H812" s="467"/>
      <c r="I812" s="467"/>
      <c r="J812" s="468"/>
      <c r="L812" s="1" t="s">
        <v>1595</v>
      </c>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row>
    <row r="813" spans="2:35" s="158" customFormat="1" ht="15" customHeight="1" outlineLevel="1" x14ac:dyDescent="0.25">
      <c r="B813" s="466"/>
      <c r="C813" s="467"/>
      <c r="D813" s="467"/>
      <c r="E813" s="467"/>
      <c r="F813" s="467"/>
      <c r="G813" s="467"/>
      <c r="H813" s="467"/>
      <c r="I813" s="467"/>
      <c r="J813" s="468"/>
      <c r="L813" s="1" t="s">
        <v>1596</v>
      </c>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row>
    <row r="814" spans="2:35" s="158" customFormat="1" ht="15" customHeight="1" outlineLevel="1" x14ac:dyDescent="0.25">
      <c r="B814" s="466"/>
      <c r="C814" s="467"/>
      <c r="D814" s="467"/>
      <c r="E814" s="467"/>
      <c r="F814" s="467"/>
      <c r="G814" s="467"/>
      <c r="H814" s="467"/>
      <c r="I814" s="467"/>
      <c r="J814" s="468"/>
      <c r="L814" s="1" t="s">
        <v>1597</v>
      </c>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row>
    <row r="815" spans="2:35" s="158" customFormat="1" ht="15" customHeight="1" outlineLevel="1" x14ac:dyDescent="0.25">
      <c r="B815" s="466"/>
      <c r="C815" s="467"/>
      <c r="D815" s="467"/>
      <c r="E815" s="467"/>
      <c r="F815" s="467"/>
      <c r="G815" s="467"/>
      <c r="H815" s="467"/>
      <c r="I815" s="467"/>
      <c r="J815" s="468"/>
      <c r="L815" s="1" t="s">
        <v>1598</v>
      </c>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row>
    <row r="816" spans="2:35" s="158" customFormat="1" ht="15" customHeight="1" outlineLevel="1" x14ac:dyDescent="0.25">
      <c r="B816" s="466"/>
      <c r="C816" s="467"/>
      <c r="D816" s="467"/>
      <c r="E816" s="467"/>
      <c r="F816" s="467"/>
      <c r="G816" s="467"/>
      <c r="H816" s="467"/>
      <c r="I816" s="467"/>
      <c r="J816" s="468"/>
      <c r="L816" s="1" t="s">
        <v>1599</v>
      </c>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row>
    <row r="817" spans="2:35" s="158" customFormat="1" ht="15" customHeight="1" outlineLevel="1" x14ac:dyDescent="0.25">
      <c r="B817" s="466"/>
      <c r="C817" s="467"/>
      <c r="D817" s="467"/>
      <c r="E817" s="467"/>
      <c r="F817" s="467"/>
      <c r="G817" s="467"/>
      <c r="H817" s="467"/>
      <c r="I817" s="467"/>
      <c r="J817" s="468"/>
      <c r="L817" s="1" t="s">
        <v>1600</v>
      </c>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row>
    <row r="818" spans="2:35" s="158" customFormat="1" ht="15" customHeight="1" outlineLevel="1" x14ac:dyDescent="0.25">
      <c r="B818" s="466"/>
      <c r="C818" s="467"/>
      <c r="D818" s="467"/>
      <c r="E818" s="467"/>
      <c r="F818" s="467"/>
      <c r="G818" s="467"/>
      <c r="H818" s="467"/>
      <c r="I818" s="467"/>
      <c r="J818" s="468"/>
      <c r="L818" s="1" t="s">
        <v>1601</v>
      </c>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row>
    <row r="819" spans="2:35" s="158" customFormat="1" ht="15" customHeight="1" outlineLevel="1" x14ac:dyDescent="0.25">
      <c r="B819" s="466"/>
      <c r="C819" s="467"/>
      <c r="D819" s="467"/>
      <c r="E819" s="467"/>
      <c r="F819" s="467"/>
      <c r="G819" s="467"/>
      <c r="H819" s="467"/>
      <c r="I819" s="467"/>
      <c r="J819" s="468"/>
      <c r="L819" s="1" t="s">
        <v>1602</v>
      </c>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row>
    <row r="820" spans="2:35" s="158" customFormat="1" ht="15" customHeight="1" outlineLevel="1" x14ac:dyDescent="0.25">
      <c r="B820" s="466"/>
      <c r="C820" s="467"/>
      <c r="D820" s="467"/>
      <c r="E820" s="467"/>
      <c r="F820" s="467"/>
      <c r="G820" s="467"/>
      <c r="H820" s="467"/>
      <c r="I820" s="467"/>
      <c r="J820" s="468"/>
      <c r="L820" s="1" t="s">
        <v>1603</v>
      </c>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row>
    <row r="821" spans="2:35" s="158" customFormat="1" ht="15" customHeight="1" outlineLevel="1" x14ac:dyDescent="0.25">
      <c r="B821" s="466"/>
      <c r="C821" s="467"/>
      <c r="D821" s="467"/>
      <c r="E821" s="467"/>
      <c r="F821" s="467"/>
      <c r="G821" s="467"/>
      <c r="H821" s="467"/>
      <c r="I821" s="467"/>
      <c r="J821" s="468"/>
      <c r="L821" s="1" t="s">
        <v>1604</v>
      </c>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row>
    <row r="822" spans="2:35" s="158" customFormat="1" ht="15" customHeight="1" outlineLevel="1" x14ac:dyDescent="0.25">
      <c r="B822" s="466"/>
      <c r="C822" s="467"/>
      <c r="D822" s="467"/>
      <c r="E822" s="467"/>
      <c r="F822" s="467"/>
      <c r="G822" s="467"/>
      <c r="H822" s="467"/>
      <c r="I822" s="467"/>
      <c r="J822" s="468"/>
      <c r="L822" s="1" t="s">
        <v>1605</v>
      </c>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row>
    <row r="823" spans="2:35" s="158" customFormat="1" ht="15" customHeight="1" outlineLevel="1" x14ac:dyDescent="0.25">
      <c r="B823" s="466"/>
      <c r="C823" s="467"/>
      <c r="D823" s="467"/>
      <c r="E823" s="467"/>
      <c r="F823" s="467"/>
      <c r="G823" s="467"/>
      <c r="H823" s="467"/>
      <c r="I823" s="467"/>
      <c r="J823" s="468"/>
      <c r="L823" s="1" t="s">
        <v>1606</v>
      </c>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row>
    <row r="824" spans="2:35" s="158" customFormat="1" ht="15" customHeight="1" outlineLevel="1" x14ac:dyDescent="0.25">
      <c r="B824" s="466"/>
      <c r="C824" s="467"/>
      <c r="D824" s="467"/>
      <c r="E824" s="467"/>
      <c r="F824" s="467"/>
      <c r="G824" s="467"/>
      <c r="H824" s="467"/>
      <c r="I824" s="467"/>
      <c r="J824" s="468"/>
      <c r="L824" s="1" t="s">
        <v>1607</v>
      </c>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row>
    <row r="825" spans="2:35" s="158" customFormat="1" ht="15" customHeight="1" outlineLevel="1" x14ac:dyDescent="0.25">
      <c r="B825" s="466"/>
      <c r="C825" s="467"/>
      <c r="D825" s="467"/>
      <c r="E825" s="467"/>
      <c r="F825" s="467"/>
      <c r="G825" s="467"/>
      <c r="H825" s="467"/>
      <c r="I825" s="467"/>
      <c r="J825" s="468"/>
      <c r="L825" s="1" t="s">
        <v>1608</v>
      </c>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row>
    <row r="826" spans="2:35" s="158" customFormat="1" ht="15" customHeight="1" outlineLevel="1" x14ac:dyDescent="0.25">
      <c r="B826" s="466"/>
      <c r="C826" s="467"/>
      <c r="D826" s="467"/>
      <c r="E826" s="467"/>
      <c r="F826" s="467"/>
      <c r="G826" s="467"/>
      <c r="H826" s="467"/>
      <c r="I826" s="467"/>
      <c r="J826" s="468"/>
      <c r="L826" s="1" t="s">
        <v>1609</v>
      </c>
      <c r="N826" s="112"/>
      <c r="O826" s="112"/>
      <c r="P826" s="112"/>
      <c r="Q826" s="112"/>
      <c r="R826" s="112"/>
      <c r="S826" s="112"/>
      <c r="T826" s="112"/>
      <c r="U826" s="112"/>
      <c r="V826" s="112"/>
      <c r="W826" s="112"/>
      <c r="X826" s="112"/>
      <c r="Y826" s="112"/>
      <c r="Z826" s="112"/>
      <c r="AA826" s="112"/>
      <c r="AB826" s="112"/>
      <c r="AC826" s="112"/>
      <c r="AD826" s="112"/>
      <c r="AE826" s="112"/>
      <c r="AF826" s="112"/>
      <c r="AG826" s="112"/>
      <c r="AH826" s="112"/>
      <c r="AI826" s="112"/>
    </row>
    <row r="827" spans="2:35" s="158" customFormat="1" ht="15" customHeight="1" outlineLevel="1" x14ac:dyDescent="0.25">
      <c r="B827" s="466"/>
      <c r="C827" s="467"/>
      <c r="D827" s="467"/>
      <c r="E827" s="467"/>
      <c r="F827" s="467"/>
      <c r="G827" s="467"/>
      <c r="H827" s="467"/>
      <c r="I827" s="467"/>
      <c r="J827" s="468"/>
      <c r="L827" s="1" t="s">
        <v>1610</v>
      </c>
      <c r="N827" s="112"/>
      <c r="O827" s="112"/>
      <c r="P827" s="112"/>
      <c r="Q827" s="112"/>
      <c r="R827" s="112"/>
      <c r="S827" s="112"/>
      <c r="T827" s="112"/>
      <c r="U827" s="112"/>
      <c r="V827" s="112"/>
      <c r="W827" s="112"/>
      <c r="X827" s="112"/>
      <c r="Y827" s="112"/>
      <c r="Z827" s="112"/>
      <c r="AA827" s="112"/>
      <c r="AB827" s="112"/>
      <c r="AC827" s="112"/>
      <c r="AD827" s="112"/>
      <c r="AE827" s="112"/>
      <c r="AF827" s="112"/>
      <c r="AG827" s="112"/>
      <c r="AH827" s="112"/>
      <c r="AI827" s="112"/>
    </row>
    <row r="828" spans="2:35" s="158" customFormat="1" ht="15" customHeight="1" outlineLevel="1" x14ac:dyDescent="0.25">
      <c r="B828" s="466"/>
      <c r="C828" s="467"/>
      <c r="D828" s="467"/>
      <c r="E828" s="467"/>
      <c r="F828" s="467"/>
      <c r="G828" s="467"/>
      <c r="H828" s="467"/>
      <c r="I828" s="467"/>
      <c r="J828" s="468"/>
      <c r="L828" s="1" t="s">
        <v>1611</v>
      </c>
      <c r="N828" s="112"/>
      <c r="O828" s="112"/>
      <c r="P828" s="112"/>
      <c r="Q828" s="112"/>
      <c r="R828" s="112"/>
      <c r="S828" s="112"/>
      <c r="T828" s="112"/>
      <c r="U828" s="112"/>
      <c r="V828" s="112"/>
      <c r="W828" s="112"/>
      <c r="X828" s="112"/>
      <c r="Y828" s="112"/>
      <c r="Z828" s="112"/>
      <c r="AA828" s="112"/>
      <c r="AB828" s="112"/>
      <c r="AC828" s="112"/>
      <c r="AD828" s="112"/>
      <c r="AE828" s="112"/>
      <c r="AF828" s="112"/>
      <c r="AG828" s="112"/>
      <c r="AH828" s="112"/>
      <c r="AI828" s="112"/>
    </row>
    <row r="829" spans="2:35" s="158" customFormat="1" ht="15" customHeight="1" outlineLevel="1" x14ac:dyDescent="0.25">
      <c r="B829" s="466"/>
      <c r="C829" s="467"/>
      <c r="D829" s="467"/>
      <c r="E829" s="467"/>
      <c r="F829" s="467"/>
      <c r="G829" s="467"/>
      <c r="H829" s="467"/>
      <c r="I829" s="467"/>
      <c r="J829" s="468"/>
      <c r="L829" s="1" t="s">
        <v>1612</v>
      </c>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row>
    <row r="830" spans="2:35" s="158" customFormat="1" ht="15" customHeight="1" outlineLevel="1" x14ac:dyDescent="0.25">
      <c r="B830" s="466"/>
      <c r="C830" s="467"/>
      <c r="D830" s="467"/>
      <c r="E830" s="467"/>
      <c r="F830" s="467"/>
      <c r="G830" s="467"/>
      <c r="H830" s="467"/>
      <c r="I830" s="467"/>
      <c r="J830" s="468"/>
      <c r="L830" s="1" t="s">
        <v>1613</v>
      </c>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row>
    <row r="831" spans="2:35" s="158" customFormat="1" ht="15" customHeight="1" outlineLevel="1" x14ac:dyDescent="0.25">
      <c r="B831" s="466"/>
      <c r="C831" s="467"/>
      <c r="D831" s="467"/>
      <c r="E831" s="467"/>
      <c r="F831" s="467"/>
      <c r="G831" s="467"/>
      <c r="H831" s="467"/>
      <c r="I831" s="467"/>
      <c r="J831" s="468"/>
      <c r="L831" s="1" t="s">
        <v>1614</v>
      </c>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row>
    <row r="832" spans="2:35" s="158" customFormat="1" ht="15" customHeight="1" outlineLevel="1" x14ac:dyDescent="0.25">
      <c r="B832" s="466"/>
      <c r="C832" s="467"/>
      <c r="D832" s="467"/>
      <c r="E832" s="467"/>
      <c r="F832" s="467"/>
      <c r="G832" s="467"/>
      <c r="H832" s="467"/>
      <c r="I832" s="467"/>
      <c r="J832" s="468"/>
      <c r="L832" s="1" t="s">
        <v>1615</v>
      </c>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row>
    <row r="833" spans="2:35" s="158" customFormat="1" ht="15" customHeight="1" outlineLevel="1" x14ac:dyDescent="0.25">
      <c r="B833" s="466"/>
      <c r="C833" s="467"/>
      <c r="D833" s="467"/>
      <c r="E833" s="467"/>
      <c r="F833" s="467"/>
      <c r="G833" s="467"/>
      <c r="H833" s="467"/>
      <c r="I833" s="467"/>
      <c r="J833" s="468"/>
      <c r="L833" s="1" t="s">
        <v>1616</v>
      </c>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row>
    <row r="834" spans="2:35" s="158" customFormat="1" ht="15" customHeight="1" outlineLevel="1" x14ac:dyDescent="0.25">
      <c r="B834" s="466"/>
      <c r="C834" s="467"/>
      <c r="D834" s="467"/>
      <c r="E834" s="467"/>
      <c r="F834" s="467"/>
      <c r="G834" s="467"/>
      <c r="H834" s="467"/>
      <c r="I834" s="467"/>
      <c r="J834" s="468"/>
      <c r="L834" s="1" t="s">
        <v>1617</v>
      </c>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row>
    <row r="835" spans="2:35" s="158" customFormat="1" ht="15" customHeight="1" outlineLevel="1" x14ac:dyDescent="0.25">
      <c r="B835" s="466"/>
      <c r="C835" s="467"/>
      <c r="D835" s="467"/>
      <c r="E835" s="467"/>
      <c r="F835" s="467"/>
      <c r="G835" s="467"/>
      <c r="H835" s="467"/>
      <c r="I835" s="467"/>
      <c r="J835" s="468"/>
      <c r="L835" s="1" t="s">
        <v>1618</v>
      </c>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row>
    <row r="836" spans="2:35" s="158" customFormat="1" ht="15" customHeight="1" outlineLevel="1" x14ac:dyDescent="0.25">
      <c r="B836" s="466"/>
      <c r="C836" s="467"/>
      <c r="D836" s="467"/>
      <c r="E836" s="467"/>
      <c r="F836" s="467"/>
      <c r="G836" s="467"/>
      <c r="H836" s="467"/>
      <c r="I836" s="467"/>
      <c r="J836" s="468"/>
      <c r="L836" s="1" t="s">
        <v>1619</v>
      </c>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row>
    <row r="837" spans="2:35" s="158" customFormat="1" ht="15" customHeight="1" outlineLevel="1" x14ac:dyDescent="0.25">
      <c r="B837" s="466"/>
      <c r="C837" s="467"/>
      <c r="D837" s="467"/>
      <c r="E837" s="467"/>
      <c r="F837" s="467"/>
      <c r="G837" s="467"/>
      <c r="H837" s="467"/>
      <c r="I837" s="467"/>
      <c r="J837" s="468"/>
      <c r="L837" s="1" t="s">
        <v>1620</v>
      </c>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row>
    <row r="838" spans="2:35" s="158" customFormat="1" ht="15" customHeight="1" outlineLevel="1" x14ac:dyDescent="0.25">
      <c r="B838" s="466"/>
      <c r="C838" s="467"/>
      <c r="D838" s="467"/>
      <c r="E838" s="467"/>
      <c r="F838" s="467"/>
      <c r="G838" s="467"/>
      <c r="H838" s="467"/>
      <c r="I838" s="467"/>
      <c r="J838" s="468"/>
      <c r="L838" s="1" t="s">
        <v>1621</v>
      </c>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row>
    <row r="839" spans="2:35" s="158" customFormat="1" ht="15" customHeight="1" outlineLevel="1" x14ac:dyDescent="0.25">
      <c r="B839" s="466"/>
      <c r="C839" s="467"/>
      <c r="D839" s="467"/>
      <c r="E839" s="467"/>
      <c r="F839" s="467"/>
      <c r="G839" s="467"/>
      <c r="H839" s="467"/>
      <c r="I839" s="467"/>
      <c r="J839" s="468"/>
      <c r="L839" s="1" t="s">
        <v>1622</v>
      </c>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row>
    <row r="840" spans="2:35" s="158" customFormat="1" ht="15" customHeight="1" outlineLevel="1" x14ac:dyDescent="0.25">
      <c r="B840" s="466"/>
      <c r="C840" s="467"/>
      <c r="D840" s="467"/>
      <c r="E840" s="467"/>
      <c r="F840" s="467"/>
      <c r="G840" s="467"/>
      <c r="H840" s="467"/>
      <c r="I840" s="467"/>
      <c r="J840" s="468"/>
      <c r="L840" s="1" t="s">
        <v>1623</v>
      </c>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row>
    <row r="841" spans="2:35" s="158" customFormat="1" ht="15" customHeight="1" outlineLevel="1" x14ac:dyDescent="0.25">
      <c r="B841" s="466"/>
      <c r="C841" s="467"/>
      <c r="D841" s="467"/>
      <c r="E841" s="467"/>
      <c r="F841" s="467"/>
      <c r="G841" s="467"/>
      <c r="H841" s="467"/>
      <c r="I841" s="467"/>
      <c r="J841" s="468"/>
      <c r="L841" s="1" t="s">
        <v>1624</v>
      </c>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row>
    <row r="842" spans="2:35" s="158" customFormat="1" ht="15" customHeight="1" outlineLevel="1" x14ac:dyDescent="0.25">
      <c r="B842" s="466"/>
      <c r="C842" s="467"/>
      <c r="D842" s="467"/>
      <c r="E842" s="467"/>
      <c r="F842" s="467"/>
      <c r="G842" s="467"/>
      <c r="H842" s="467"/>
      <c r="I842" s="467"/>
      <c r="J842" s="468"/>
      <c r="L842" s="1" t="s">
        <v>1625</v>
      </c>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row>
    <row r="843" spans="2:35" s="158" customFormat="1" ht="15" customHeight="1" outlineLevel="1" x14ac:dyDescent="0.25">
      <c r="B843" s="466"/>
      <c r="C843" s="467"/>
      <c r="D843" s="467"/>
      <c r="E843" s="467"/>
      <c r="F843" s="467"/>
      <c r="G843" s="467"/>
      <c r="H843" s="467"/>
      <c r="I843" s="467"/>
      <c r="J843" s="468"/>
      <c r="L843" s="1" t="s">
        <v>1626</v>
      </c>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row>
    <row r="844" spans="2:35" s="158" customFormat="1" ht="15" customHeight="1" outlineLevel="1" x14ac:dyDescent="0.25">
      <c r="B844" s="466"/>
      <c r="C844" s="467"/>
      <c r="D844" s="467"/>
      <c r="E844" s="467"/>
      <c r="F844" s="467"/>
      <c r="G844" s="467"/>
      <c r="H844" s="467"/>
      <c r="I844" s="467"/>
      <c r="J844" s="468"/>
      <c r="L844" s="1" t="s">
        <v>1627</v>
      </c>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row>
    <row r="845" spans="2:35" s="158" customFormat="1" ht="15" customHeight="1" outlineLevel="1" x14ac:dyDescent="0.25">
      <c r="B845" s="466"/>
      <c r="C845" s="467"/>
      <c r="D845" s="467"/>
      <c r="E845" s="467"/>
      <c r="F845" s="467"/>
      <c r="G845" s="467"/>
      <c r="H845" s="467"/>
      <c r="I845" s="467"/>
      <c r="J845" s="468"/>
      <c r="L845" s="1" t="s">
        <v>1628</v>
      </c>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row>
    <row r="846" spans="2:35" s="158" customFormat="1" ht="15" customHeight="1" outlineLevel="1" x14ac:dyDescent="0.25">
      <c r="B846" s="466"/>
      <c r="C846" s="467"/>
      <c r="D846" s="467"/>
      <c r="E846" s="467"/>
      <c r="F846" s="467"/>
      <c r="G846" s="467"/>
      <c r="H846" s="467"/>
      <c r="I846" s="467"/>
      <c r="J846" s="468"/>
      <c r="L846" s="1" t="s">
        <v>1629</v>
      </c>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row>
    <row r="847" spans="2:35" s="158" customFormat="1" ht="15" customHeight="1" outlineLevel="1" x14ac:dyDescent="0.25">
      <c r="B847" s="466"/>
      <c r="C847" s="467"/>
      <c r="D847" s="467"/>
      <c r="E847" s="467"/>
      <c r="F847" s="467"/>
      <c r="G847" s="467"/>
      <c r="H847" s="467"/>
      <c r="I847" s="467"/>
      <c r="J847" s="468"/>
      <c r="L847" s="1" t="s">
        <v>1630</v>
      </c>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row>
    <row r="848" spans="2:35" s="158" customFormat="1" ht="15" customHeight="1" outlineLevel="1" x14ac:dyDescent="0.25">
      <c r="B848" s="466"/>
      <c r="C848" s="467"/>
      <c r="D848" s="467"/>
      <c r="E848" s="467"/>
      <c r="F848" s="467"/>
      <c r="G848" s="467"/>
      <c r="H848" s="467"/>
      <c r="I848" s="467"/>
      <c r="J848" s="468"/>
      <c r="L848" s="1" t="s">
        <v>1631</v>
      </c>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row>
    <row r="849" spans="2:35" s="158" customFormat="1" ht="15" customHeight="1" outlineLevel="1" x14ac:dyDescent="0.25">
      <c r="B849" s="466"/>
      <c r="C849" s="467"/>
      <c r="D849" s="467"/>
      <c r="E849" s="467"/>
      <c r="F849" s="467"/>
      <c r="G849" s="467"/>
      <c r="H849" s="467"/>
      <c r="I849" s="467"/>
      <c r="J849" s="468"/>
      <c r="L849" s="1" t="s">
        <v>1632</v>
      </c>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row>
    <row r="850" spans="2:35" s="158" customFormat="1" ht="15" customHeight="1" outlineLevel="1" x14ac:dyDescent="0.25">
      <c r="B850" s="466"/>
      <c r="C850" s="467"/>
      <c r="D850" s="467"/>
      <c r="E850" s="467"/>
      <c r="F850" s="467"/>
      <c r="G850" s="467"/>
      <c r="H850" s="467"/>
      <c r="I850" s="467"/>
      <c r="J850" s="468"/>
      <c r="L850" s="1" t="s">
        <v>1633</v>
      </c>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row>
    <row r="851" spans="2:35" s="158" customFormat="1" ht="15" customHeight="1" outlineLevel="1" x14ac:dyDescent="0.25">
      <c r="B851" s="466"/>
      <c r="C851" s="467"/>
      <c r="D851" s="467"/>
      <c r="E851" s="467"/>
      <c r="F851" s="467"/>
      <c r="G851" s="467"/>
      <c r="H851" s="467"/>
      <c r="I851" s="467"/>
      <c r="J851" s="468"/>
      <c r="L851" s="1" t="s">
        <v>1634</v>
      </c>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row>
    <row r="852" spans="2:35" s="158" customFormat="1" ht="15" customHeight="1" outlineLevel="1" x14ac:dyDescent="0.25">
      <c r="B852" s="466"/>
      <c r="C852" s="467"/>
      <c r="D852" s="467"/>
      <c r="E852" s="467"/>
      <c r="F852" s="467"/>
      <c r="G852" s="467"/>
      <c r="H852" s="467"/>
      <c r="I852" s="467"/>
      <c r="J852" s="468"/>
      <c r="L852" s="1" t="s">
        <v>1635</v>
      </c>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row>
    <row r="853" spans="2:35" s="158" customFormat="1" ht="15" customHeight="1" outlineLevel="1" x14ac:dyDescent="0.25">
      <c r="B853" s="466"/>
      <c r="C853" s="467"/>
      <c r="D853" s="467"/>
      <c r="E853" s="467"/>
      <c r="F853" s="467"/>
      <c r="G853" s="467"/>
      <c r="H853" s="467"/>
      <c r="I853" s="467"/>
      <c r="J853" s="468"/>
      <c r="L853" s="1" t="s">
        <v>1636</v>
      </c>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row>
    <row r="854" spans="2:35" s="158" customFormat="1" ht="15" customHeight="1" outlineLevel="1" x14ac:dyDescent="0.25">
      <c r="B854" s="466"/>
      <c r="C854" s="467"/>
      <c r="D854" s="467"/>
      <c r="E854" s="467"/>
      <c r="F854" s="467"/>
      <c r="G854" s="467"/>
      <c r="H854" s="467"/>
      <c r="I854" s="467"/>
      <c r="J854" s="468"/>
      <c r="L854" s="1" t="s">
        <v>1637</v>
      </c>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row>
    <row r="855" spans="2:35" s="158" customFormat="1" ht="15" customHeight="1" outlineLevel="1" x14ac:dyDescent="0.25">
      <c r="B855" s="466"/>
      <c r="C855" s="467"/>
      <c r="D855" s="467"/>
      <c r="E855" s="467"/>
      <c r="F855" s="467"/>
      <c r="G855" s="467"/>
      <c r="H855" s="467"/>
      <c r="I855" s="467"/>
      <c r="J855" s="468"/>
      <c r="L855" s="1" t="s">
        <v>1638</v>
      </c>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row>
    <row r="856" spans="2:35" s="158" customFormat="1" ht="15" customHeight="1" outlineLevel="1" x14ac:dyDescent="0.25">
      <c r="B856" s="466"/>
      <c r="C856" s="467"/>
      <c r="D856" s="467"/>
      <c r="E856" s="467"/>
      <c r="F856" s="467"/>
      <c r="G856" s="467"/>
      <c r="H856" s="467"/>
      <c r="I856" s="467"/>
      <c r="J856" s="468"/>
      <c r="L856" s="1" t="s">
        <v>1639</v>
      </c>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row>
    <row r="857" spans="2:35" s="158" customFormat="1" ht="15" customHeight="1" outlineLevel="1" x14ac:dyDescent="0.25">
      <c r="B857" s="466"/>
      <c r="C857" s="467"/>
      <c r="D857" s="467"/>
      <c r="E857" s="467"/>
      <c r="F857" s="467"/>
      <c r="G857" s="467"/>
      <c r="H857" s="467"/>
      <c r="I857" s="467"/>
      <c r="J857" s="468"/>
      <c r="L857" s="1" t="s">
        <v>1640</v>
      </c>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row>
    <row r="858" spans="2:35" s="158" customFormat="1" ht="15" customHeight="1" outlineLevel="1" x14ac:dyDescent="0.25">
      <c r="B858" s="466"/>
      <c r="C858" s="467"/>
      <c r="D858" s="467"/>
      <c r="E858" s="467"/>
      <c r="F858" s="467"/>
      <c r="G858" s="467"/>
      <c r="H858" s="467"/>
      <c r="I858" s="467"/>
      <c r="J858" s="468"/>
      <c r="L858" s="1" t="s">
        <v>1641</v>
      </c>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row>
    <row r="859" spans="2:35" s="158" customFormat="1" ht="15" customHeight="1" outlineLevel="1" x14ac:dyDescent="0.25">
      <c r="B859" s="466"/>
      <c r="C859" s="467"/>
      <c r="D859" s="467"/>
      <c r="E859" s="467"/>
      <c r="F859" s="467"/>
      <c r="G859" s="467"/>
      <c r="H859" s="467"/>
      <c r="I859" s="467"/>
      <c r="J859" s="468"/>
      <c r="L859" s="1" t="s">
        <v>1642</v>
      </c>
      <c r="N859" s="112"/>
      <c r="O859" s="112"/>
      <c r="P859" s="112"/>
      <c r="Q859" s="112"/>
      <c r="R859" s="112"/>
      <c r="S859" s="112"/>
      <c r="T859" s="112"/>
      <c r="U859" s="112"/>
      <c r="V859" s="112"/>
      <c r="W859" s="112"/>
      <c r="X859" s="112"/>
      <c r="Y859" s="112"/>
      <c r="Z859" s="112"/>
      <c r="AA859" s="112"/>
      <c r="AB859" s="112"/>
      <c r="AC859" s="112"/>
      <c r="AD859" s="112"/>
      <c r="AE859" s="112"/>
      <c r="AF859" s="112"/>
      <c r="AG859" s="112"/>
      <c r="AH859" s="112"/>
      <c r="AI859" s="112"/>
    </row>
    <row r="860" spans="2:35" s="158" customFormat="1" ht="15" customHeight="1" outlineLevel="1" x14ac:dyDescent="0.25">
      <c r="B860" s="466"/>
      <c r="C860" s="467"/>
      <c r="D860" s="467"/>
      <c r="E860" s="467"/>
      <c r="F860" s="467"/>
      <c r="G860" s="467"/>
      <c r="H860" s="467"/>
      <c r="I860" s="467"/>
      <c r="J860" s="468"/>
      <c r="L860" s="1" t="s">
        <v>1643</v>
      </c>
      <c r="N860" s="112"/>
      <c r="O860" s="112"/>
      <c r="P860" s="112"/>
      <c r="Q860" s="112"/>
      <c r="R860" s="112"/>
      <c r="S860" s="112"/>
      <c r="T860" s="112"/>
      <c r="U860" s="112"/>
      <c r="V860" s="112"/>
      <c r="W860" s="112"/>
      <c r="X860" s="112"/>
      <c r="Y860" s="112"/>
      <c r="Z860" s="112"/>
      <c r="AA860" s="112"/>
      <c r="AB860" s="112"/>
      <c r="AC860" s="112"/>
      <c r="AD860" s="112"/>
      <c r="AE860" s="112"/>
      <c r="AF860" s="112"/>
      <c r="AG860" s="112"/>
      <c r="AH860" s="112"/>
      <c r="AI860" s="112"/>
    </row>
    <row r="861" spans="2:35" s="158" customFormat="1" ht="15" customHeight="1" outlineLevel="1" x14ac:dyDescent="0.25">
      <c r="B861" s="466"/>
      <c r="C861" s="467"/>
      <c r="D861" s="467"/>
      <c r="E861" s="467"/>
      <c r="F861" s="467"/>
      <c r="G861" s="467"/>
      <c r="H861" s="467"/>
      <c r="I861" s="467"/>
      <c r="J861" s="468"/>
      <c r="L861" s="1" t="s">
        <v>1644</v>
      </c>
      <c r="N861" s="112"/>
      <c r="O861" s="112"/>
      <c r="P861" s="112"/>
      <c r="Q861" s="112"/>
      <c r="R861" s="112"/>
      <c r="S861" s="112"/>
      <c r="T861" s="112"/>
      <c r="U861" s="112"/>
      <c r="V861" s="112"/>
      <c r="W861" s="112"/>
      <c r="X861" s="112"/>
      <c r="Y861" s="112"/>
      <c r="Z861" s="112"/>
      <c r="AA861" s="112"/>
      <c r="AB861" s="112"/>
      <c r="AC861" s="112"/>
      <c r="AD861" s="112"/>
      <c r="AE861" s="112"/>
      <c r="AF861" s="112"/>
      <c r="AG861" s="112"/>
      <c r="AH861" s="112"/>
      <c r="AI861" s="112"/>
    </row>
    <row r="862" spans="2:35" s="158" customFormat="1" ht="15" customHeight="1" outlineLevel="1" x14ac:dyDescent="0.25">
      <c r="B862" s="466"/>
      <c r="C862" s="467"/>
      <c r="D862" s="467"/>
      <c r="E862" s="467"/>
      <c r="F862" s="467"/>
      <c r="G862" s="467"/>
      <c r="H862" s="467"/>
      <c r="I862" s="467"/>
      <c r="J862" s="468"/>
      <c r="L862" s="1" t="s">
        <v>1645</v>
      </c>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row>
    <row r="863" spans="2:35" s="158" customFormat="1" ht="15" customHeight="1" outlineLevel="1" x14ac:dyDescent="0.25">
      <c r="B863" s="466"/>
      <c r="C863" s="467"/>
      <c r="D863" s="467"/>
      <c r="E863" s="467"/>
      <c r="F863" s="467"/>
      <c r="G863" s="467"/>
      <c r="H863" s="467"/>
      <c r="I863" s="467"/>
      <c r="J863" s="468"/>
      <c r="L863" s="1" t="s">
        <v>1646</v>
      </c>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row>
    <row r="864" spans="2:35" s="158" customFormat="1" ht="15" customHeight="1" outlineLevel="1" x14ac:dyDescent="0.25">
      <c r="B864" s="466"/>
      <c r="C864" s="467"/>
      <c r="D864" s="467"/>
      <c r="E864" s="467"/>
      <c r="F864" s="467"/>
      <c r="G864" s="467"/>
      <c r="H864" s="467"/>
      <c r="I864" s="467"/>
      <c r="J864" s="468"/>
      <c r="L864" s="1" t="s">
        <v>1647</v>
      </c>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row>
    <row r="865" spans="2:35" s="158" customFormat="1" ht="15" customHeight="1" outlineLevel="1" x14ac:dyDescent="0.25">
      <c r="B865" s="466"/>
      <c r="C865" s="467"/>
      <c r="D865" s="467"/>
      <c r="E865" s="467"/>
      <c r="F865" s="467"/>
      <c r="G865" s="467"/>
      <c r="H865" s="467"/>
      <c r="I865" s="467"/>
      <c r="J865" s="468"/>
      <c r="L865" s="1" t="s">
        <v>1648</v>
      </c>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row>
    <row r="866" spans="2:35" s="158" customFormat="1" ht="15" customHeight="1" outlineLevel="1" x14ac:dyDescent="0.25">
      <c r="B866" s="466"/>
      <c r="C866" s="467"/>
      <c r="D866" s="467"/>
      <c r="E866" s="467"/>
      <c r="F866" s="467"/>
      <c r="G866" s="467"/>
      <c r="H866" s="467"/>
      <c r="I866" s="467"/>
      <c r="J866" s="468"/>
      <c r="L866" s="1" t="s">
        <v>1649</v>
      </c>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row>
    <row r="867" spans="2:35" s="158" customFormat="1" ht="15" customHeight="1" outlineLevel="1" x14ac:dyDescent="0.25">
      <c r="B867" s="466"/>
      <c r="C867" s="467"/>
      <c r="D867" s="467"/>
      <c r="E867" s="467"/>
      <c r="F867" s="467"/>
      <c r="G867" s="467"/>
      <c r="H867" s="467"/>
      <c r="I867" s="467"/>
      <c r="J867" s="468"/>
      <c r="L867" s="1" t="s">
        <v>1650</v>
      </c>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row>
    <row r="868" spans="2:35" s="158" customFormat="1" ht="15" customHeight="1" outlineLevel="1" x14ac:dyDescent="0.25">
      <c r="B868" s="466"/>
      <c r="C868" s="467"/>
      <c r="D868" s="467"/>
      <c r="E868" s="467"/>
      <c r="F868" s="467"/>
      <c r="G868" s="467"/>
      <c r="H868" s="467"/>
      <c r="I868" s="467"/>
      <c r="J868" s="468"/>
      <c r="L868" s="1" t="s">
        <v>1651</v>
      </c>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row>
    <row r="869" spans="2:35" s="158" customFormat="1" ht="15" customHeight="1" outlineLevel="1" x14ac:dyDescent="0.25">
      <c r="B869" s="466"/>
      <c r="C869" s="467"/>
      <c r="D869" s="467"/>
      <c r="E869" s="467"/>
      <c r="F869" s="467"/>
      <c r="G869" s="467"/>
      <c r="H869" s="467"/>
      <c r="I869" s="467"/>
      <c r="J869" s="468"/>
      <c r="L869" s="1" t="s">
        <v>1652</v>
      </c>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row>
    <row r="870" spans="2:35" s="158" customFormat="1" ht="15" customHeight="1" outlineLevel="1" x14ac:dyDescent="0.25">
      <c r="B870" s="466"/>
      <c r="C870" s="467"/>
      <c r="D870" s="467"/>
      <c r="E870" s="467"/>
      <c r="F870" s="467"/>
      <c r="G870" s="467"/>
      <c r="H870" s="467"/>
      <c r="I870" s="467"/>
      <c r="J870" s="468"/>
      <c r="L870" s="1" t="s">
        <v>1653</v>
      </c>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row>
    <row r="871" spans="2:35" s="158" customFormat="1" ht="15" customHeight="1" outlineLevel="1" x14ac:dyDescent="0.25">
      <c r="B871" s="466"/>
      <c r="C871" s="467"/>
      <c r="D871" s="467"/>
      <c r="E871" s="467"/>
      <c r="F871" s="467"/>
      <c r="G871" s="467"/>
      <c r="H871" s="467"/>
      <c r="I871" s="467"/>
      <c r="J871" s="468"/>
      <c r="L871" s="1" t="s">
        <v>1654</v>
      </c>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row>
    <row r="872" spans="2:35" s="158" customFormat="1" ht="15" customHeight="1" outlineLevel="1" x14ac:dyDescent="0.25">
      <c r="B872" s="466"/>
      <c r="C872" s="467"/>
      <c r="D872" s="467"/>
      <c r="E872" s="467"/>
      <c r="F872" s="467"/>
      <c r="G872" s="467"/>
      <c r="H872" s="467"/>
      <c r="I872" s="467"/>
      <c r="J872" s="468"/>
      <c r="L872" s="1" t="s">
        <v>1655</v>
      </c>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row>
    <row r="873" spans="2:35" s="158" customFormat="1" ht="15" customHeight="1" outlineLevel="1" x14ac:dyDescent="0.25">
      <c r="B873" s="466"/>
      <c r="C873" s="467"/>
      <c r="D873" s="467"/>
      <c r="E873" s="467"/>
      <c r="F873" s="467"/>
      <c r="G873" s="467"/>
      <c r="H873" s="467"/>
      <c r="I873" s="467"/>
      <c r="J873" s="468"/>
      <c r="L873" s="1" t="s">
        <v>1656</v>
      </c>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row>
    <row r="874" spans="2:35" s="158" customFormat="1" ht="15" customHeight="1" outlineLevel="1" x14ac:dyDescent="0.25">
      <c r="B874" s="466"/>
      <c r="C874" s="467"/>
      <c r="D874" s="467"/>
      <c r="E874" s="467"/>
      <c r="F874" s="467"/>
      <c r="G874" s="467"/>
      <c r="H874" s="467"/>
      <c r="I874" s="467"/>
      <c r="J874" s="468"/>
      <c r="L874" s="1" t="s">
        <v>1657</v>
      </c>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row>
    <row r="875" spans="2:35" s="158" customFormat="1" ht="15" customHeight="1" outlineLevel="1" x14ac:dyDescent="0.25">
      <c r="B875" s="466"/>
      <c r="C875" s="467"/>
      <c r="D875" s="467"/>
      <c r="E875" s="467"/>
      <c r="F875" s="467"/>
      <c r="G875" s="467"/>
      <c r="H875" s="467"/>
      <c r="I875" s="467"/>
      <c r="J875" s="468"/>
      <c r="L875" s="1" t="s">
        <v>1658</v>
      </c>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row>
    <row r="876" spans="2:35" s="158" customFormat="1" ht="15" customHeight="1" outlineLevel="1" x14ac:dyDescent="0.25">
      <c r="B876" s="466"/>
      <c r="C876" s="467"/>
      <c r="D876" s="467"/>
      <c r="E876" s="467"/>
      <c r="F876" s="467"/>
      <c r="G876" s="467"/>
      <c r="H876" s="467"/>
      <c r="I876" s="467"/>
      <c r="J876" s="468"/>
      <c r="L876" s="1" t="s">
        <v>1659</v>
      </c>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row>
    <row r="877" spans="2:35" s="158" customFormat="1" ht="15" customHeight="1" outlineLevel="1" x14ac:dyDescent="0.25">
      <c r="B877" s="466"/>
      <c r="C877" s="467"/>
      <c r="D877" s="467"/>
      <c r="E877" s="467"/>
      <c r="F877" s="467"/>
      <c r="G877" s="467"/>
      <c r="H877" s="467"/>
      <c r="I877" s="467"/>
      <c r="J877" s="468"/>
      <c r="L877" s="1" t="s">
        <v>1660</v>
      </c>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row>
    <row r="878" spans="2:35" s="158" customFormat="1" ht="15" customHeight="1" outlineLevel="1" x14ac:dyDescent="0.25">
      <c r="B878" s="466"/>
      <c r="C878" s="467"/>
      <c r="D878" s="467"/>
      <c r="E878" s="467"/>
      <c r="F878" s="467"/>
      <c r="G878" s="467"/>
      <c r="H878" s="467"/>
      <c r="I878" s="467"/>
      <c r="J878" s="468"/>
      <c r="L878" s="1" t="s">
        <v>1661</v>
      </c>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row>
    <row r="879" spans="2:35" s="158" customFormat="1" ht="15" customHeight="1" outlineLevel="1" x14ac:dyDescent="0.25">
      <c r="B879" s="466"/>
      <c r="C879" s="467"/>
      <c r="D879" s="467"/>
      <c r="E879" s="467"/>
      <c r="F879" s="467"/>
      <c r="G879" s="467"/>
      <c r="H879" s="467"/>
      <c r="I879" s="467"/>
      <c r="J879" s="468"/>
      <c r="L879" s="1" t="s">
        <v>1662</v>
      </c>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row>
    <row r="880" spans="2:35" s="158" customFormat="1" ht="15" customHeight="1" outlineLevel="1" x14ac:dyDescent="0.25">
      <c r="B880" s="466"/>
      <c r="C880" s="467"/>
      <c r="D880" s="467"/>
      <c r="E880" s="467"/>
      <c r="F880" s="467"/>
      <c r="G880" s="467"/>
      <c r="H880" s="467"/>
      <c r="I880" s="467"/>
      <c r="J880" s="468"/>
      <c r="L880" s="1" t="s">
        <v>1663</v>
      </c>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row>
    <row r="881" spans="2:35" s="158" customFormat="1" ht="15" customHeight="1" outlineLevel="1" x14ac:dyDescent="0.25">
      <c r="B881" s="466"/>
      <c r="C881" s="467"/>
      <c r="D881" s="467"/>
      <c r="E881" s="467"/>
      <c r="F881" s="467"/>
      <c r="G881" s="467"/>
      <c r="H881" s="467"/>
      <c r="I881" s="467"/>
      <c r="J881" s="468"/>
      <c r="L881" s="1" t="s">
        <v>1664</v>
      </c>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row>
    <row r="882" spans="2:35" s="158" customFormat="1" ht="15" customHeight="1" outlineLevel="1" x14ac:dyDescent="0.25">
      <c r="B882" s="466"/>
      <c r="C882" s="467"/>
      <c r="D882" s="467"/>
      <c r="E882" s="467"/>
      <c r="F882" s="467"/>
      <c r="G882" s="467"/>
      <c r="H882" s="467"/>
      <c r="I882" s="467"/>
      <c r="J882" s="468"/>
      <c r="L882" s="1" t="s">
        <v>1665</v>
      </c>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row>
    <row r="883" spans="2:35" s="158" customFormat="1" ht="15" customHeight="1" outlineLevel="1" x14ac:dyDescent="0.25">
      <c r="B883" s="466"/>
      <c r="C883" s="467"/>
      <c r="D883" s="467"/>
      <c r="E883" s="467"/>
      <c r="F883" s="467"/>
      <c r="G883" s="467"/>
      <c r="H883" s="467"/>
      <c r="I883" s="467"/>
      <c r="J883" s="468"/>
      <c r="L883" s="1" t="s">
        <v>1666</v>
      </c>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row>
    <row r="884" spans="2:35" s="158" customFormat="1" ht="15" customHeight="1" outlineLevel="1" x14ac:dyDescent="0.25">
      <c r="B884" s="466"/>
      <c r="C884" s="467"/>
      <c r="D884" s="467"/>
      <c r="E884" s="467"/>
      <c r="F884" s="467"/>
      <c r="G884" s="467"/>
      <c r="H884" s="467"/>
      <c r="I884" s="467"/>
      <c r="J884" s="468"/>
      <c r="L884" s="1" t="s">
        <v>1667</v>
      </c>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row>
    <row r="885" spans="2:35" s="158" customFormat="1" ht="15" customHeight="1" outlineLevel="1" x14ac:dyDescent="0.25">
      <c r="B885" s="466"/>
      <c r="C885" s="467"/>
      <c r="D885" s="467"/>
      <c r="E885" s="467"/>
      <c r="F885" s="467"/>
      <c r="G885" s="467"/>
      <c r="H885" s="467"/>
      <c r="I885" s="467"/>
      <c r="J885" s="468"/>
      <c r="L885" s="1" t="s">
        <v>1668</v>
      </c>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row>
    <row r="886" spans="2:35" s="158" customFormat="1" ht="15" customHeight="1" outlineLevel="1" x14ac:dyDescent="0.25">
      <c r="B886" s="466"/>
      <c r="C886" s="467"/>
      <c r="D886" s="467"/>
      <c r="E886" s="467"/>
      <c r="F886" s="467"/>
      <c r="G886" s="467"/>
      <c r="H886" s="467"/>
      <c r="I886" s="467"/>
      <c r="J886" s="468"/>
      <c r="L886" s="1" t="s">
        <v>1669</v>
      </c>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row>
    <row r="887" spans="2:35" s="158" customFormat="1" ht="15" customHeight="1" outlineLevel="1" x14ac:dyDescent="0.25">
      <c r="B887" s="466"/>
      <c r="C887" s="467"/>
      <c r="D887" s="467"/>
      <c r="E887" s="467"/>
      <c r="F887" s="467"/>
      <c r="G887" s="467"/>
      <c r="H887" s="467"/>
      <c r="I887" s="467"/>
      <c r="J887" s="468"/>
      <c r="L887" s="1" t="s">
        <v>1670</v>
      </c>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row>
    <row r="888" spans="2:35" s="158" customFormat="1" ht="15" customHeight="1" outlineLevel="1" x14ac:dyDescent="0.25">
      <c r="B888" s="466"/>
      <c r="C888" s="467"/>
      <c r="D888" s="467"/>
      <c r="E888" s="467"/>
      <c r="F888" s="467"/>
      <c r="G888" s="467"/>
      <c r="H888" s="467"/>
      <c r="I888" s="467"/>
      <c r="J888" s="468"/>
      <c r="L888" s="1" t="s">
        <v>1671</v>
      </c>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row>
    <row r="889" spans="2:35" s="158" customFormat="1" ht="15" customHeight="1" outlineLevel="1" x14ac:dyDescent="0.25">
      <c r="B889" s="466"/>
      <c r="C889" s="467"/>
      <c r="D889" s="467"/>
      <c r="E889" s="467"/>
      <c r="F889" s="467"/>
      <c r="G889" s="467"/>
      <c r="H889" s="467"/>
      <c r="I889" s="467"/>
      <c r="J889" s="468"/>
      <c r="L889" s="1" t="s">
        <v>1672</v>
      </c>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row>
    <row r="890" spans="2:35" s="158" customFormat="1" ht="15" customHeight="1" outlineLevel="1" x14ac:dyDescent="0.25">
      <c r="B890" s="466"/>
      <c r="C890" s="467"/>
      <c r="D890" s="467"/>
      <c r="E890" s="467"/>
      <c r="F890" s="467"/>
      <c r="G890" s="467"/>
      <c r="H890" s="467"/>
      <c r="I890" s="467"/>
      <c r="J890" s="468"/>
      <c r="L890" s="1" t="s">
        <v>1673</v>
      </c>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row>
    <row r="891" spans="2:35" s="158" customFormat="1" ht="15" customHeight="1" outlineLevel="1" x14ac:dyDescent="0.25">
      <c r="B891" s="466"/>
      <c r="C891" s="467"/>
      <c r="D891" s="467"/>
      <c r="E891" s="467"/>
      <c r="F891" s="467"/>
      <c r="G891" s="467"/>
      <c r="H891" s="467"/>
      <c r="I891" s="467"/>
      <c r="J891" s="468"/>
      <c r="L891" s="1" t="s">
        <v>1674</v>
      </c>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row>
    <row r="892" spans="2:35" s="158" customFormat="1" ht="15" customHeight="1" outlineLevel="1" x14ac:dyDescent="0.25">
      <c r="B892" s="466"/>
      <c r="C892" s="467"/>
      <c r="D892" s="467"/>
      <c r="E892" s="467"/>
      <c r="F892" s="467"/>
      <c r="G892" s="467"/>
      <c r="H892" s="467"/>
      <c r="I892" s="467"/>
      <c r="J892" s="468"/>
      <c r="L892" s="1" t="s">
        <v>1675</v>
      </c>
      <c r="N892" s="112"/>
      <c r="O892" s="112"/>
      <c r="P892" s="112"/>
      <c r="Q892" s="112"/>
      <c r="R892" s="112"/>
      <c r="S892" s="112"/>
      <c r="T892" s="112"/>
      <c r="U892" s="112"/>
      <c r="V892" s="112"/>
      <c r="W892" s="112"/>
      <c r="X892" s="112"/>
      <c r="Y892" s="112"/>
      <c r="Z892" s="112"/>
      <c r="AA892" s="112"/>
      <c r="AB892" s="112"/>
      <c r="AC892" s="112"/>
      <c r="AD892" s="112"/>
      <c r="AE892" s="112"/>
      <c r="AF892" s="112"/>
      <c r="AG892" s="112"/>
      <c r="AH892" s="112"/>
      <c r="AI892" s="112"/>
    </row>
    <row r="893" spans="2:35" s="158" customFormat="1" ht="15" customHeight="1" outlineLevel="1" x14ac:dyDescent="0.25">
      <c r="B893" s="466"/>
      <c r="C893" s="467"/>
      <c r="D893" s="467"/>
      <c r="E893" s="467"/>
      <c r="F893" s="467"/>
      <c r="G893" s="467"/>
      <c r="H893" s="467"/>
      <c r="I893" s="467"/>
      <c r="J893" s="468"/>
      <c r="L893" s="1" t="s">
        <v>1676</v>
      </c>
      <c r="N893" s="112"/>
      <c r="O893" s="112"/>
      <c r="P893" s="112"/>
      <c r="Q893" s="112"/>
      <c r="R893" s="112"/>
      <c r="S893" s="112"/>
      <c r="T893" s="112"/>
      <c r="U893" s="112"/>
      <c r="V893" s="112"/>
      <c r="W893" s="112"/>
      <c r="X893" s="112"/>
      <c r="Y893" s="112"/>
      <c r="Z893" s="112"/>
      <c r="AA893" s="112"/>
      <c r="AB893" s="112"/>
      <c r="AC893" s="112"/>
      <c r="AD893" s="112"/>
      <c r="AE893" s="112"/>
      <c r="AF893" s="112"/>
      <c r="AG893" s="112"/>
      <c r="AH893" s="112"/>
      <c r="AI893" s="112"/>
    </row>
    <row r="894" spans="2:35" s="158" customFormat="1" ht="15" customHeight="1" outlineLevel="1" x14ac:dyDescent="0.25">
      <c r="B894" s="466"/>
      <c r="C894" s="467"/>
      <c r="D894" s="467"/>
      <c r="E894" s="467"/>
      <c r="F894" s="467"/>
      <c r="G894" s="467"/>
      <c r="H894" s="467"/>
      <c r="I894" s="467"/>
      <c r="J894" s="468"/>
      <c r="L894" s="1" t="s">
        <v>1677</v>
      </c>
      <c r="N894" s="112"/>
      <c r="O894" s="112"/>
      <c r="P894" s="112"/>
      <c r="Q894" s="112"/>
      <c r="R894" s="112"/>
      <c r="S894" s="112"/>
      <c r="T894" s="112"/>
      <c r="U894" s="112"/>
      <c r="V894" s="112"/>
      <c r="W894" s="112"/>
      <c r="X894" s="112"/>
      <c r="Y894" s="112"/>
      <c r="Z894" s="112"/>
      <c r="AA894" s="112"/>
      <c r="AB894" s="112"/>
      <c r="AC894" s="112"/>
      <c r="AD894" s="112"/>
      <c r="AE894" s="112"/>
      <c r="AF894" s="112"/>
      <c r="AG894" s="112"/>
      <c r="AH894" s="112"/>
      <c r="AI894" s="112"/>
    </row>
    <row r="895" spans="2:35" s="158" customFormat="1" ht="15" customHeight="1" outlineLevel="1" x14ac:dyDescent="0.25">
      <c r="B895" s="466"/>
      <c r="C895" s="467"/>
      <c r="D895" s="467"/>
      <c r="E895" s="467"/>
      <c r="F895" s="467"/>
      <c r="G895" s="467"/>
      <c r="H895" s="467"/>
      <c r="I895" s="467"/>
      <c r="J895" s="468"/>
      <c r="L895" s="1" t="s">
        <v>1678</v>
      </c>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row>
    <row r="896" spans="2:35" s="158" customFormat="1" ht="15" customHeight="1" outlineLevel="1" x14ac:dyDescent="0.25">
      <c r="B896" s="466"/>
      <c r="C896" s="467"/>
      <c r="D896" s="467"/>
      <c r="E896" s="467"/>
      <c r="F896" s="467"/>
      <c r="G896" s="467"/>
      <c r="H896" s="467"/>
      <c r="I896" s="467"/>
      <c r="J896" s="468"/>
      <c r="L896" s="1" t="s">
        <v>1679</v>
      </c>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row>
    <row r="897" spans="2:35" s="158" customFormat="1" ht="15" customHeight="1" outlineLevel="1" x14ac:dyDescent="0.25">
      <c r="B897" s="466"/>
      <c r="C897" s="467"/>
      <c r="D897" s="467"/>
      <c r="E897" s="467"/>
      <c r="F897" s="467"/>
      <c r="G897" s="467"/>
      <c r="H897" s="467"/>
      <c r="I897" s="467"/>
      <c r="J897" s="468"/>
      <c r="L897" s="1" t="s">
        <v>1680</v>
      </c>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row>
    <row r="898" spans="2:35" s="158" customFormat="1" ht="15" customHeight="1" outlineLevel="1" x14ac:dyDescent="0.25">
      <c r="B898" s="466"/>
      <c r="C898" s="467"/>
      <c r="D898" s="467"/>
      <c r="E898" s="467"/>
      <c r="F898" s="467"/>
      <c r="G898" s="467"/>
      <c r="H898" s="467"/>
      <c r="I898" s="467"/>
      <c r="J898" s="468"/>
      <c r="L898" s="1" t="s">
        <v>1681</v>
      </c>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row>
    <row r="899" spans="2:35" s="158" customFormat="1" ht="15" customHeight="1" outlineLevel="1" x14ac:dyDescent="0.25">
      <c r="B899" s="466"/>
      <c r="C899" s="467"/>
      <c r="D899" s="467"/>
      <c r="E899" s="467"/>
      <c r="F899" s="467"/>
      <c r="G899" s="467"/>
      <c r="H899" s="467"/>
      <c r="I899" s="467"/>
      <c r="J899" s="468"/>
      <c r="L899" s="1" t="s">
        <v>1682</v>
      </c>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row>
    <row r="900" spans="2:35" s="158" customFormat="1" ht="15" customHeight="1" outlineLevel="1" x14ac:dyDescent="0.25">
      <c r="B900" s="466"/>
      <c r="C900" s="467"/>
      <c r="D900" s="467"/>
      <c r="E900" s="467"/>
      <c r="F900" s="467"/>
      <c r="G900" s="467"/>
      <c r="H900" s="467"/>
      <c r="I900" s="467"/>
      <c r="J900" s="468"/>
      <c r="L900" s="1" t="s">
        <v>1683</v>
      </c>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row>
    <row r="901" spans="2:35" s="158" customFormat="1" ht="15" customHeight="1" outlineLevel="1" x14ac:dyDescent="0.25">
      <c r="B901" s="466"/>
      <c r="C901" s="467"/>
      <c r="D901" s="467"/>
      <c r="E901" s="467"/>
      <c r="F901" s="467"/>
      <c r="G901" s="467"/>
      <c r="H901" s="467"/>
      <c r="I901" s="467"/>
      <c r="J901" s="468"/>
      <c r="L901" s="1" t="s">
        <v>1684</v>
      </c>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row>
    <row r="902" spans="2:35" s="158" customFormat="1" ht="15" customHeight="1" outlineLevel="1" x14ac:dyDescent="0.25">
      <c r="B902" s="466"/>
      <c r="C902" s="467"/>
      <c r="D902" s="467"/>
      <c r="E902" s="467"/>
      <c r="F902" s="467"/>
      <c r="G902" s="467"/>
      <c r="H902" s="467"/>
      <c r="I902" s="467"/>
      <c r="J902" s="468"/>
      <c r="L902" s="1" t="s">
        <v>1685</v>
      </c>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row>
    <row r="903" spans="2:35" s="158" customFormat="1" ht="15" customHeight="1" outlineLevel="1" x14ac:dyDescent="0.25">
      <c r="B903" s="466"/>
      <c r="C903" s="467"/>
      <c r="D903" s="467"/>
      <c r="E903" s="467"/>
      <c r="F903" s="467"/>
      <c r="G903" s="467"/>
      <c r="H903" s="467"/>
      <c r="I903" s="467"/>
      <c r="J903" s="468"/>
      <c r="L903" s="1" t="s">
        <v>1686</v>
      </c>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row>
    <row r="904" spans="2:35" s="158" customFormat="1" ht="15" customHeight="1" outlineLevel="1" x14ac:dyDescent="0.25">
      <c r="B904" s="466"/>
      <c r="C904" s="467"/>
      <c r="D904" s="467"/>
      <c r="E904" s="467"/>
      <c r="F904" s="467"/>
      <c r="G904" s="467"/>
      <c r="H904" s="467"/>
      <c r="I904" s="467"/>
      <c r="J904" s="468"/>
      <c r="L904" s="1" t="s">
        <v>1687</v>
      </c>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row>
    <row r="905" spans="2:35" s="158" customFormat="1" ht="15" customHeight="1" outlineLevel="1" x14ac:dyDescent="0.25">
      <c r="B905" s="466"/>
      <c r="C905" s="467"/>
      <c r="D905" s="467"/>
      <c r="E905" s="467"/>
      <c r="F905" s="467"/>
      <c r="G905" s="467"/>
      <c r="H905" s="467"/>
      <c r="I905" s="467"/>
      <c r="J905" s="468"/>
      <c r="L905" s="1" t="s">
        <v>1688</v>
      </c>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row>
    <row r="906" spans="2:35" s="158" customFormat="1" ht="15" customHeight="1" outlineLevel="1" x14ac:dyDescent="0.25">
      <c r="B906" s="466"/>
      <c r="C906" s="467"/>
      <c r="D906" s="467"/>
      <c r="E906" s="467"/>
      <c r="F906" s="467"/>
      <c r="G906" s="467"/>
      <c r="H906" s="467"/>
      <c r="I906" s="467"/>
      <c r="J906" s="468"/>
      <c r="L906" s="1" t="s">
        <v>1689</v>
      </c>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row>
    <row r="907" spans="2:35" s="158" customFormat="1" ht="15" customHeight="1" outlineLevel="1" x14ac:dyDescent="0.25">
      <c r="B907" s="466"/>
      <c r="C907" s="467"/>
      <c r="D907" s="467"/>
      <c r="E907" s="467"/>
      <c r="F907" s="467"/>
      <c r="G907" s="467"/>
      <c r="H907" s="467"/>
      <c r="I907" s="467"/>
      <c r="J907" s="468"/>
      <c r="L907" s="1" t="s">
        <v>1690</v>
      </c>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row>
    <row r="908" spans="2:35" s="158" customFormat="1" ht="15" customHeight="1" outlineLevel="1" x14ac:dyDescent="0.25">
      <c r="B908" s="466"/>
      <c r="C908" s="467"/>
      <c r="D908" s="467"/>
      <c r="E908" s="467"/>
      <c r="F908" s="467"/>
      <c r="G908" s="467"/>
      <c r="H908" s="467"/>
      <c r="I908" s="467"/>
      <c r="J908" s="468"/>
      <c r="L908" s="1" t="s">
        <v>1691</v>
      </c>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row>
    <row r="909" spans="2:35" s="158" customFormat="1" ht="15" customHeight="1" outlineLevel="1" x14ac:dyDescent="0.25">
      <c r="B909" s="466"/>
      <c r="C909" s="467"/>
      <c r="D909" s="467"/>
      <c r="E909" s="467"/>
      <c r="F909" s="467"/>
      <c r="G909" s="467"/>
      <c r="H909" s="467"/>
      <c r="I909" s="467"/>
      <c r="J909" s="468"/>
      <c r="L909" s="1" t="s">
        <v>1692</v>
      </c>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row>
    <row r="910" spans="2:35" s="158" customFormat="1" ht="15" customHeight="1" outlineLevel="1" x14ac:dyDescent="0.25">
      <c r="B910" s="466"/>
      <c r="C910" s="467"/>
      <c r="D910" s="467"/>
      <c r="E910" s="467"/>
      <c r="F910" s="467"/>
      <c r="G910" s="467"/>
      <c r="H910" s="467"/>
      <c r="I910" s="467"/>
      <c r="J910" s="468"/>
      <c r="L910" s="1" t="s">
        <v>1693</v>
      </c>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row>
    <row r="911" spans="2:35" s="158" customFormat="1" ht="15" customHeight="1" outlineLevel="1" x14ac:dyDescent="0.25">
      <c r="B911" s="466"/>
      <c r="C911" s="467"/>
      <c r="D911" s="467"/>
      <c r="E911" s="467"/>
      <c r="F911" s="467"/>
      <c r="G911" s="467"/>
      <c r="H911" s="467"/>
      <c r="I911" s="467"/>
      <c r="J911" s="468"/>
      <c r="L911" s="1" t="s">
        <v>1694</v>
      </c>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row>
    <row r="912" spans="2:35" s="158" customFormat="1" ht="15" customHeight="1" outlineLevel="1" x14ac:dyDescent="0.25">
      <c r="B912" s="466"/>
      <c r="C912" s="467"/>
      <c r="D912" s="467"/>
      <c r="E912" s="467"/>
      <c r="F912" s="467"/>
      <c r="G912" s="467"/>
      <c r="H912" s="467"/>
      <c r="I912" s="467"/>
      <c r="J912" s="468"/>
      <c r="L912" s="1" t="s">
        <v>1695</v>
      </c>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row>
    <row r="913" spans="2:35" s="158" customFormat="1" ht="15" customHeight="1" outlineLevel="1" x14ac:dyDescent="0.25">
      <c r="B913" s="466"/>
      <c r="C913" s="467"/>
      <c r="D913" s="467"/>
      <c r="E913" s="467"/>
      <c r="F913" s="467"/>
      <c r="G913" s="467"/>
      <c r="H913" s="467"/>
      <c r="I913" s="467"/>
      <c r="J913" s="468"/>
      <c r="L913" s="1" t="s">
        <v>1696</v>
      </c>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row>
    <row r="914" spans="2:35" s="158" customFormat="1" ht="15" customHeight="1" outlineLevel="1" x14ac:dyDescent="0.25">
      <c r="B914" s="466"/>
      <c r="C914" s="467"/>
      <c r="D914" s="467"/>
      <c r="E914" s="467"/>
      <c r="F914" s="467"/>
      <c r="G914" s="467"/>
      <c r="H914" s="467"/>
      <c r="I914" s="467"/>
      <c r="J914" s="468"/>
      <c r="L914" s="1" t="s">
        <v>1697</v>
      </c>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row>
    <row r="915" spans="2:35" s="158" customFormat="1" ht="15" customHeight="1" outlineLevel="1" x14ac:dyDescent="0.25">
      <c r="B915" s="466"/>
      <c r="C915" s="467"/>
      <c r="D915" s="467"/>
      <c r="E915" s="467"/>
      <c r="F915" s="467"/>
      <c r="G915" s="467"/>
      <c r="H915" s="467"/>
      <c r="I915" s="467"/>
      <c r="J915" s="468"/>
      <c r="L915" s="1" t="s">
        <v>1698</v>
      </c>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row>
    <row r="916" spans="2:35" s="158" customFormat="1" ht="15" customHeight="1" outlineLevel="1" x14ac:dyDescent="0.25">
      <c r="B916" s="466"/>
      <c r="C916" s="467"/>
      <c r="D916" s="467"/>
      <c r="E916" s="467"/>
      <c r="F916" s="467"/>
      <c r="G916" s="467"/>
      <c r="H916" s="467"/>
      <c r="I916" s="467"/>
      <c r="J916" s="468"/>
      <c r="L916" s="1" t="s">
        <v>1699</v>
      </c>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row>
    <row r="917" spans="2:35" s="158" customFormat="1" ht="15" customHeight="1" outlineLevel="1" x14ac:dyDescent="0.25">
      <c r="B917" s="466"/>
      <c r="C917" s="467"/>
      <c r="D917" s="467"/>
      <c r="E917" s="467"/>
      <c r="F917" s="467"/>
      <c r="G917" s="467"/>
      <c r="H917" s="467"/>
      <c r="I917" s="467"/>
      <c r="J917" s="468"/>
      <c r="L917" s="1" t="s">
        <v>1700</v>
      </c>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row>
    <row r="918" spans="2:35" s="158" customFormat="1" ht="15" customHeight="1" outlineLevel="1" x14ac:dyDescent="0.25">
      <c r="B918" s="466"/>
      <c r="C918" s="467"/>
      <c r="D918" s="467"/>
      <c r="E918" s="467"/>
      <c r="F918" s="467"/>
      <c r="G918" s="467"/>
      <c r="H918" s="467"/>
      <c r="I918" s="467"/>
      <c r="J918" s="468"/>
      <c r="L918" s="1" t="s">
        <v>1701</v>
      </c>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row>
    <row r="919" spans="2:35" s="158" customFormat="1" ht="15" customHeight="1" outlineLevel="1" x14ac:dyDescent="0.25">
      <c r="B919" s="466"/>
      <c r="C919" s="467"/>
      <c r="D919" s="467"/>
      <c r="E919" s="467"/>
      <c r="F919" s="467"/>
      <c r="G919" s="467"/>
      <c r="H919" s="467"/>
      <c r="I919" s="467"/>
      <c r="J919" s="468"/>
      <c r="L919" s="1" t="s">
        <v>1702</v>
      </c>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row>
    <row r="920" spans="2:35" s="158" customFormat="1" ht="15" customHeight="1" outlineLevel="1" x14ac:dyDescent="0.25">
      <c r="B920" s="466"/>
      <c r="C920" s="467"/>
      <c r="D920" s="467"/>
      <c r="E920" s="467"/>
      <c r="F920" s="467"/>
      <c r="G920" s="467"/>
      <c r="H920" s="467"/>
      <c r="I920" s="467"/>
      <c r="J920" s="468"/>
      <c r="L920" s="1" t="s">
        <v>1703</v>
      </c>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row>
    <row r="921" spans="2:35" s="158" customFormat="1" ht="15" customHeight="1" outlineLevel="1" x14ac:dyDescent="0.25">
      <c r="B921" s="466"/>
      <c r="C921" s="467"/>
      <c r="D921" s="467"/>
      <c r="E921" s="467"/>
      <c r="F921" s="467"/>
      <c r="G921" s="467"/>
      <c r="H921" s="467"/>
      <c r="I921" s="467"/>
      <c r="J921" s="468"/>
      <c r="L921" s="1" t="s">
        <v>1704</v>
      </c>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row>
    <row r="922" spans="2:35" s="158" customFormat="1" ht="15" customHeight="1" outlineLevel="1" x14ac:dyDescent="0.25">
      <c r="B922" s="466"/>
      <c r="C922" s="467"/>
      <c r="D922" s="467"/>
      <c r="E922" s="467"/>
      <c r="F922" s="467"/>
      <c r="G922" s="467"/>
      <c r="H922" s="467"/>
      <c r="I922" s="467"/>
      <c r="J922" s="468"/>
      <c r="L922" s="1" t="s">
        <v>1705</v>
      </c>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row>
    <row r="923" spans="2:35" s="158" customFormat="1" ht="15" customHeight="1" outlineLevel="1" x14ac:dyDescent="0.25">
      <c r="B923" s="466"/>
      <c r="C923" s="467"/>
      <c r="D923" s="467"/>
      <c r="E923" s="467"/>
      <c r="F923" s="467"/>
      <c r="G923" s="467"/>
      <c r="H923" s="467"/>
      <c r="I923" s="467"/>
      <c r="J923" s="468"/>
      <c r="L923" s="1" t="s">
        <v>1706</v>
      </c>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row>
    <row r="924" spans="2:35" s="158" customFormat="1" ht="15" customHeight="1" outlineLevel="1" x14ac:dyDescent="0.25">
      <c r="B924" s="466"/>
      <c r="C924" s="467"/>
      <c r="D924" s="467"/>
      <c r="E924" s="467"/>
      <c r="F924" s="467"/>
      <c r="G924" s="467"/>
      <c r="H924" s="467"/>
      <c r="I924" s="467"/>
      <c r="J924" s="468"/>
      <c r="L924" s="1" t="s">
        <v>1707</v>
      </c>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row>
    <row r="925" spans="2:35" s="158" customFormat="1" ht="15" customHeight="1" outlineLevel="1" x14ac:dyDescent="0.25">
      <c r="B925" s="466"/>
      <c r="C925" s="467"/>
      <c r="D925" s="467"/>
      <c r="E925" s="467"/>
      <c r="F925" s="467"/>
      <c r="G925" s="467"/>
      <c r="H925" s="467"/>
      <c r="I925" s="467"/>
      <c r="J925" s="468"/>
      <c r="L925" s="1" t="s">
        <v>1708</v>
      </c>
      <c r="N925" s="112"/>
      <c r="O925" s="112"/>
      <c r="P925" s="112"/>
      <c r="Q925" s="112"/>
      <c r="R925" s="112"/>
      <c r="S925" s="112"/>
      <c r="T925" s="112"/>
      <c r="U925" s="112"/>
      <c r="V925" s="112"/>
      <c r="W925" s="112"/>
      <c r="X925" s="112"/>
      <c r="Y925" s="112"/>
      <c r="Z925" s="112"/>
      <c r="AA925" s="112"/>
      <c r="AB925" s="112"/>
      <c r="AC925" s="112"/>
      <c r="AD925" s="112"/>
      <c r="AE925" s="112"/>
      <c r="AF925" s="112"/>
      <c r="AG925" s="112"/>
      <c r="AH925" s="112"/>
      <c r="AI925" s="112"/>
    </row>
    <row r="926" spans="2:35" s="158" customFormat="1" ht="15" customHeight="1" outlineLevel="1" x14ac:dyDescent="0.25">
      <c r="B926" s="466"/>
      <c r="C926" s="467"/>
      <c r="D926" s="467"/>
      <c r="E926" s="467"/>
      <c r="F926" s="467"/>
      <c r="G926" s="467"/>
      <c r="H926" s="467"/>
      <c r="I926" s="467"/>
      <c r="J926" s="468"/>
      <c r="L926" s="1" t="s">
        <v>1709</v>
      </c>
      <c r="N926" s="112"/>
      <c r="O926" s="112"/>
      <c r="P926" s="112"/>
      <c r="Q926" s="112"/>
      <c r="R926" s="112"/>
      <c r="S926" s="112"/>
      <c r="T926" s="112"/>
      <c r="U926" s="112"/>
      <c r="V926" s="112"/>
      <c r="W926" s="112"/>
      <c r="X926" s="112"/>
      <c r="Y926" s="112"/>
      <c r="Z926" s="112"/>
      <c r="AA926" s="112"/>
      <c r="AB926" s="112"/>
      <c r="AC926" s="112"/>
      <c r="AD926" s="112"/>
      <c r="AE926" s="112"/>
      <c r="AF926" s="112"/>
      <c r="AG926" s="112"/>
      <c r="AH926" s="112"/>
      <c r="AI926" s="112"/>
    </row>
    <row r="927" spans="2:35" s="158" customFormat="1" ht="15" customHeight="1" outlineLevel="1" x14ac:dyDescent="0.25">
      <c r="B927" s="466"/>
      <c r="C927" s="467"/>
      <c r="D927" s="467"/>
      <c r="E927" s="467"/>
      <c r="F927" s="467"/>
      <c r="G927" s="467"/>
      <c r="H927" s="467"/>
      <c r="I927" s="467"/>
      <c r="J927" s="468"/>
      <c r="L927" s="1" t="s">
        <v>1710</v>
      </c>
      <c r="N927" s="112"/>
      <c r="O927" s="112"/>
      <c r="P927" s="112"/>
      <c r="Q927" s="112"/>
      <c r="R927" s="112"/>
      <c r="S927" s="112"/>
      <c r="T927" s="112"/>
      <c r="U927" s="112"/>
      <c r="V927" s="112"/>
      <c r="W927" s="112"/>
      <c r="X927" s="112"/>
      <c r="Y927" s="112"/>
      <c r="Z927" s="112"/>
      <c r="AA927" s="112"/>
      <c r="AB927" s="112"/>
      <c r="AC927" s="112"/>
      <c r="AD927" s="112"/>
      <c r="AE927" s="112"/>
      <c r="AF927" s="112"/>
      <c r="AG927" s="112"/>
      <c r="AH927" s="112"/>
      <c r="AI927" s="112"/>
    </row>
    <row r="928" spans="2:35" s="158" customFormat="1" ht="15" customHeight="1" outlineLevel="1" x14ac:dyDescent="0.25">
      <c r="B928" s="466"/>
      <c r="C928" s="467"/>
      <c r="D928" s="467"/>
      <c r="E928" s="467"/>
      <c r="F928" s="467"/>
      <c r="G928" s="467"/>
      <c r="H928" s="467"/>
      <c r="I928" s="467"/>
      <c r="J928" s="468"/>
      <c r="L928" s="1" t="s">
        <v>1711</v>
      </c>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row>
    <row r="929" spans="2:35" s="158" customFormat="1" ht="15" customHeight="1" outlineLevel="1" x14ac:dyDescent="0.25">
      <c r="B929" s="466"/>
      <c r="C929" s="467"/>
      <c r="D929" s="467"/>
      <c r="E929" s="467"/>
      <c r="F929" s="467"/>
      <c r="G929" s="467"/>
      <c r="H929" s="467"/>
      <c r="I929" s="467"/>
      <c r="J929" s="468"/>
      <c r="L929" s="1" t="s">
        <v>1712</v>
      </c>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row>
    <row r="930" spans="2:35" s="158" customFormat="1" ht="15" customHeight="1" outlineLevel="1" x14ac:dyDescent="0.25">
      <c r="B930" s="466"/>
      <c r="C930" s="467"/>
      <c r="D930" s="467"/>
      <c r="E930" s="467"/>
      <c r="F930" s="467"/>
      <c r="G930" s="467"/>
      <c r="H930" s="467"/>
      <c r="I930" s="467"/>
      <c r="J930" s="468"/>
      <c r="L930" s="1" t="s">
        <v>1713</v>
      </c>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row>
    <row r="931" spans="2:35" s="158" customFormat="1" ht="15" customHeight="1" outlineLevel="1" x14ac:dyDescent="0.25">
      <c r="B931" s="466"/>
      <c r="C931" s="467"/>
      <c r="D931" s="467"/>
      <c r="E931" s="467"/>
      <c r="F931" s="467"/>
      <c r="G931" s="467"/>
      <c r="H931" s="467"/>
      <c r="I931" s="467"/>
      <c r="J931" s="468"/>
      <c r="L931" s="1" t="s">
        <v>1714</v>
      </c>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row>
    <row r="932" spans="2:35" s="158" customFormat="1" ht="15" customHeight="1" outlineLevel="1" x14ac:dyDescent="0.25">
      <c r="B932" s="466"/>
      <c r="C932" s="467"/>
      <c r="D932" s="467"/>
      <c r="E932" s="467"/>
      <c r="F932" s="467"/>
      <c r="G932" s="467"/>
      <c r="H932" s="467"/>
      <c r="I932" s="467"/>
      <c r="J932" s="468"/>
      <c r="L932" s="1" t="s">
        <v>1715</v>
      </c>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row>
    <row r="933" spans="2:35" s="158" customFormat="1" ht="15" customHeight="1" outlineLevel="1" x14ac:dyDescent="0.25">
      <c r="B933" s="466"/>
      <c r="C933" s="467"/>
      <c r="D933" s="467"/>
      <c r="E933" s="467"/>
      <c r="F933" s="467"/>
      <c r="G933" s="467"/>
      <c r="H933" s="467"/>
      <c r="I933" s="467"/>
      <c r="J933" s="468"/>
      <c r="L933" s="1" t="s">
        <v>1716</v>
      </c>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row>
    <row r="934" spans="2:35" s="158" customFormat="1" ht="15" customHeight="1" outlineLevel="1" x14ac:dyDescent="0.25">
      <c r="B934" s="466"/>
      <c r="C934" s="467"/>
      <c r="D934" s="467"/>
      <c r="E934" s="467"/>
      <c r="F934" s="467"/>
      <c r="G934" s="467"/>
      <c r="H934" s="467"/>
      <c r="I934" s="467"/>
      <c r="J934" s="468"/>
      <c r="L934" s="1" t="s">
        <v>1717</v>
      </c>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row>
    <row r="935" spans="2:35" s="158" customFormat="1" ht="15" customHeight="1" outlineLevel="1" x14ac:dyDescent="0.25">
      <c r="B935" s="466"/>
      <c r="C935" s="467"/>
      <c r="D935" s="467"/>
      <c r="E935" s="467"/>
      <c r="F935" s="467"/>
      <c r="G935" s="467"/>
      <c r="H935" s="467"/>
      <c r="I935" s="467"/>
      <c r="J935" s="468"/>
      <c r="L935" s="1" t="s">
        <v>1718</v>
      </c>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row>
    <row r="936" spans="2:35" s="158" customFormat="1" ht="15" customHeight="1" outlineLevel="1" x14ac:dyDescent="0.25">
      <c r="B936" s="466"/>
      <c r="C936" s="467"/>
      <c r="D936" s="467"/>
      <c r="E936" s="467"/>
      <c r="F936" s="467"/>
      <c r="G936" s="467"/>
      <c r="H936" s="467"/>
      <c r="I936" s="467"/>
      <c r="J936" s="468"/>
      <c r="L936" s="1" t="s">
        <v>1719</v>
      </c>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row>
    <row r="937" spans="2:35" s="158" customFormat="1" ht="15" customHeight="1" outlineLevel="1" x14ac:dyDescent="0.25">
      <c r="B937" s="466"/>
      <c r="C937" s="467"/>
      <c r="D937" s="467"/>
      <c r="E937" s="467"/>
      <c r="F937" s="467"/>
      <c r="G937" s="467"/>
      <c r="H937" s="467"/>
      <c r="I937" s="467"/>
      <c r="J937" s="468"/>
      <c r="L937" s="1" t="s">
        <v>1720</v>
      </c>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row>
    <row r="938" spans="2:35" s="158" customFormat="1" ht="15" customHeight="1" outlineLevel="1" x14ac:dyDescent="0.25">
      <c r="B938" s="466"/>
      <c r="C938" s="467"/>
      <c r="D938" s="467"/>
      <c r="E938" s="467"/>
      <c r="F938" s="467"/>
      <c r="G938" s="467"/>
      <c r="H938" s="467"/>
      <c r="I938" s="467"/>
      <c r="J938" s="468"/>
      <c r="L938" s="1" t="s">
        <v>1721</v>
      </c>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row>
    <row r="939" spans="2:35" s="158" customFormat="1" ht="15" customHeight="1" outlineLevel="1" x14ac:dyDescent="0.25">
      <c r="B939" s="466"/>
      <c r="C939" s="467"/>
      <c r="D939" s="467"/>
      <c r="E939" s="467"/>
      <c r="F939" s="467"/>
      <c r="G939" s="467"/>
      <c r="H939" s="467"/>
      <c r="I939" s="467"/>
      <c r="J939" s="468"/>
      <c r="L939" s="1" t="s">
        <v>1722</v>
      </c>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row>
    <row r="940" spans="2:35" s="158" customFormat="1" ht="15" customHeight="1" outlineLevel="1" x14ac:dyDescent="0.25">
      <c r="B940" s="466"/>
      <c r="C940" s="467"/>
      <c r="D940" s="467"/>
      <c r="E940" s="467"/>
      <c r="F940" s="467"/>
      <c r="G940" s="467"/>
      <c r="H940" s="467"/>
      <c r="I940" s="467"/>
      <c r="J940" s="468"/>
      <c r="L940" s="1" t="s">
        <v>1723</v>
      </c>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row>
    <row r="941" spans="2:35" s="158" customFormat="1" ht="15" customHeight="1" outlineLevel="1" x14ac:dyDescent="0.25">
      <c r="B941" s="466"/>
      <c r="C941" s="467"/>
      <c r="D941" s="467"/>
      <c r="E941" s="467"/>
      <c r="F941" s="467"/>
      <c r="G941" s="467"/>
      <c r="H941" s="467"/>
      <c r="I941" s="467"/>
      <c r="J941" s="468"/>
      <c r="L941" s="1" t="s">
        <v>1724</v>
      </c>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row>
    <row r="942" spans="2:35" s="158" customFormat="1" ht="15" customHeight="1" outlineLevel="1" x14ac:dyDescent="0.25">
      <c r="B942" s="466"/>
      <c r="C942" s="467"/>
      <c r="D942" s="467"/>
      <c r="E942" s="467"/>
      <c r="F942" s="467"/>
      <c r="G942" s="467"/>
      <c r="H942" s="467"/>
      <c r="I942" s="467"/>
      <c r="J942" s="468"/>
      <c r="L942" s="1" t="s">
        <v>1725</v>
      </c>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row>
    <row r="943" spans="2:35" s="158" customFormat="1" ht="15" customHeight="1" outlineLevel="1" x14ac:dyDescent="0.25">
      <c r="B943" s="466"/>
      <c r="C943" s="467"/>
      <c r="D943" s="467"/>
      <c r="E943" s="467"/>
      <c r="F943" s="467"/>
      <c r="G943" s="467"/>
      <c r="H943" s="467"/>
      <c r="I943" s="467"/>
      <c r="J943" s="468"/>
      <c r="L943" s="1" t="s">
        <v>1726</v>
      </c>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row>
    <row r="944" spans="2:35" s="158" customFormat="1" ht="15" customHeight="1" outlineLevel="1" x14ac:dyDescent="0.25">
      <c r="B944" s="466"/>
      <c r="C944" s="467"/>
      <c r="D944" s="467"/>
      <c r="E944" s="467"/>
      <c r="F944" s="467"/>
      <c r="G944" s="467"/>
      <c r="H944" s="467"/>
      <c r="I944" s="467"/>
      <c r="J944" s="468"/>
      <c r="L944" s="1" t="s">
        <v>1727</v>
      </c>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row>
    <row r="945" spans="2:35" s="158" customFormat="1" ht="15" customHeight="1" outlineLevel="1" x14ac:dyDescent="0.25">
      <c r="B945" s="466"/>
      <c r="C945" s="467"/>
      <c r="D945" s="467"/>
      <c r="E945" s="467"/>
      <c r="F945" s="467"/>
      <c r="G945" s="467"/>
      <c r="H945" s="467"/>
      <c r="I945" s="467"/>
      <c r="J945" s="468"/>
      <c r="L945" s="1" t="s">
        <v>1728</v>
      </c>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row>
    <row r="946" spans="2:35" s="158" customFormat="1" ht="15" customHeight="1" outlineLevel="1" x14ac:dyDescent="0.25">
      <c r="B946" s="466"/>
      <c r="C946" s="467"/>
      <c r="D946" s="467"/>
      <c r="E946" s="467"/>
      <c r="F946" s="467"/>
      <c r="G946" s="467"/>
      <c r="H946" s="467"/>
      <c r="I946" s="467"/>
      <c r="J946" s="468"/>
      <c r="L946" s="1" t="s">
        <v>1729</v>
      </c>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row>
    <row r="947" spans="2:35" s="158" customFormat="1" ht="15" customHeight="1" outlineLevel="1" x14ac:dyDescent="0.25">
      <c r="B947" s="466"/>
      <c r="C947" s="467"/>
      <c r="D947" s="467"/>
      <c r="E947" s="467"/>
      <c r="F947" s="467"/>
      <c r="G947" s="467"/>
      <c r="H947" s="467"/>
      <c r="I947" s="467"/>
      <c r="J947" s="468"/>
      <c r="L947" s="1" t="s">
        <v>1730</v>
      </c>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row>
    <row r="948" spans="2:35" s="158" customFormat="1" ht="15" customHeight="1" outlineLevel="1" x14ac:dyDescent="0.25">
      <c r="B948" s="466"/>
      <c r="C948" s="467"/>
      <c r="D948" s="467"/>
      <c r="E948" s="467"/>
      <c r="F948" s="467"/>
      <c r="G948" s="467"/>
      <c r="H948" s="467"/>
      <c r="I948" s="467"/>
      <c r="J948" s="468"/>
      <c r="L948" s="1" t="s">
        <v>1731</v>
      </c>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row>
    <row r="949" spans="2:35" s="158" customFormat="1" ht="15" customHeight="1" outlineLevel="1" x14ac:dyDescent="0.25">
      <c r="B949" s="466"/>
      <c r="C949" s="467"/>
      <c r="D949" s="467"/>
      <c r="E949" s="467"/>
      <c r="F949" s="467"/>
      <c r="G949" s="467"/>
      <c r="H949" s="467"/>
      <c r="I949" s="467"/>
      <c r="J949" s="468"/>
      <c r="L949" s="1" t="s">
        <v>1732</v>
      </c>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row>
    <row r="950" spans="2:35" s="158" customFormat="1" ht="15" customHeight="1" outlineLevel="1" x14ac:dyDescent="0.25">
      <c r="B950" s="466"/>
      <c r="C950" s="467"/>
      <c r="D950" s="467"/>
      <c r="E950" s="467"/>
      <c r="F950" s="467"/>
      <c r="G950" s="467"/>
      <c r="H950" s="467"/>
      <c r="I950" s="467"/>
      <c r="J950" s="468"/>
      <c r="L950" s="1" t="s">
        <v>1733</v>
      </c>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row>
    <row r="951" spans="2:35" s="158" customFormat="1" ht="15" customHeight="1" outlineLevel="1" x14ac:dyDescent="0.25">
      <c r="B951" s="466"/>
      <c r="C951" s="467"/>
      <c r="D951" s="467"/>
      <c r="E951" s="467"/>
      <c r="F951" s="467"/>
      <c r="G951" s="467"/>
      <c r="H951" s="467"/>
      <c r="I951" s="467"/>
      <c r="J951" s="468"/>
      <c r="L951" s="1" t="s">
        <v>1734</v>
      </c>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row>
    <row r="952" spans="2:35" s="158" customFormat="1" ht="15" customHeight="1" outlineLevel="1" x14ac:dyDescent="0.25">
      <c r="B952" s="466"/>
      <c r="C952" s="467"/>
      <c r="D952" s="467"/>
      <c r="E952" s="467"/>
      <c r="F952" s="467"/>
      <c r="G952" s="467"/>
      <c r="H952" s="467"/>
      <c r="I952" s="467"/>
      <c r="J952" s="468"/>
      <c r="L952" s="1" t="s">
        <v>1735</v>
      </c>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row>
    <row r="953" spans="2:35" s="158" customFormat="1" ht="15" customHeight="1" outlineLevel="1" x14ac:dyDescent="0.25">
      <c r="B953" s="466"/>
      <c r="C953" s="467"/>
      <c r="D953" s="467"/>
      <c r="E953" s="467"/>
      <c r="F953" s="467"/>
      <c r="G953" s="467"/>
      <c r="H953" s="467"/>
      <c r="I953" s="467"/>
      <c r="J953" s="468"/>
      <c r="L953" s="1" t="s">
        <v>1736</v>
      </c>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row>
    <row r="954" spans="2:35" s="158" customFormat="1" ht="15" customHeight="1" outlineLevel="1" x14ac:dyDescent="0.25">
      <c r="B954" s="466"/>
      <c r="C954" s="467"/>
      <c r="D954" s="467"/>
      <c r="E954" s="467"/>
      <c r="F954" s="467"/>
      <c r="G954" s="467"/>
      <c r="H954" s="467"/>
      <c r="I954" s="467"/>
      <c r="J954" s="468"/>
      <c r="L954" s="1" t="s">
        <v>1737</v>
      </c>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row>
    <row r="955" spans="2:35" s="158" customFormat="1" ht="15" customHeight="1" outlineLevel="1" x14ac:dyDescent="0.25">
      <c r="B955" s="466"/>
      <c r="C955" s="467"/>
      <c r="D955" s="467"/>
      <c r="E955" s="467"/>
      <c r="F955" s="467"/>
      <c r="G955" s="467"/>
      <c r="H955" s="467"/>
      <c r="I955" s="467"/>
      <c r="J955" s="468"/>
      <c r="L955" s="1" t="s">
        <v>1738</v>
      </c>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row>
    <row r="956" spans="2:35" s="158" customFormat="1" ht="15" customHeight="1" outlineLevel="1" x14ac:dyDescent="0.25">
      <c r="B956" s="466"/>
      <c r="C956" s="467"/>
      <c r="D956" s="467"/>
      <c r="E956" s="467"/>
      <c r="F956" s="467"/>
      <c r="G956" s="467"/>
      <c r="H956" s="467"/>
      <c r="I956" s="467"/>
      <c r="J956" s="468"/>
      <c r="L956" s="1" t="s">
        <v>1739</v>
      </c>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row>
    <row r="957" spans="2:35" s="158" customFormat="1" ht="15" customHeight="1" outlineLevel="1" x14ac:dyDescent="0.25">
      <c r="B957" s="466"/>
      <c r="C957" s="467"/>
      <c r="D957" s="467"/>
      <c r="E957" s="467"/>
      <c r="F957" s="467"/>
      <c r="G957" s="467"/>
      <c r="H957" s="467"/>
      <c r="I957" s="467"/>
      <c r="J957" s="468"/>
      <c r="L957" s="1" t="s">
        <v>1740</v>
      </c>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row>
    <row r="958" spans="2:35" s="158" customFormat="1" ht="15" customHeight="1" outlineLevel="1" x14ac:dyDescent="0.25">
      <c r="B958" s="466"/>
      <c r="C958" s="467"/>
      <c r="D958" s="467"/>
      <c r="E958" s="467"/>
      <c r="F958" s="467"/>
      <c r="G958" s="467"/>
      <c r="H958" s="467"/>
      <c r="I958" s="467"/>
      <c r="J958" s="468"/>
      <c r="L958" s="1" t="s">
        <v>1741</v>
      </c>
      <c r="N958" s="112"/>
      <c r="O958" s="112"/>
      <c r="P958" s="112"/>
      <c r="Q958" s="112"/>
      <c r="R958" s="112"/>
      <c r="S958" s="112"/>
      <c r="T958" s="112"/>
      <c r="U958" s="112"/>
      <c r="V958" s="112"/>
      <c r="W958" s="112"/>
      <c r="X958" s="112"/>
      <c r="Y958" s="112"/>
      <c r="Z958" s="112"/>
      <c r="AA958" s="112"/>
      <c r="AB958" s="112"/>
      <c r="AC958" s="112"/>
      <c r="AD958" s="112"/>
      <c r="AE958" s="112"/>
      <c r="AF958" s="112"/>
      <c r="AG958" s="112"/>
      <c r="AH958" s="112"/>
      <c r="AI958" s="112"/>
    </row>
    <row r="959" spans="2:35" s="158" customFormat="1" ht="15" customHeight="1" outlineLevel="1" x14ac:dyDescent="0.25">
      <c r="B959" s="466"/>
      <c r="C959" s="467"/>
      <c r="D959" s="467"/>
      <c r="E959" s="467"/>
      <c r="F959" s="467"/>
      <c r="G959" s="467"/>
      <c r="H959" s="467"/>
      <c r="I959" s="467"/>
      <c r="J959" s="468"/>
      <c r="L959" s="1" t="s">
        <v>1742</v>
      </c>
      <c r="N959" s="112"/>
      <c r="O959" s="112"/>
      <c r="P959" s="112"/>
      <c r="Q959" s="112"/>
      <c r="R959" s="112"/>
      <c r="S959" s="112"/>
      <c r="T959" s="112"/>
      <c r="U959" s="112"/>
      <c r="V959" s="112"/>
      <c r="W959" s="112"/>
      <c r="X959" s="112"/>
      <c r="Y959" s="112"/>
      <c r="Z959" s="112"/>
      <c r="AA959" s="112"/>
      <c r="AB959" s="112"/>
      <c r="AC959" s="112"/>
      <c r="AD959" s="112"/>
      <c r="AE959" s="112"/>
      <c r="AF959" s="112"/>
      <c r="AG959" s="112"/>
      <c r="AH959" s="112"/>
      <c r="AI959" s="112"/>
    </row>
    <row r="960" spans="2:35" s="158" customFormat="1" ht="15" customHeight="1" outlineLevel="1" x14ac:dyDescent="0.25">
      <c r="B960" s="466"/>
      <c r="C960" s="467"/>
      <c r="D960" s="467"/>
      <c r="E960" s="467"/>
      <c r="F960" s="467"/>
      <c r="G960" s="467"/>
      <c r="H960" s="467"/>
      <c r="I960" s="467"/>
      <c r="J960" s="468"/>
      <c r="L960" s="1" t="s">
        <v>1743</v>
      </c>
      <c r="N960" s="112"/>
      <c r="O960" s="112"/>
      <c r="P960" s="112"/>
      <c r="Q960" s="112"/>
      <c r="R960" s="112"/>
      <c r="S960" s="112"/>
      <c r="T960" s="112"/>
      <c r="U960" s="112"/>
      <c r="V960" s="112"/>
      <c r="W960" s="112"/>
      <c r="X960" s="112"/>
      <c r="Y960" s="112"/>
      <c r="Z960" s="112"/>
      <c r="AA960" s="112"/>
      <c r="AB960" s="112"/>
      <c r="AC960" s="112"/>
      <c r="AD960" s="112"/>
      <c r="AE960" s="112"/>
      <c r="AF960" s="112"/>
      <c r="AG960" s="112"/>
      <c r="AH960" s="112"/>
      <c r="AI960" s="112"/>
    </row>
    <row r="961" spans="2:35" s="158" customFormat="1" ht="15" customHeight="1" outlineLevel="1" x14ac:dyDescent="0.25">
      <c r="B961" s="466"/>
      <c r="C961" s="467"/>
      <c r="D961" s="467"/>
      <c r="E961" s="467"/>
      <c r="F961" s="467"/>
      <c r="G961" s="467"/>
      <c r="H961" s="467"/>
      <c r="I961" s="467"/>
      <c r="J961" s="468"/>
      <c r="L961" s="1" t="s">
        <v>1744</v>
      </c>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row>
    <row r="962" spans="2:35" s="158" customFormat="1" ht="15" customHeight="1" outlineLevel="1" x14ac:dyDescent="0.25">
      <c r="B962" s="466"/>
      <c r="C962" s="467"/>
      <c r="D962" s="467"/>
      <c r="E962" s="467"/>
      <c r="F962" s="467"/>
      <c r="G962" s="467"/>
      <c r="H962" s="467"/>
      <c r="I962" s="467"/>
      <c r="J962" s="468"/>
      <c r="L962" s="1" t="s">
        <v>1745</v>
      </c>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row>
    <row r="963" spans="2:35" s="158" customFormat="1" ht="15" customHeight="1" outlineLevel="1" x14ac:dyDescent="0.25">
      <c r="B963" s="466"/>
      <c r="C963" s="467"/>
      <c r="D963" s="467"/>
      <c r="E963" s="467"/>
      <c r="F963" s="467"/>
      <c r="G963" s="467"/>
      <c r="H963" s="467"/>
      <c r="I963" s="467"/>
      <c r="J963" s="468"/>
      <c r="L963" s="1" t="s">
        <v>1746</v>
      </c>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row>
    <row r="964" spans="2:35" s="158" customFormat="1" ht="15" customHeight="1" outlineLevel="1" x14ac:dyDescent="0.25">
      <c r="B964" s="466"/>
      <c r="C964" s="467"/>
      <c r="D964" s="467"/>
      <c r="E964" s="467"/>
      <c r="F964" s="467"/>
      <c r="G964" s="467"/>
      <c r="H964" s="467"/>
      <c r="I964" s="467"/>
      <c r="J964" s="468"/>
      <c r="L964" s="1" t="s">
        <v>1747</v>
      </c>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row>
    <row r="965" spans="2:35" s="158" customFormat="1" ht="15" customHeight="1" outlineLevel="1" x14ac:dyDescent="0.25">
      <c r="B965" s="466"/>
      <c r="C965" s="467"/>
      <c r="D965" s="467"/>
      <c r="E965" s="467"/>
      <c r="F965" s="467"/>
      <c r="G965" s="467"/>
      <c r="H965" s="467"/>
      <c r="I965" s="467"/>
      <c r="J965" s="468"/>
      <c r="L965" s="1" t="s">
        <v>1748</v>
      </c>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row>
    <row r="966" spans="2:35" s="158" customFormat="1" ht="15" customHeight="1" outlineLevel="1" x14ac:dyDescent="0.25">
      <c r="B966" s="466"/>
      <c r="C966" s="467"/>
      <c r="D966" s="467"/>
      <c r="E966" s="467"/>
      <c r="F966" s="467"/>
      <c r="G966" s="467"/>
      <c r="H966" s="467"/>
      <c r="I966" s="467"/>
      <c r="J966" s="468"/>
      <c r="L966" s="1" t="s">
        <v>1749</v>
      </c>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row>
    <row r="967" spans="2:35" s="158" customFormat="1" ht="15" customHeight="1" outlineLevel="1" x14ac:dyDescent="0.25">
      <c r="B967" s="466"/>
      <c r="C967" s="467"/>
      <c r="D967" s="467"/>
      <c r="E967" s="467"/>
      <c r="F967" s="467"/>
      <c r="G967" s="467"/>
      <c r="H967" s="467"/>
      <c r="I967" s="467"/>
      <c r="J967" s="468"/>
      <c r="L967" s="1" t="s">
        <v>1750</v>
      </c>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row>
    <row r="968" spans="2:35" s="158" customFormat="1" ht="15" customHeight="1" outlineLevel="1" x14ac:dyDescent="0.25">
      <c r="B968" s="466"/>
      <c r="C968" s="467"/>
      <c r="D968" s="467"/>
      <c r="E968" s="467"/>
      <c r="F968" s="467"/>
      <c r="G968" s="467"/>
      <c r="H968" s="467"/>
      <c r="I968" s="467"/>
      <c r="J968" s="468"/>
      <c r="L968" s="1" t="s">
        <v>1751</v>
      </c>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row>
    <row r="969" spans="2:35" s="158" customFormat="1" ht="15" customHeight="1" outlineLevel="1" x14ac:dyDescent="0.25">
      <c r="B969" s="466"/>
      <c r="C969" s="467"/>
      <c r="D969" s="467"/>
      <c r="E969" s="467"/>
      <c r="F969" s="467"/>
      <c r="G969" s="467"/>
      <c r="H969" s="467"/>
      <c r="I969" s="467"/>
      <c r="J969" s="468"/>
      <c r="L969" s="1" t="s">
        <v>1752</v>
      </c>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row>
    <row r="970" spans="2:35" s="158" customFormat="1" ht="15" customHeight="1" outlineLevel="1" x14ac:dyDescent="0.25">
      <c r="B970" s="466"/>
      <c r="C970" s="467"/>
      <c r="D970" s="467"/>
      <c r="E970" s="467"/>
      <c r="F970" s="467"/>
      <c r="G970" s="467"/>
      <c r="H970" s="467"/>
      <c r="I970" s="467"/>
      <c r="J970" s="468"/>
      <c r="L970" s="1" t="s">
        <v>1753</v>
      </c>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row>
    <row r="971" spans="2:35" s="158" customFormat="1" ht="15" customHeight="1" outlineLevel="1" x14ac:dyDescent="0.25">
      <c r="B971" s="466"/>
      <c r="C971" s="467"/>
      <c r="D971" s="467"/>
      <c r="E971" s="467"/>
      <c r="F971" s="467"/>
      <c r="G971" s="467"/>
      <c r="H971" s="467"/>
      <c r="I971" s="467"/>
      <c r="J971" s="468"/>
      <c r="L971" s="1" t="s">
        <v>1754</v>
      </c>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row>
    <row r="972" spans="2:35" s="158" customFormat="1" ht="15" customHeight="1" outlineLevel="1" x14ac:dyDescent="0.25">
      <c r="B972" s="466"/>
      <c r="C972" s="467"/>
      <c r="D972" s="467"/>
      <c r="E972" s="467"/>
      <c r="F972" s="467"/>
      <c r="G972" s="467"/>
      <c r="H972" s="467"/>
      <c r="I972" s="467"/>
      <c r="J972" s="468"/>
      <c r="L972" s="1" t="s">
        <v>1755</v>
      </c>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row>
    <row r="973" spans="2:35" s="158" customFormat="1" ht="15" customHeight="1" outlineLevel="1" x14ac:dyDescent="0.25">
      <c r="B973" s="466"/>
      <c r="C973" s="467"/>
      <c r="D973" s="467"/>
      <c r="E973" s="467"/>
      <c r="F973" s="467"/>
      <c r="G973" s="467"/>
      <c r="H973" s="467"/>
      <c r="I973" s="467"/>
      <c r="J973" s="468"/>
      <c r="L973" s="1" t="s">
        <v>1756</v>
      </c>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row>
    <row r="974" spans="2:35" s="158" customFormat="1" ht="15" customHeight="1" outlineLevel="1" x14ac:dyDescent="0.25">
      <c r="B974" s="466"/>
      <c r="C974" s="467"/>
      <c r="D974" s="467"/>
      <c r="E974" s="467"/>
      <c r="F974" s="467"/>
      <c r="G974" s="467"/>
      <c r="H974" s="467"/>
      <c r="I974" s="467"/>
      <c r="J974" s="468"/>
      <c r="L974" s="1" t="s">
        <v>1757</v>
      </c>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row>
    <row r="975" spans="2:35" s="158" customFormat="1" ht="15" customHeight="1" outlineLevel="1" x14ac:dyDescent="0.25">
      <c r="B975" s="466"/>
      <c r="C975" s="467"/>
      <c r="D975" s="467"/>
      <c r="E975" s="467"/>
      <c r="F975" s="467"/>
      <c r="G975" s="467"/>
      <c r="H975" s="467"/>
      <c r="I975" s="467"/>
      <c r="J975" s="468"/>
      <c r="L975" s="1" t="s">
        <v>1758</v>
      </c>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row>
    <row r="976" spans="2:35" s="158" customFormat="1" ht="15" customHeight="1" outlineLevel="1" x14ac:dyDescent="0.25">
      <c r="B976" s="466"/>
      <c r="C976" s="467"/>
      <c r="D976" s="467"/>
      <c r="E976" s="467"/>
      <c r="F976" s="467"/>
      <c r="G976" s="467"/>
      <c r="H976" s="467"/>
      <c r="I976" s="467"/>
      <c r="J976" s="468"/>
      <c r="L976" s="1" t="s">
        <v>1759</v>
      </c>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row>
    <row r="977" spans="2:35" s="158" customFormat="1" ht="15" customHeight="1" outlineLevel="1" x14ac:dyDescent="0.25">
      <c r="B977" s="466"/>
      <c r="C977" s="467"/>
      <c r="D977" s="467"/>
      <c r="E977" s="467"/>
      <c r="F977" s="467"/>
      <c r="G977" s="467"/>
      <c r="H977" s="467"/>
      <c r="I977" s="467"/>
      <c r="J977" s="468"/>
      <c r="L977" s="1" t="s">
        <v>1760</v>
      </c>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row>
    <row r="978" spans="2:35" s="158" customFormat="1" ht="15" customHeight="1" outlineLevel="1" x14ac:dyDescent="0.25">
      <c r="B978" s="466"/>
      <c r="C978" s="467"/>
      <c r="D978" s="467"/>
      <c r="E978" s="467"/>
      <c r="F978" s="467"/>
      <c r="G978" s="467"/>
      <c r="H978" s="467"/>
      <c r="I978" s="467"/>
      <c r="J978" s="468"/>
      <c r="L978" s="1" t="s">
        <v>1761</v>
      </c>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row>
    <row r="979" spans="2:35" s="158" customFormat="1" ht="15" customHeight="1" outlineLevel="1" x14ac:dyDescent="0.25">
      <c r="B979" s="466"/>
      <c r="C979" s="467"/>
      <c r="D979" s="467"/>
      <c r="E979" s="467"/>
      <c r="F979" s="467"/>
      <c r="G979" s="467"/>
      <c r="H979" s="467"/>
      <c r="I979" s="467"/>
      <c r="J979" s="468"/>
      <c r="L979" s="1" t="s">
        <v>1762</v>
      </c>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row>
    <row r="980" spans="2:35" s="158" customFormat="1" ht="15" customHeight="1" outlineLevel="1" x14ac:dyDescent="0.25">
      <c r="B980" s="466"/>
      <c r="C980" s="467"/>
      <c r="D980" s="467"/>
      <c r="E980" s="467"/>
      <c r="F980" s="467"/>
      <c r="G980" s="467"/>
      <c r="H980" s="467"/>
      <c r="I980" s="467"/>
      <c r="J980" s="468"/>
      <c r="L980" s="1" t="s">
        <v>1763</v>
      </c>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row>
    <row r="981" spans="2:35" s="158" customFormat="1" ht="15" customHeight="1" outlineLevel="1" x14ac:dyDescent="0.25">
      <c r="B981" s="466"/>
      <c r="C981" s="467"/>
      <c r="D981" s="467"/>
      <c r="E981" s="467"/>
      <c r="F981" s="467"/>
      <c r="G981" s="467"/>
      <c r="H981" s="467"/>
      <c r="I981" s="467"/>
      <c r="J981" s="468"/>
      <c r="L981" s="1" t="s">
        <v>1764</v>
      </c>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row>
    <row r="982" spans="2:35" s="158" customFormat="1" ht="15" customHeight="1" outlineLevel="1" x14ac:dyDescent="0.25">
      <c r="B982" s="466"/>
      <c r="C982" s="467"/>
      <c r="D982" s="467"/>
      <c r="E982" s="467"/>
      <c r="F982" s="467"/>
      <c r="G982" s="467"/>
      <c r="H982" s="467"/>
      <c r="I982" s="467"/>
      <c r="J982" s="468"/>
      <c r="L982" s="1" t="s">
        <v>1765</v>
      </c>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row>
    <row r="983" spans="2:35" s="158" customFormat="1" ht="15" customHeight="1" outlineLevel="1" x14ac:dyDescent="0.25">
      <c r="B983" s="466"/>
      <c r="C983" s="467"/>
      <c r="D983" s="467"/>
      <c r="E983" s="467"/>
      <c r="F983" s="467"/>
      <c r="G983" s="467"/>
      <c r="H983" s="467"/>
      <c r="I983" s="467"/>
      <c r="J983" s="468"/>
      <c r="L983" s="1" t="s">
        <v>1766</v>
      </c>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row>
    <row r="984" spans="2:35" s="158" customFormat="1" ht="15" customHeight="1" outlineLevel="1" x14ac:dyDescent="0.25">
      <c r="B984" s="466"/>
      <c r="C984" s="467"/>
      <c r="D984" s="467"/>
      <c r="E984" s="467"/>
      <c r="F984" s="467"/>
      <c r="G984" s="467"/>
      <c r="H984" s="467"/>
      <c r="I984" s="467"/>
      <c r="J984" s="468"/>
      <c r="L984" s="1" t="s">
        <v>1767</v>
      </c>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row>
    <row r="985" spans="2:35" s="158" customFormat="1" ht="15" customHeight="1" outlineLevel="1" x14ac:dyDescent="0.25">
      <c r="B985" s="466"/>
      <c r="C985" s="467"/>
      <c r="D985" s="467"/>
      <c r="E985" s="467"/>
      <c r="F985" s="467"/>
      <c r="G985" s="467"/>
      <c r="H985" s="467"/>
      <c r="I985" s="467"/>
      <c r="J985" s="468"/>
      <c r="L985" s="1" t="s">
        <v>1768</v>
      </c>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row>
    <row r="986" spans="2:35" s="158" customFormat="1" ht="15" customHeight="1" outlineLevel="1" x14ac:dyDescent="0.25">
      <c r="B986" s="466"/>
      <c r="C986" s="467"/>
      <c r="D986" s="467"/>
      <c r="E986" s="467"/>
      <c r="F986" s="467"/>
      <c r="G986" s="467"/>
      <c r="H986" s="467"/>
      <c r="I986" s="467"/>
      <c r="J986" s="468"/>
      <c r="L986" s="1" t="s">
        <v>1769</v>
      </c>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row>
    <row r="987" spans="2:35" s="158" customFormat="1" ht="15" customHeight="1" outlineLevel="1" x14ac:dyDescent="0.25">
      <c r="B987" s="466"/>
      <c r="C987" s="467"/>
      <c r="D987" s="467"/>
      <c r="E987" s="467"/>
      <c r="F987" s="467"/>
      <c r="G987" s="467"/>
      <c r="H987" s="467"/>
      <c r="I987" s="467"/>
      <c r="J987" s="468"/>
      <c r="L987" s="1" t="s">
        <v>1770</v>
      </c>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row>
    <row r="988" spans="2:35" s="158" customFormat="1" ht="15" customHeight="1" outlineLevel="1" x14ac:dyDescent="0.25">
      <c r="B988" s="466"/>
      <c r="C988" s="467"/>
      <c r="D988" s="467"/>
      <c r="E988" s="467"/>
      <c r="F988" s="467"/>
      <c r="G988" s="467"/>
      <c r="H988" s="467"/>
      <c r="I988" s="467"/>
      <c r="J988" s="468"/>
      <c r="L988" s="1" t="s">
        <v>1771</v>
      </c>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row>
    <row r="989" spans="2:35" s="158" customFormat="1" ht="15" customHeight="1" outlineLevel="1" x14ac:dyDescent="0.25">
      <c r="B989" s="466"/>
      <c r="C989" s="467"/>
      <c r="D989" s="467"/>
      <c r="E989" s="467"/>
      <c r="F989" s="467"/>
      <c r="G989" s="467"/>
      <c r="H989" s="467"/>
      <c r="I989" s="467"/>
      <c r="J989" s="468"/>
      <c r="L989" s="1" t="s">
        <v>1772</v>
      </c>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row>
    <row r="990" spans="2:35" s="158" customFormat="1" ht="15" customHeight="1" outlineLevel="1" x14ac:dyDescent="0.25">
      <c r="B990" s="466"/>
      <c r="C990" s="467"/>
      <c r="D990" s="467"/>
      <c r="E990" s="467"/>
      <c r="F990" s="467"/>
      <c r="G990" s="467"/>
      <c r="H990" s="467"/>
      <c r="I990" s="467"/>
      <c r="J990" s="468"/>
      <c r="L990" s="1" t="s">
        <v>1773</v>
      </c>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row>
    <row r="991" spans="2:35" s="158" customFormat="1" ht="15" customHeight="1" outlineLevel="1" x14ac:dyDescent="0.25">
      <c r="B991" s="466"/>
      <c r="C991" s="467"/>
      <c r="D991" s="467"/>
      <c r="E991" s="467"/>
      <c r="F991" s="467"/>
      <c r="G991" s="467"/>
      <c r="H991" s="467"/>
      <c r="I991" s="467"/>
      <c r="J991" s="468"/>
      <c r="L991" s="1" t="s">
        <v>1774</v>
      </c>
      <c r="N991" s="112"/>
      <c r="O991" s="112"/>
      <c r="P991" s="112"/>
      <c r="Q991" s="112"/>
      <c r="R991" s="112"/>
      <c r="S991" s="112"/>
      <c r="T991" s="112"/>
      <c r="U991" s="112"/>
      <c r="V991" s="112"/>
      <c r="W991" s="112"/>
      <c r="X991" s="112"/>
      <c r="Y991" s="112"/>
      <c r="Z991" s="112"/>
      <c r="AA991" s="112"/>
      <c r="AB991" s="112"/>
      <c r="AC991" s="112"/>
      <c r="AD991" s="112"/>
      <c r="AE991" s="112"/>
      <c r="AF991" s="112"/>
      <c r="AG991" s="112"/>
      <c r="AH991" s="112"/>
      <c r="AI991" s="112"/>
    </row>
    <row r="992" spans="2:35" s="158" customFormat="1" ht="15" customHeight="1" outlineLevel="1" x14ac:dyDescent="0.25">
      <c r="B992" s="466"/>
      <c r="C992" s="467"/>
      <c r="D992" s="467"/>
      <c r="E992" s="467"/>
      <c r="F992" s="467"/>
      <c r="G992" s="467"/>
      <c r="H992" s="467"/>
      <c r="I992" s="467"/>
      <c r="J992" s="468"/>
      <c r="L992" s="1" t="s">
        <v>1775</v>
      </c>
      <c r="N992" s="112"/>
      <c r="O992" s="112"/>
      <c r="P992" s="112"/>
      <c r="Q992" s="112"/>
      <c r="R992" s="112"/>
      <c r="S992" s="112"/>
      <c r="T992" s="112"/>
      <c r="U992" s="112"/>
      <c r="V992" s="112"/>
      <c r="W992" s="112"/>
      <c r="X992" s="112"/>
      <c r="Y992" s="112"/>
      <c r="Z992" s="112"/>
      <c r="AA992" s="112"/>
      <c r="AB992" s="112"/>
      <c r="AC992" s="112"/>
      <c r="AD992" s="112"/>
      <c r="AE992" s="112"/>
      <c r="AF992" s="112"/>
      <c r="AG992" s="112"/>
      <c r="AH992" s="112"/>
      <c r="AI992" s="112"/>
    </row>
    <row r="993" spans="1:35" s="158" customFormat="1" ht="15" customHeight="1" outlineLevel="1" x14ac:dyDescent="0.25">
      <c r="B993" s="466"/>
      <c r="C993" s="467"/>
      <c r="D993" s="467"/>
      <c r="E993" s="467"/>
      <c r="F993" s="467"/>
      <c r="G993" s="467"/>
      <c r="H993" s="467"/>
      <c r="I993" s="467"/>
      <c r="J993" s="468"/>
      <c r="L993" s="1" t="s">
        <v>1776</v>
      </c>
      <c r="N993" s="112"/>
      <c r="O993" s="112"/>
      <c r="P993" s="112"/>
      <c r="Q993" s="112"/>
      <c r="R993" s="112"/>
      <c r="S993" s="112"/>
      <c r="T993" s="112"/>
      <c r="U993" s="112"/>
      <c r="V993" s="112"/>
      <c r="W993" s="112"/>
      <c r="X993" s="112"/>
      <c r="Y993" s="112"/>
      <c r="Z993" s="112"/>
      <c r="AA993" s="112"/>
      <c r="AB993" s="112"/>
      <c r="AC993" s="112"/>
      <c r="AD993" s="112"/>
      <c r="AE993" s="112"/>
      <c r="AF993" s="112"/>
      <c r="AG993" s="112"/>
      <c r="AH993" s="112"/>
      <c r="AI993" s="112"/>
    </row>
    <row r="994" spans="1:35" s="158" customFormat="1" ht="15" customHeight="1" outlineLevel="1" x14ac:dyDescent="0.25">
      <c r="B994" s="466"/>
      <c r="C994" s="467"/>
      <c r="D994" s="467"/>
      <c r="E994" s="467"/>
      <c r="F994" s="467"/>
      <c r="G994" s="467"/>
      <c r="H994" s="467"/>
      <c r="I994" s="467"/>
      <c r="J994" s="468"/>
      <c r="L994" s="1" t="s">
        <v>1777</v>
      </c>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row>
    <row r="995" spans="1:35" s="158" customFormat="1" ht="15" customHeight="1" outlineLevel="1" x14ac:dyDescent="0.25">
      <c r="B995" s="466"/>
      <c r="C995" s="467"/>
      <c r="D995" s="467"/>
      <c r="E995" s="467"/>
      <c r="F995" s="467"/>
      <c r="G995" s="467"/>
      <c r="H995" s="467"/>
      <c r="I995" s="467"/>
      <c r="J995" s="468"/>
      <c r="L995" s="1" t="s">
        <v>1778</v>
      </c>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row>
    <row r="996" spans="1:35" s="158" customFormat="1" ht="15" customHeight="1" outlineLevel="1" x14ac:dyDescent="0.25">
      <c r="B996" s="466"/>
      <c r="C996" s="467"/>
      <c r="D996" s="467"/>
      <c r="E996" s="467"/>
      <c r="F996" s="467"/>
      <c r="G996" s="467"/>
      <c r="H996" s="467"/>
      <c r="I996" s="467"/>
      <c r="J996" s="468"/>
      <c r="L996" s="1" t="s">
        <v>1779</v>
      </c>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row>
    <row r="997" spans="1:35" s="158" customFormat="1" ht="15" customHeight="1" outlineLevel="1" x14ac:dyDescent="0.25">
      <c r="B997" s="466"/>
      <c r="C997" s="467"/>
      <c r="D997" s="467"/>
      <c r="E997" s="467"/>
      <c r="F997" s="467"/>
      <c r="G997" s="467"/>
      <c r="H997" s="467"/>
      <c r="I997" s="467"/>
      <c r="J997" s="468"/>
      <c r="L997" s="1" t="s">
        <v>1780</v>
      </c>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row>
    <row r="998" spans="1:35" s="158" customFormat="1" ht="15" customHeight="1" outlineLevel="1" x14ac:dyDescent="0.25">
      <c r="B998" s="466"/>
      <c r="C998" s="467"/>
      <c r="D998" s="467"/>
      <c r="E998" s="467"/>
      <c r="F998" s="467"/>
      <c r="G998" s="467"/>
      <c r="H998" s="467"/>
      <c r="I998" s="467"/>
      <c r="J998" s="468"/>
      <c r="L998" s="1" t="s">
        <v>1781</v>
      </c>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row>
    <row r="999" spans="1:35" s="158" customFormat="1" ht="15" customHeight="1" outlineLevel="1" x14ac:dyDescent="0.25">
      <c r="B999" s="466"/>
      <c r="C999" s="467"/>
      <c r="D999" s="467"/>
      <c r="E999" s="467"/>
      <c r="F999" s="467"/>
      <c r="G999" s="467"/>
      <c r="H999" s="467"/>
      <c r="I999" s="467"/>
      <c r="J999" s="468"/>
      <c r="L999" s="1" t="s">
        <v>1782</v>
      </c>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row>
    <row r="1000" spans="1:35" s="158" customFormat="1" ht="15" customHeight="1" outlineLevel="1" x14ac:dyDescent="0.25">
      <c r="B1000" s="466"/>
      <c r="C1000" s="467"/>
      <c r="D1000" s="467"/>
      <c r="E1000" s="467"/>
      <c r="F1000" s="467"/>
      <c r="G1000" s="467"/>
      <c r="H1000" s="467"/>
      <c r="I1000" s="467"/>
      <c r="J1000" s="468"/>
      <c r="L1000" s="1" t="s">
        <v>1783</v>
      </c>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row>
    <row r="1001" spans="1:35" s="158" customFormat="1" ht="15" customHeight="1" outlineLevel="1" x14ac:dyDescent="0.25">
      <c r="B1001" s="466"/>
      <c r="C1001" s="467"/>
      <c r="D1001" s="467"/>
      <c r="E1001" s="467"/>
      <c r="F1001" s="467"/>
      <c r="G1001" s="467"/>
      <c r="H1001" s="467"/>
      <c r="I1001" s="467"/>
      <c r="J1001" s="468"/>
      <c r="L1001" s="1" t="s">
        <v>1784</v>
      </c>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row>
    <row r="1002" spans="1:35" s="159" customFormat="1" ht="15" customHeight="1" outlineLevel="1" x14ac:dyDescent="0.25">
      <c r="A1002" s="158"/>
      <c r="B1002" s="466"/>
      <c r="C1002" s="467"/>
      <c r="D1002" s="467"/>
      <c r="E1002" s="467"/>
      <c r="F1002" s="467"/>
      <c r="G1002" s="467"/>
      <c r="H1002" s="467"/>
      <c r="I1002" s="467"/>
      <c r="J1002" s="468"/>
      <c r="K1002" s="158"/>
      <c r="L1002" s="1" t="s">
        <v>1785</v>
      </c>
      <c r="M1002" s="158"/>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row>
    <row r="1003" spans="1:35" s="158" customFormat="1" ht="15" customHeight="1" outlineLevel="1" thickBot="1" x14ac:dyDescent="0.3">
      <c r="B1003" s="469"/>
      <c r="C1003" s="470"/>
      <c r="D1003" s="470"/>
      <c r="E1003" s="470"/>
      <c r="F1003" s="470"/>
      <c r="G1003" s="470"/>
      <c r="H1003" s="470"/>
      <c r="I1003" s="470"/>
      <c r="J1003" s="471"/>
      <c r="L1003" s="1" t="s">
        <v>1786</v>
      </c>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row>
    <row r="1004" spans="1:35" x14ac:dyDescent="0.25">
      <c r="L1004" s="160"/>
    </row>
    <row r="1005" spans="1:35" x14ac:dyDescent="0.25">
      <c r="A1005" s="147"/>
      <c r="B1005" s="150" t="str">
        <f t="shared" ref="B1005:B1011" si="3">IF(Lang=0,O1005,P1005)</f>
        <v>(1) Numérotation du contrat de réassurance nécessaire au tableau suivant.</v>
      </c>
      <c r="C1005" s="147"/>
      <c r="D1005" s="147"/>
      <c r="E1005" s="147"/>
      <c r="F1005" s="147"/>
      <c r="G1005" s="147"/>
      <c r="O1005" s="112" t="s">
        <v>2497</v>
      </c>
      <c r="P1005" s="112" t="s">
        <v>2498</v>
      </c>
    </row>
    <row r="1006" spans="1:35" x14ac:dyDescent="0.25">
      <c r="A1006" s="147"/>
      <c r="B1006" s="150" t="str">
        <f t="shared" si="3"/>
        <v>(2) Inscrire le (les) produit(s)/classe(s) d'évaluation couvert(es) en référant à la numérotation de la section 2.4 "Cartographie des classes d'évaluation" du rapport de l'actuaire. </v>
      </c>
      <c r="C1006" s="147"/>
      <c r="D1006" s="147"/>
      <c r="E1006" s="147"/>
      <c r="F1006" s="147"/>
      <c r="G1006" s="147"/>
      <c r="O1006" s="112" t="s">
        <v>2499</v>
      </c>
      <c r="P1006" s="112" t="s">
        <v>2500</v>
      </c>
    </row>
    <row r="1007" spans="1:35" x14ac:dyDescent="0.25">
      <c r="A1007" s="147"/>
      <c r="B1007" s="150" t="str">
        <f t="shared" si="3"/>
        <v>(3) Inscrire la période couverte par le contrat de réassurance (années d’émission des contrats couverts).</v>
      </c>
      <c r="C1007" s="147"/>
      <c r="D1007" s="147"/>
      <c r="E1007" s="147"/>
      <c r="F1007" s="147"/>
      <c r="G1007" s="147"/>
      <c r="O1007" s="112" t="s">
        <v>2501</v>
      </c>
      <c r="P1007" s="112" t="s">
        <v>2502</v>
      </c>
    </row>
    <row r="1008" spans="1:35" x14ac:dyDescent="0.25">
      <c r="A1008" s="147"/>
      <c r="B1008" s="150" t="str">
        <f t="shared" si="3"/>
        <v>(4) Préciser les limites de conservation. Par exemple, indiquer « w $ de rétention », « excédent de x $ », « y %, maximum de z $ ».</v>
      </c>
      <c r="C1008" s="147"/>
      <c r="D1008" s="147"/>
      <c r="E1008" s="147"/>
      <c r="F1008" s="147"/>
      <c r="G1008" s="147"/>
      <c r="O1008" s="112" t="s">
        <v>2503</v>
      </c>
      <c r="P1008" s="112" t="s">
        <v>2504</v>
      </c>
    </row>
    <row r="1009" spans="1:16" x14ac:dyDescent="0.25">
      <c r="A1009" s="147"/>
      <c r="B1009" s="150" t="str">
        <f t="shared" si="3"/>
        <v xml:space="preserve">(5) Indiquer le nom du (des) réassureur(s) ou du rétrocessionnaire(s). </v>
      </c>
      <c r="C1009" s="147"/>
      <c r="D1009" s="147"/>
      <c r="E1009" s="147"/>
      <c r="F1009" s="147"/>
      <c r="G1009" s="147"/>
      <c r="O1009" s="112" t="s">
        <v>2505</v>
      </c>
      <c r="P1009" s="112" t="s">
        <v>2506</v>
      </c>
    </row>
    <row r="1010" spans="1:16" x14ac:dyDescent="0.25">
      <c r="A1010" s="147"/>
      <c r="B1010" s="150" t="str">
        <f t="shared" si="3"/>
        <v xml:space="preserve">(6) Inscrire les particularités du contrat dans cette colonne. Par exemple, la réassurance limitée, les ententes parallèles, les cessions minimales, etc. Inscrire seulement une explication sommaire. </v>
      </c>
      <c r="C1010" s="177"/>
      <c r="D1010" s="177"/>
      <c r="E1010" s="177"/>
      <c r="F1010" s="177"/>
      <c r="G1010" s="177"/>
      <c r="H1010" s="177"/>
      <c r="I1010" s="177"/>
      <c r="J1010" s="177"/>
      <c r="O1010" s="112" t="s">
        <v>2507</v>
      </c>
      <c r="P1010" s="112" t="s">
        <v>2508</v>
      </c>
    </row>
    <row r="1011" spans="1:16" x14ac:dyDescent="0.25">
      <c r="A1011" s="147"/>
      <c r="B1011" s="150" t="str">
        <f t="shared" si="3"/>
        <v xml:space="preserve">     Les explications détaillées doivent se trouver dans le texte à la suite du tableau dans le rapport de l'actuaire.</v>
      </c>
      <c r="C1011" s="177"/>
      <c r="D1011" s="177"/>
      <c r="E1011" s="177"/>
      <c r="F1011" s="177"/>
      <c r="G1011" s="177"/>
      <c r="H1011" s="177"/>
      <c r="I1011" s="177"/>
      <c r="J1011" s="177"/>
      <c r="O1011" s="112" t="s">
        <v>2509</v>
      </c>
      <c r="P1011" s="112" t="s">
        <v>2510</v>
      </c>
    </row>
    <row r="1012" spans="1:16" x14ac:dyDescent="0.25">
      <c r="A1012" s="147"/>
      <c r="B1012" s="147"/>
      <c r="C1012" s="147"/>
      <c r="D1012" s="147"/>
      <c r="E1012" s="147"/>
      <c r="F1012" s="147"/>
      <c r="G1012" s="147"/>
    </row>
    <row r="1013" spans="1:16" x14ac:dyDescent="0.25">
      <c r="A1013" s="147"/>
      <c r="B1013" s="147"/>
      <c r="C1013" s="147"/>
      <c r="D1013" s="147"/>
      <c r="E1013" s="147"/>
      <c r="F1013" s="147"/>
      <c r="G1013" s="147"/>
    </row>
    <row r="1014" spans="1:16" x14ac:dyDescent="0.25">
      <c r="A1014" s="147"/>
      <c r="B1014" s="147"/>
      <c r="C1014" s="147"/>
      <c r="D1014" s="147"/>
      <c r="E1014" s="147"/>
      <c r="F1014" s="147"/>
      <c r="G1014" s="147"/>
    </row>
    <row r="1015" spans="1:16" x14ac:dyDescent="0.25">
      <c r="A1015" s="147"/>
      <c r="B1015" s="147"/>
      <c r="C1015" s="147"/>
      <c r="D1015" s="147"/>
      <c r="E1015" s="147"/>
      <c r="F1015" s="147"/>
      <c r="G1015" s="147"/>
    </row>
  </sheetData>
  <sheetProtection sheet="1" objects="1" scenarios="1"/>
  <mergeCells count="1">
    <mergeCell ref="B2:J2"/>
  </mergeCells>
  <pageMargins left="0.70866141732283505" right="0.70866141732283505" top="0.74803149606299202" bottom="0.74803149606299202" header="0.31496062992126" footer="0.31496062992126"/>
  <pageSetup paperSize="5" scale="84" orientation="landscape" r:id="rId1"/>
  <headerFooter>
    <oddFooter>&amp;LAutorité des marchés financiers
Direction principale de la surveillance des assureurs et du contrôle du droit d'exercice&amp;CTableau 8 a&amp;RContrats de réassurance détenus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500-000000000000}">
          <x14:formula1>
            <xm:f>Menus!$P$3:$P$6</xm:f>
          </x14:formula1>
          <xm:sqref>C5:C1003</xm:sqref>
        </x14:dataValidation>
        <x14:dataValidation type="list" allowBlank="1" showInputMessage="1" showErrorMessage="1" xr:uid="{00000000-0002-0000-1500-000001000000}">
          <x14:formula1>
            <xm:f>Menus!$L$3:$L$8</xm:f>
          </x14:formula1>
          <xm:sqref>D5:D1003</xm:sqref>
        </x14:dataValidation>
        <x14:dataValidation type="list" allowBlank="1" showInputMessage="1" showErrorMessage="1" xr:uid="{00000000-0002-0000-1500-000002000000}">
          <x14:formula1>
            <xm:f>Menus!$K$3:$K$6</xm:f>
          </x14:formula1>
          <xm:sqref>E5:E1003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F289-5CC2-45A4-AF43-61988AA489E6}">
  <sheetPr codeName="Feuil24"/>
  <dimension ref="B1:AD112"/>
  <sheetViews>
    <sheetView workbookViewId="0"/>
  </sheetViews>
  <sheetFormatPr baseColWidth="10" defaultColWidth="15.140625" defaultRowHeight="15" outlineLevelRow="1" outlineLevelCol="2" x14ac:dyDescent="0.25"/>
  <cols>
    <col min="1" max="1" width="3.28515625" style="137" customWidth="1"/>
    <col min="2" max="3" width="24.7109375" style="137" customWidth="1"/>
    <col min="4" max="7" width="23.42578125" style="137" customWidth="1"/>
    <col min="8" max="8" width="49.7109375" style="137" customWidth="1"/>
    <col min="9" max="9" width="2.140625" style="137" customWidth="1"/>
    <col min="10" max="10" width="3.7109375" style="137" customWidth="1"/>
    <col min="11" max="11" width="15.140625" style="137"/>
    <col min="12" max="12" width="0" style="112" hidden="1" customWidth="1" outlineLevel="1"/>
    <col min="13" max="29" width="15.140625" style="112" hidden="1" customWidth="1" outlineLevel="2"/>
    <col min="30" max="30" width="15.140625" style="137" collapsed="1"/>
    <col min="31" max="16384" width="15.140625" style="137"/>
  </cols>
  <sheetData>
    <row r="1" spans="2:29" ht="15.75" thickBot="1" x14ac:dyDescent="0.3"/>
    <row r="2" spans="2:29" ht="30" customHeight="1" x14ac:dyDescent="0.25">
      <c r="B2" s="566" t="str">
        <f>IF(Lang=0,M2,N2)</f>
        <v>Nouveaux contrats de réassurance détenus et modifications aux contrats existants
(non consolidé)</v>
      </c>
      <c r="C2" s="567">
        <f>IF(Lang=0,O2,P2)</f>
        <v>0</v>
      </c>
      <c r="D2" s="567">
        <f>IF(Lang=0,Q2,R2)</f>
        <v>0</v>
      </c>
      <c r="E2" s="567">
        <f>IF(Lang=0,S2,T2)</f>
        <v>0</v>
      </c>
      <c r="F2" s="567">
        <f>IF(Lang=0,U2,V2)</f>
        <v>0</v>
      </c>
      <c r="G2" s="567">
        <f>IF(Lang=0,W2,X2)</f>
        <v>0</v>
      </c>
      <c r="H2" s="568">
        <f>IF(Lang=0,Y2,Z2)</f>
        <v>0</v>
      </c>
      <c r="M2" s="112" t="s">
        <v>2511</v>
      </c>
      <c r="N2" s="112" t="s">
        <v>2512</v>
      </c>
    </row>
    <row r="3" spans="2:29" ht="35.25" customHeight="1" x14ac:dyDescent="0.25">
      <c r="B3" s="36" t="str">
        <f>IF(Lang=0,M3,N3)</f>
        <v>Indicateur de contrat
(1)</v>
      </c>
      <c r="C3" s="107" t="str">
        <f>IF(Lang=0,O3,P3)</f>
        <v>Contrat/Modification (avenant)
(2)</v>
      </c>
      <c r="D3" s="107" t="str">
        <f>IF(Lang=0,Q3,R3)</f>
        <v>Date d'entrée en vigueur</v>
      </c>
      <c r="E3" s="107" t="str">
        <f>IF(Lang=0,S3,T3)</f>
        <v>Date de signature 
de l'assureur</v>
      </c>
      <c r="F3" s="107" t="str">
        <f>IF(Lang=0,U3,V3)</f>
        <v>Date de signature 
du réassureur</v>
      </c>
      <c r="G3" s="107" t="str">
        <f>IF(Lang=0,W3,X3)</f>
        <v>Lieu de la dernière signature</v>
      </c>
      <c r="H3" s="235" t="str">
        <f>IF(Lang=0,Y3,Z3)</f>
        <v>Description
(3)</v>
      </c>
      <c r="I3" s="157"/>
      <c r="M3" s="112" t="s">
        <v>2481</v>
      </c>
      <c r="N3" s="112" t="s">
        <v>2482</v>
      </c>
      <c r="O3" s="112" t="s">
        <v>2513</v>
      </c>
      <c r="P3" s="112" t="s">
        <v>2514</v>
      </c>
      <c r="Q3" s="112" t="s">
        <v>2515</v>
      </c>
      <c r="R3" s="112" t="s">
        <v>2516</v>
      </c>
      <c r="S3" s="112" t="s">
        <v>2517</v>
      </c>
      <c r="T3" s="112" t="s">
        <v>2518</v>
      </c>
      <c r="U3" s="112" t="s">
        <v>2519</v>
      </c>
      <c r="V3" s="112" t="s">
        <v>2520</v>
      </c>
      <c r="W3" s="112" t="s">
        <v>2521</v>
      </c>
      <c r="X3" s="112" t="s">
        <v>2522</v>
      </c>
      <c r="Y3" s="112" t="s">
        <v>2523</v>
      </c>
      <c r="Z3" s="112" t="s">
        <v>2523</v>
      </c>
    </row>
    <row r="4" spans="2:29" ht="9" customHeight="1" x14ac:dyDescent="0.25">
      <c r="B4" s="282" t="s">
        <v>782</v>
      </c>
      <c r="C4" s="283" t="s">
        <v>783</v>
      </c>
      <c r="D4" s="283" t="s">
        <v>784</v>
      </c>
      <c r="E4" s="283" t="s">
        <v>1796</v>
      </c>
      <c r="F4" s="283" t="s">
        <v>1838</v>
      </c>
      <c r="G4" s="283" t="s">
        <v>785</v>
      </c>
      <c r="H4" s="284" t="s">
        <v>787</v>
      </c>
      <c r="I4" s="157"/>
      <c r="J4" s="2" t="str">
        <f>IF(Lang=0,AB4,AC4)</f>
        <v>Réf</v>
      </c>
      <c r="AB4" s="112" t="s">
        <v>2</v>
      </c>
      <c r="AC4" s="112" t="s">
        <v>3</v>
      </c>
    </row>
    <row r="5" spans="2:29" ht="15" customHeight="1" x14ac:dyDescent="0.25">
      <c r="B5" s="466"/>
      <c r="C5" s="467"/>
      <c r="D5" s="472"/>
      <c r="E5" s="472"/>
      <c r="F5" s="472"/>
      <c r="G5" s="467"/>
      <c r="H5" s="468"/>
      <c r="J5" s="1" t="s">
        <v>794</v>
      </c>
    </row>
    <row r="6" spans="2:29" ht="15" customHeight="1" x14ac:dyDescent="0.25">
      <c r="B6" s="466"/>
      <c r="C6" s="467"/>
      <c r="D6" s="472"/>
      <c r="E6" s="472"/>
      <c r="F6" s="472"/>
      <c r="G6" s="467"/>
      <c r="H6" s="468"/>
      <c r="J6" s="1" t="s">
        <v>795</v>
      </c>
    </row>
    <row r="7" spans="2:29" ht="15" customHeight="1" x14ac:dyDescent="0.25">
      <c r="B7" s="466"/>
      <c r="C7" s="467"/>
      <c r="D7" s="472"/>
      <c r="E7" s="472"/>
      <c r="F7" s="472"/>
      <c r="G7" s="467"/>
      <c r="H7" s="468"/>
      <c r="J7" s="1" t="s">
        <v>796</v>
      </c>
    </row>
    <row r="8" spans="2:29" ht="15" customHeight="1" x14ac:dyDescent="0.25">
      <c r="B8" s="466"/>
      <c r="C8" s="467"/>
      <c r="D8" s="472"/>
      <c r="E8" s="472"/>
      <c r="F8" s="472"/>
      <c r="G8" s="467"/>
      <c r="H8" s="468"/>
      <c r="J8" s="1" t="s">
        <v>797</v>
      </c>
    </row>
    <row r="9" spans="2:29" ht="15" customHeight="1" x14ac:dyDescent="0.25">
      <c r="B9" s="466"/>
      <c r="C9" s="467"/>
      <c r="D9" s="472"/>
      <c r="E9" s="472"/>
      <c r="F9" s="472"/>
      <c r="G9" s="467"/>
      <c r="H9" s="468"/>
      <c r="J9" s="1" t="s">
        <v>6</v>
      </c>
    </row>
    <row r="10" spans="2:29" ht="15" customHeight="1" x14ac:dyDescent="0.25">
      <c r="B10" s="466"/>
      <c r="C10" s="467"/>
      <c r="D10" s="472"/>
      <c r="E10" s="472"/>
      <c r="F10" s="472"/>
      <c r="G10" s="467"/>
      <c r="H10" s="468"/>
      <c r="J10" s="1" t="s">
        <v>798</v>
      </c>
    </row>
    <row r="11" spans="2:29" ht="15" customHeight="1" x14ac:dyDescent="0.25">
      <c r="B11" s="466"/>
      <c r="C11" s="467"/>
      <c r="D11" s="472"/>
      <c r="E11" s="472"/>
      <c r="F11" s="472"/>
      <c r="G11" s="467"/>
      <c r="H11" s="468"/>
      <c r="J11" s="1" t="s">
        <v>799</v>
      </c>
    </row>
    <row r="12" spans="2:29" ht="15" customHeight="1" x14ac:dyDescent="0.25">
      <c r="B12" s="466"/>
      <c r="C12" s="467"/>
      <c r="D12" s="472"/>
      <c r="E12" s="472"/>
      <c r="F12" s="472"/>
      <c r="G12" s="467"/>
      <c r="H12" s="468"/>
      <c r="J12" s="1" t="s">
        <v>800</v>
      </c>
    </row>
    <row r="13" spans="2:29" ht="15" customHeight="1" x14ac:dyDescent="0.25">
      <c r="B13" s="466"/>
      <c r="C13" s="467"/>
      <c r="D13" s="472"/>
      <c r="E13" s="472"/>
      <c r="F13" s="472"/>
      <c r="G13" s="467"/>
      <c r="H13" s="468"/>
      <c r="J13" s="1" t="s">
        <v>801</v>
      </c>
    </row>
    <row r="14" spans="2:29" ht="15" customHeight="1" x14ac:dyDescent="0.25">
      <c r="B14" s="466"/>
      <c r="C14" s="467"/>
      <c r="D14" s="472"/>
      <c r="E14" s="472"/>
      <c r="F14" s="472"/>
      <c r="G14" s="467"/>
      <c r="H14" s="468"/>
      <c r="J14" s="1" t="s">
        <v>24</v>
      </c>
    </row>
    <row r="15" spans="2:29" ht="15" customHeight="1" outlineLevel="1" x14ac:dyDescent="0.25">
      <c r="B15" s="466"/>
      <c r="C15" s="467"/>
      <c r="D15" s="472"/>
      <c r="E15" s="472"/>
      <c r="F15" s="472"/>
      <c r="G15" s="467"/>
      <c r="H15" s="468"/>
      <c r="J15" s="1" t="s">
        <v>802</v>
      </c>
    </row>
    <row r="16" spans="2:29" ht="15" customHeight="1" outlineLevel="1" x14ac:dyDescent="0.25">
      <c r="B16" s="466"/>
      <c r="C16" s="467"/>
      <c r="D16" s="472"/>
      <c r="E16" s="472"/>
      <c r="F16" s="472"/>
      <c r="G16" s="467"/>
      <c r="H16" s="468"/>
      <c r="J16" s="1" t="s">
        <v>803</v>
      </c>
    </row>
    <row r="17" spans="2:10" ht="15" customHeight="1" outlineLevel="1" x14ac:dyDescent="0.25">
      <c r="B17" s="466"/>
      <c r="C17" s="467"/>
      <c r="D17" s="472"/>
      <c r="E17" s="472"/>
      <c r="F17" s="472"/>
      <c r="G17" s="467"/>
      <c r="H17" s="468"/>
      <c r="J17" s="1" t="s">
        <v>804</v>
      </c>
    </row>
    <row r="18" spans="2:10" ht="15" customHeight="1" outlineLevel="1" x14ac:dyDescent="0.25">
      <c r="B18" s="466"/>
      <c r="C18" s="467"/>
      <c r="D18" s="472"/>
      <c r="E18" s="472"/>
      <c r="F18" s="472"/>
      <c r="G18" s="467"/>
      <c r="H18" s="468"/>
      <c r="J18" s="1" t="s">
        <v>805</v>
      </c>
    </row>
    <row r="19" spans="2:10" ht="15" customHeight="1" outlineLevel="1" x14ac:dyDescent="0.25">
      <c r="B19" s="466"/>
      <c r="C19" s="467"/>
      <c r="D19" s="472"/>
      <c r="E19" s="472"/>
      <c r="F19" s="472"/>
      <c r="G19" s="467"/>
      <c r="H19" s="468"/>
      <c r="J19" s="1" t="s">
        <v>806</v>
      </c>
    </row>
    <row r="20" spans="2:10" ht="15" customHeight="1" outlineLevel="1" x14ac:dyDescent="0.25">
      <c r="B20" s="466"/>
      <c r="C20" s="467"/>
      <c r="D20" s="472"/>
      <c r="E20" s="472"/>
      <c r="F20" s="472"/>
      <c r="G20" s="467"/>
      <c r="H20" s="468"/>
      <c r="J20" s="1" t="s">
        <v>807</v>
      </c>
    </row>
    <row r="21" spans="2:10" ht="15" customHeight="1" outlineLevel="1" x14ac:dyDescent="0.25">
      <c r="B21" s="466"/>
      <c r="C21" s="467"/>
      <c r="D21" s="472"/>
      <c r="E21" s="472"/>
      <c r="F21" s="472"/>
      <c r="G21" s="467"/>
      <c r="H21" s="468"/>
      <c r="J21" s="1" t="s">
        <v>808</v>
      </c>
    </row>
    <row r="22" spans="2:10" ht="15" customHeight="1" outlineLevel="1" x14ac:dyDescent="0.25">
      <c r="B22" s="466"/>
      <c r="C22" s="467"/>
      <c r="D22" s="472"/>
      <c r="E22" s="472"/>
      <c r="F22" s="472"/>
      <c r="G22" s="467"/>
      <c r="H22" s="468"/>
      <c r="J22" s="1" t="s">
        <v>809</v>
      </c>
    </row>
    <row r="23" spans="2:10" ht="15" customHeight="1" outlineLevel="1" x14ac:dyDescent="0.25">
      <c r="B23" s="466"/>
      <c r="C23" s="467"/>
      <c r="D23" s="472"/>
      <c r="E23" s="472"/>
      <c r="F23" s="472"/>
      <c r="G23" s="467"/>
      <c r="H23" s="468"/>
      <c r="J23" s="1" t="s">
        <v>810</v>
      </c>
    </row>
    <row r="24" spans="2:10" ht="15" customHeight="1" outlineLevel="1" x14ac:dyDescent="0.25">
      <c r="B24" s="466"/>
      <c r="C24" s="467"/>
      <c r="D24" s="472"/>
      <c r="E24" s="472"/>
      <c r="F24" s="472"/>
      <c r="G24" s="467"/>
      <c r="H24" s="468"/>
      <c r="J24" s="1" t="s">
        <v>811</v>
      </c>
    </row>
    <row r="25" spans="2:10" ht="15" customHeight="1" outlineLevel="1" x14ac:dyDescent="0.25">
      <c r="B25" s="466"/>
      <c r="C25" s="467"/>
      <c r="D25" s="472"/>
      <c r="E25" s="472"/>
      <c r="F25" s="472"/>
      <c r="G25" s="467"/>
      <c r="H25" s="468"/>
      <c r="J25" s="1" t="s">
        <v>812</v>
      </c>
    </row>
    <row r="26" spans="2:10" ht="15" customHeight="1" outlineLevel="1" x14ac:dyDescent="0.25">
      <c r="B26" s="466"/>
      <c r="C26" s="467"/>
      <c r="D26" s="472"/>
      <c r="E26" s="472"/>
      <c r="F26" s="472"/>
      <c r="G26" s="467"/>
      <c r="H26" s="468"/>
      <c r="J26" s="1" t="s">
        <v>813</v>
      </c>
    </row>
    <row r="27" spans="2:10" ht="15" customHeight="1" outlineLevel="1" x14ac:dyDescent="0.25">
      <c r="B27" s="466"/>
      <c r="C27" s="467"/>
      <c r="D27" s="472"/>
      <c r="E27" s="472"/>
      <c r="F27" s="472"/>
      <c r="G27" s="467"/>
      <c r="H27" s="468"/>
      <c r="J27" s="1" t="s">
        <v>814</v>
      </c>
    </row>
    <row r="28" spans="2:10" ht="15" customHeight="1" outlineLevel="1" x14ac:dyDescent="0.25">
      <c r="B28" s="466"/>
      <c r="C28" s="467"/>
      <c r="D28" s="472"/>
      <c r="E28" s="472"/>
      <c r="F28" s="472"/>
      <c r="G28" s="467"/>
      <c r="H28" s="468"/>
      <c r="J28" s="1" t="s">
        <v>815</v>
      </c>
    </row>
    <row r="29" spans="2:10" ht="15" customHeight="1" outlineLevel="1" x14ac:dyDescent="0.25">
      <c r="B29" s="466"/>
      <c r="C29" s="467"/>
      <c r="D29" s="472"/>
      <c r="E29" s="472"/>
      <c r="F29" s="472"/>
      <c r="G29" s="467"/>
      <c r="H29" s="468"/>
      <c r="J29" s="1" t="s">
        <v>816</v>
      </c>
    </row>
    <row r="30" spans="2:10" ht="15" customHeight="1" outlineLevel="1" x14ac:dyDescent="0.25">
      <c r="B30" s="466"/>
      <c r="C30" s="467"/>
      <c r="D30" s="472"/>
      <c r="E30" s="472"/>
      <c r="F30" s="472"/>
      <c r="G30" s="467"/>
      <c r="H30" s="468"/>
      <c r="J30" s="1" t="s">
        <v>817</v>
      </c>
    </row>
    <row r="31" spans="2:10" ht="15" customHeight="1" outlineLevel="1" x14ac:dyDescent="0.25">
      <c r="B31" s="466"/>
      <c r="C31" s="467"/>
      <c r="D31" s="472"/>
      <c r="E31" s="472"/>
      <c r="F31" s="472"/>
      <c r="G31" s="467"/>
      <c r="H31" s="468"/>
      <c r="J31" s="1" t="s">
        <v>818</v>
      </c>
    </row>
    <row r="32" spans="2:10" ht="15" customHeight="1" outlineLevel="1" x14ac:dyDescent="0.25">
      <c r="B32" s="466"/>
      <c r="C32" s="467"/>
      <c r="D32" s="472"/>
      <c r="E32" s="472"/>
      <c r="F32" s="472"/>
      <c r="G32" s="467"/>
      <c r="H32" s="468"/>
      <c r="J32" s="1" t="s">
        <v>819</v>
      </c>
    </row>
    <row r="33" spans="2:10" ht="15" customHeight="1" outlineLevel="1" x14ac:dyDescent="0.25">
      <c r="B33" s="466"/>
      <c r="C33" s="467"/>
      <c r="D33" s="472"/>
      <c r="E33" s="472"/>
      <c r="F33" s="472"/>
      <c r="G33" s="467"/>
      <c r="H33" s="468"/>
      <c r="J33" s="1" t="s">
        <v>820</v>
      </c>
    </row>
    <row r="34" spans="2:10" ht="15" customHeight="1" outlineLevel="1" x14ac:dyDescent="0.25">
      <c r="B34" s="466"/>
      <c r="C34" s="467"/>
      <c r="D34" s="472"/>
      <c r="E34" s="472"/>
      <c r="F34" s="472"/>
      <c r="G34" s="467"/>
      <c r="H34" s="468"/>
      <c r="J34" s="1" t="s">
        <v>821</v>
      </c>
    </row>
    <row r="35" spans="2:10" ht="15" customHeight="1" outlineLevel="1" x14ac:dyDescent="0.25">
      <c r="B35" s="466"/>
      <c r="C35" s="467"/>
      <c r="D35" s="472"/>
      <c r="E35" s="472"/>
      <c r="F35" s="472"/>
      <c r="G35" s="467"/>
      <c r="H35" s="468"/>
      <c r="J35" s="1" t="s">
        <v>822</v>
      </c>
    </row>
    <row r="36" spans="2:10" ht="15" customHeight="1" outlineLevel="1" x14ac:dyDescent="0.25">
      <c r="B36" s="466"/>
      <c r="C36" s="467"/>
      <c r="D36" s="472"/>
      <c r="E36" s="472"/>
      <c r="F36" s="472"/>
      <c r="G36" s="467"/>
      <c r="H36" s="468"/>
      <c r="J36" s="1" t="s">
        <v>823</v>
      </c>
    </row>
    <row r="37" spans="2:10" ht="15" customHeight="1" outlineLevel="1" x14ac:dyDescent="0.25">
      <c r="B37" s="466"/>
      <c r="C37" s="467"/>
      <c r="D37" s="472"/>
      <c r="E37" s="472"/>
      <c r="F37" s="472"/>
      <c r="G37" s="467"/>
      <c r="H37" s="468"/>
      <c r="J37" s="1" t="s">
        <v>824</v>
      </c>
    </row>
    <row r="38" spans="2:10" ht="15" customHeight="1" outlineLevel="1" x14ac:dyDescent="0.25">
      <c r="B38" s="466"/>
      <c r="C38" s="467"/>
      <c r="D38" s="472"/>
      <c r="E38" s="472"/>
      <c r="F38" s="472"/>
      <c r="G38" s="467"/>
      <c r="H38" s="468"/>
      <c r="J38" s="1" t="s">
        <v>825</v>
      </c>
    </row>
    <row r="39" spans="2:10" ht="15" customHeight="1" outlineLevel="1" x14ac:dyDescent="0.25">
      <c r="B39" s="466"/>
      <c r="C39" s="467"/>
      <c r="D39" s="472"/>
      <c r="E39" s="472"/>
      <c r="F39" s="472"/>
      <c r="G39" s="467"/>
      <c r="H39" s="468"/>
      <c r="J39" s="1" t="s">
        <v>826</v>
      </c>
    </row>
    <row r="40" spans="2:10" ht="15" customHeight="1" outlineLevel="1" x14ac:dyDescent="0.25">
      <c r="B40" s="466"/>
      <c r="C40" s="467"/>
      <c r="D40" s="472"/>
      <c r="E40" s="472"/>
      <c r="F40" s="472"/>
      <c r="G40" s="467"/>
      <c r="H40" s="468"/>
      <c r="J40" s="1" t="s">
        <v>827</v>
      </c>
    </row>
    <row r="41" spans="2:10" ht="15" customHeight="1" outlineLevel="1" x14ac:dyDescent="0.25">
      <c r="B41" s="466"/>
      <c r="C41" s="467"/>
      <c r="D41" s="472"/>
      <c r="E41" s="472"/>
      <c r="F41" s="472"/>
      <c r="G41" s="467"/>
      <c r="H41" s="468"/>
      <c r="J41" s="1" t="s">
        <v>828</v>
      </c>
    </row>
    <row r="42" spans="2:10" ht="15" customHeight="1" outlineLevel="1" x14ac:dyDescent="0.25">
      <c r="B42" s="466"/>
      <c r="C42" s="467"/>
      <c r="D42" s="472"/>
      <c r="E42" s="472"/>
      <c r="F42" s="472"/>
      <c r="G42" s="467"/>
      <c r="H42" s="468"/>
      <c r="J42" s="1" t="s">
        <v>829</v>
      </c>
    </row>
    <row r="43" spans="2:10" ht="15" customHeight="1" outlineLevel="1" x14ac:dyDescent="0.25">
      <c r="B43" s="466"/>
      <c r="C43" s="467"/>
      <c r="D43" s="472"/>
      <c r="E43" s="472"/>
      <c r="F43" s="472"/>
      <c r="G43" s="467"/>
      <c r="H43" s="468"/>
      <c r="J43" s="1" t="s">
        <v>830</v>
      </c>
    </row>
    <row r="44" spans="2:10" ht="15" customHeight="1" outlineLevel="1" x14ac:dyDescent="0.25">
      <c r="B44" s="466"/>
      <c r="C44" s="467"/>
      <c r="D44" s="472"/>
      <c r="E44" s="472"/>
      <c r="F44" s="472"/>
      <c r="G44" s="467"/>
      <c r="H44" s="468"/>
      <c r="J44" s="1" t="s">
        <v>831</v>
      </c>
    </row>
    <row r="45" spans="2:10" ht="15" customHeight="1" outlineLevel="1" x14ac:dyDescent="0.25">
      <c r="B45" s="466"/>
      <c r="C45" s="467"/>
      <c r="D45" s="472"/>
      <c r="E45" s="472"/>
      <c r="F45" s="472"/>
      <c r="G45" s="467"/>
      <c r="H45" s="468"/>
      <c r="J45" s="1" t="s">
        <v>832</v>
      </c>
    </row>
    <row r="46" spans="2:10" ht="15" customHeight="1" outlineLevel="1" x14ac:dyDescent="0.25">
      <c r="B46" s="466"/>
      <c r="C46" s="467"/>
      <c r="D46" s="472"/>
      <c r="E46" s="472"/>
      <c r="F46" s="472"/>
      <c r="G46" s="467"/>
      <c r="H46" s="468"/>
      <c r="J46" s="1" t="s">
        <v>833</v>
      </c>
    </row>
    <row r="47" spans="2:10" ht="15" customHeight="1" outlineLevel="1" x14ac:dyDescent="0.25">
      <c r="B47" s="466"/>
      <c r="C47" s="467"/>
      <c r="D47" s="472"/>
      <c r="E47" s="472"/>
      <c r="F47" s="472"/>
      <c r="G47" s="467"/>
      <c r="H47" s="468"/>
      <c r="J47" s="1" t="s">
        <v>834</v>
      </c>
    </row>
    <row r="48" spans="2:10" ht="15" customHeight="1" outlineLevel="1" x14ac:dyDescent="0.25">
      <c r="B48" s="466"/>
      <c r="C48" s="467"/>
      <c r="D48" s="472"/>
      <c r="E48" s="472"/>
      <c r="F48" s="472"/>
      <c r="G48" s="467"/>
      <c r="H48" s="468"/>
      <c r="J48" s="1" t="s">
        <v>835</v>
      </c>
    </row>
    <row r="49" spans="2:10" ht="15" customHeight="1" outlineLevel="1" x14ac:dyDescent="0.25">
      <c r="B49" s="466"/>
      <c r="C49" s="467"/>
      <c r="D49" s="472"/>
      <c r="E49" s="472"/>
      <c r="F49" s="472"/>
      <c r="G49" s="467"/>
      <c r="H49" s="468"/>
      <c r="J49" s="1" t="s">
        <v>836</v>
      </c>
    </row>
    <row r="50" spans="2:10" ht="15" customHeight="1" outlineLevel="1" x14ac:dyDescent="0.25">
      <c r="B50" s="466"/>
      <c r="C50" s="467"/>
      <c r="D50" s="472"/>
      <c r="E50" s="472"/>
      <c r="F50" s="472"/>
      <c r="G50" s="467"/>
      <c r="H50" s="468"/>
      <c r="J50" s="1" t="s">
        <v>837</v>
      </c>
    </row>
    <row r="51" spans="2:10" ht="15" customHeight="1" outlineLevel="1" x14ac:dyDescent="0.25">
      <c r="B51" s="466"/>
      <c r="C51" s="467"/>
      <c r="D51" s="472"/>
      <c r="E51" s="472"/>
      <c r="F51" s="472"/>
      <c r="G51" s="467"/>
      <c r="H51" s="468"/>
      <c r="J51" s="1" t="s">
        <v>838</v>
      </c>
    </row>
    <row r="52" spans="2:10" ht="15" customHeight="1" outlineLevel="1" x14ac:dyDescent="0.25">
      <c r="B52" s="466"/>
      <c r="C52" s="467"/>
      <c r="D52" s="472"/>
      <c r="E52" s="472"/>
      <c r="F52" s="472"/>
      <c r="G52" s="467"/>
      <c r="H52" s="468"/>
      <c r="J52" s="1" t="s">
        <v>839</v>
      </c>
    </row>
    <row r="53" spans="2:10" ht="15" customHeight="1" outlineLevel="1" x14ac:dyDescent="0.25">
      <c r="B53" s="466"/>
      <c r="C53" s="467"/>
      <c r="D53" s="472"/>
      <c r="E53" s="472"/>
      <c r="F53" s="472"/>
      <c r="G53" s="467"/>
      <c r="H53" s="468"/>
      <c r="J53" s="1" t="s">
        <v>840</v>
      </c>
    </row>
    <row r="54" spans="2:10" ht="15" customHeight="1" outlineLevel="1" x14ac:dyDescent="0.25">
      <c r="B54" s="466"/>
      <c r="C54" s="467"/>
      <c r="D54" s="472"/>
      <c r="E54" s="472"/>
      <c r="F54" s="472"/>
      <c r="G54" s="467"/>
      <c r="H54" s="468"/>
      <c r="J54" s="1" t="s">
        <v>841</v>
      </c>
    </row>
    <row r="55" spans="2:10" ht="15" customHeight="1" outlineLevel="1" x14ac:dyDescent="0.25">
      <c r="B55" s="466"/>
      <c r="C55" s="467"/>
      <c r="D55" s="472"/>
      <c r="E55" s="472"/>
      <c r="F55" s="472"/>
      <c r="G55" s="467"/>
      <c r="H55" s="468"/>
      <c r="J55" s="1" t="s">
        <v>842</v>
      </c>
    </row>
    <row r="56" spans="2:10" ht="15" customHeight="1" outlineLevel="1" x14ac:dyDescent="0.25">
      <c r="B56" s="466"/>
      <c r="C56" s="467"/>
      <c r="D56" s="472"/>
      <c r="E56" s="472"/>
      <c r="F56" s="472"/>
      <c r="G56" s="467"/>
      <c r="H56" s="468"/>
      <c r="J56" s="1" t="s">
        <v>843</v>
      </c>
    </row>
    <row r="57" spans="2:10" ht="15" customHeight="1" outlineLevel="1" x14ac:dyDescent="0.25">
      <c r="B57" s="466"/>
      <c r="C57" s="467"/>
      <c r="D57" s="472"/>
      <c r="E57" s="472"/>
      <c r="F57" s="472"/>
      <c r="G57" s="467"/>
      <c r="H57" s="468"/>
      <c r="J57" s="1" t="s">
        <v>844</v>
      </c>
    </row>
    <row r="58" spans="2:10" ht="15" customHeight="1" outlineLevel="1" x14ac:dyDescent="0.25">
      <c r="B58" s="466"/>
      <c r="C58" s="467"/>
      <c r="D58" s="472"/>
      <c r="E58" s="472"/>
      <c r="F58" s="472"/>
      <c r="G58" s="467"/>
      <c r="H58" s="468"/>
      <c r="J58" s="1" t="s">
        <v>845</v>
      </c>
    </row>
    <row r="59" spans="2:10" ht="15" customHeight="1" outlineLevel="1" x14ac:dyDescent="0.25">
      <c r="B59" s="466"/>
      <c r="C59" s="467"/>
      <c r="D59" s="472"/>
      <c r="E59" s="472"/>
      <c r="F59" s="472"/>
      <c r="G59" s="467"/>
      <c r="H59" s="468"/>
      <c r="J59" s="1" t="s">
        <v>846</v>
      </c>
    </row>
    <row r="60" spans="2:10" ht="15" customHeight="1" outlineLevel="1" x14ac:dyDescent="0.25">
      <c r="B60" s="466"/>
      <c r="C60" s="467"/>
      <c r="D60" s="472"/>
      <c r="E60" s="472"/>
      <c r="F60" s="472"/>
      <c r="G60" s="467"/>
      <c r="H60" s="468"/>
      <c r="J60" s="1" t="s">
        <v>847</v>
      </c>
    </row>
    <row r="61" spans="2:10" ht="15" customHeight="1" outlineLevel="1" x14ac:dyDescent="0.25">
      <c r="B61" s="466"/>
      <c r="C61" s="467"/>
      <c r="D61" s="472"/>
      <c r="E61" s="472"/>
      <c r="F61" s="472"/>
      <c r="G61" s="467"/>
      <c r="H61" s="468"/>
      <c r="J61" s="1" t="s">
        <v>848</v>
      </c>
    </row>
    <row r="62" spans="2:10" ht="15" customHeight="1" outlineLevel="1" x14ac:dyDescent="0.25">
      <c r="B62" s="466"/>
      <c r="C62" s="467"/>
      <c r="D62" s="472"/>
      <c r="E62" s="472"/>
      <c r="F62" s="472"/>
      <c r="G62" s="467"/>
      <c r="H62" s="468"/>
      <c r="J62" s="1" t="s">
        <v>849</v>
      </c>
    </row>
    <row r="63" spans="2:10" ht="15" customHeight="1" outlineLevel="1" x14ac:dyDescent="0.25">
      <c r="B63" s="466"/>
      <c r="C63" s="467"/>
      <c r="D63" s="472"/>
      <c r="E63" s="472"/>
      <c r="F63" s="472"/>
      <c r="G63" s="467"/>
      <c r="H63" s="468"/>
      <c r="J63" s="1" t="s">
        <v>850</v>
      </c>
    </row>
    <row r="64" spans="2:10" ht="15" customHeight="1" outlineLevel="1" x14ac:dyDescent="0.25">
      <c r="B64" s="466"/>
      <c r="C64" s="467"/>
      <c r="D64" s="472"/>
      <c r="E64" s="472"/>
      <c r="F64" s="472"/>
      <c r="G64" s="467"/>
      <c r="H64" s="468"/>
      <c r="J64" s="1" t="s">
        <v>851</v>
      </c>
    </row>
    <row r="65" spans="2:10" ht="15" customHeight="1" outlineLevel="1" x14ac:dyDescent="0.25">
      <c r="B65" s="466"/>
      <c r="C65" s="467"/>
      <c r="D65" s="472"/>
      <c r="E65" s="472"/>
      <c r="F65" s="472"/>
      <c r="G65" s="467"/>
      <c r="H65" s="468"/>
      <c r="J65" s="1" t="s">
        <v>852</v>
      </c>
    </row>
    <row r="66" spans="2:10" ht="15" customHeight="1" outlineLevel="1" x14ac:dyDescent="0.25">
      <c r="B66" s="466"/>
      <c r="C66" s="467"/>
      <c r="D66" s="472"/>
      <c r="E66" s="472"/>
      <c r="F66" s="472"/>
      <c r="G66" s="467"/>
      <c r="H66" s="468"/>
      <c r="J66" s="1" t="s">
        <v>853</v>
      </c>
    </row>
    <row r="67" spans="2:10" ht="15" customHeight="1" outlineLevel="1" x14ac:dyDescent="0.25">
      <c r="B67" s="466"/>
      <c r="C67" s="467"/>
      <c r="D67" s="472"/>
      <c r="E67" s="472"/>
      <c r="F67" s="472"/>
      <c r="G67" s="467"/>
      <c r="H67" s="468"/>
      <c r="J67" s="1" t="s">
        <v>854</v>
      </c>
    </row>
    <row r="68" spans="2:10" ht="15" customHeight="1" outlineLevel="1" x14ac:dyDescent="0.25">
      <c r="B68" s="466"/>
      <c r="C68" s="467"/>
      <c r="D68" s="472"/>
      <c r="E68" s="472"/>
      <c r="F68" s="472"/>
      <c r="G68" s="467"/>
      <c r="H68" s="468"/>
      <c r="J68" s="1" t="s">
        <v>855</v>
      </c>
    </row>
    <row r="69" spans="2:10" ht="15" customHeight="1" outlineLevel="1" x14ac:dyDescent="0.25">
      <c r="B69" s="466"/>
      <c r="C69" s="467"/>
      <c r="D69" s="472"/>
      <c r="E69" s="472"/>
      <c r="F69" s="472"/>
      <c r="G69" s="467"/>
      <c r="H69" s="468"/>
      <c r="J69" s="1" t="s">
        <v>856</v>
      </c>
    </row>
    <row r="70" spans="2:10" ht="15" customHeight="1" outlineLevel="1" x14ac:dyDescent="0.25">
      <c r="B70" s="466"/>
      <c r="C70" s="467"/>
      <c r="D70" s="472"/>
      <c r="E70" s="472"/>
      <c r="F70" s="472"/>
      <c r="G70" s="467"/>
      <c r="H70" s="468"/>
      <c r="J70" s="1" t="s">
        <v>857</v>
      </c>
    </row>
    <row r="71" spans="2:10" ht="15" customHeight="1" outlineLevel="1" x14ac:dyDescent="0.25">
      <c r="B71" s="466"/>
      <c r="C71" s="467"/>
      <c r="D71" s="472"/>
      <c r="E71" s="472"/>
      <c r="F71" s="472"/>
      <c r="G71" s="467"/>
      <c r="H71" s="468"/>
      <c r="J71" s="1" t="s">
        <v>858</v>
      </c>
    </row>
    <row r="72" spans="2:10" ht="15" customHeight="1" outlineLevel="1" x14ac:dyDescent="0.25">
      <c r="B72" s="466"/>
      <c r="C72" s="467"/>
      <c r="D72" s="472"/>
      <c r="E72" s="472"/>
      <c r="F72" s="472"/>
      <c r="G72" s="467"/>
      <c r="H72" s="468"/>
      <c r="J72" s="1" t="s">
        <v>859</v>
      </c>
    </row>
    <row r="73" spans="2:10" ht="15" customHeight="1" outlineLevel="1" x14ac:dyDescent="0.25">
      <c r="B73" s="466"/>
      <c r="C73" s="467"/>
      <c r="D73" s="472"/>
      <c r="E73" s="472"/>
      <c r="F73" s="472"/>
      <c r="G73" s="467"/>
      <c r="H73" s="468"/>
      <c r="J73" s="1" t="s">
        <v>860</v>
      </c>
    </row>
    <row r="74" spans="2:10" ht="15" customHeight="1" outlineLevel="1" x14ac:dyDescent="0.25">
      <c r="B74" s="466"/>
      <c r="C74" s="467"/>
      <c r="D74" s="472"/>
      <c r="E74" s="472"/>
      <c r="F74" s="472"/>
      <c r="G74" s="467"/>
      <c r="H74" s="468"/>
      <c r="J74" s="1" t="s">
        <v>861</v>
      </c>
    </row>
    <row r="75" spans="2:10" ht="15" customHeight="1" outlineLevel="1" x14ac:dyDescent="0.25">
      <c r="B75" s="466"/>
      <c r="C75" s="467"/>
      <c r="D75" s="472"/>
      <c r="E75" s="472"/>
      <c r="F75" s="472"/>
      <c r="G75" s="467"/>
      <c r="H75" s="468"/>
      <c r="J75" s="1" t="s">
        <v>862</v>
      </c>
    </row>
    <row r="76" spans="2:10" ht="15" customHeight="1" outlineLevel="1" x14ac:dyDescent="0.25">
      <c r="B76" s="466"/>
      <c r="C76" s="467"/>
      <c r="D76" s="472"/>
      <c r="E76" s="472"/>
      <c r="F76" s="472"/>
      <c r="G76" s="467"/>
      <c r="H76" s="468"/>
      <c r="J76" s="1" t="s">
        <v>863</v>
      </c>
    </row>
    <row r="77" spans="2:10" ht="15" customHeight="1" outlineLevel="1" x14ac:dyDescent="0.25">
      <c r="B77" s="466"/>
      <c r="C77" s="467"/>
      <c r="D77" s="472"/>
      <c r="E77" s="472"/>
      <c r="F77" s="472"/>
      <c r="G77" s="467"/>
      <c r="H77" s="468"/>
      <c r="J77" s="1" t="s">
        <v>864</v>
      </c>
    </row>
    <row r="78" spans="2:10" ht="15" customHeight="1" outlineLevel="1" x14ac:dyDescent="0.25">
      <c r="B78" s="466"/>
      <c r="C78" s="467"/>
      <c r="D78" s="472"/>
      <c r="E78" s="472"/>
      <c r="F78" s="472"/>
      <c r="G78" s="467"/>
      <c r="H78" s="468"/>
      <c r="J78" s="1" t="s">
        <v>865</v>
      </c>
    </row>
    <row r="79" spans="2:10" ht="15" customHeight="1" outlineLevel="1" x14ac:dyDescent="0.25">
      <c r="B79" s="466"/>
      <c r="C79" s="467"/>
      <c r="D79" s="472"/>
      <c r="E79" s="472"/>
      <c r="F79" s="472"/>
      <c r="G79" s="467"/>
      <c r="H79" s="468"/>
      <c r="J79" s="1" t="s">
        <v>866</v>
      </c>
    </row>
    <row r="80" spans="2:10" ht="15" customHeight="1" outlineLevel="1" x14ac:dyDescent="0.25">
      <c r="B80" s="466"/>
      <c r="C80" s="467"/>
      <c r="D80" s="472"/>
      <c r="E80" s="472"/>
      <c r="F80" s="472"/>
      <c r="G80" s="467"/>
      <c r="H80" s="468"/>
      <c r="J80" s="1" t="s">
        <v>867</v>
      </c>
    </row>
    <row r="81" spans="2:10" ht="15" customHeight="1" outlineLevel="1" x14ac:dyDescent="0.25">
      <c r="B81" s="466"/>
      <c r="C81" s="467"/>
      <c r="D81" s="472"/>
      <c r="E81" s="472"/>
      <c r="F81" s="472"/>
      <c r="G81" s="467"/>
      <c r="H81" s="468"/>
      <c r="J81" s="1" t="s">
        <v>868</v>
      </c>
    </row>
    <row r="82" spans="2:10" ht="15" customHeight="1" outlineLevel="1" x14ac:dyDescent="0.25">
      <c r="B82" s="466"/>
      <c r="C82" s="467"/>
      <c r="D82" s="472"/>
      <c r="E82" s="472"/>
      <c r="F82" s="472"/>
      <c r="G82" s="467"/>
      <c r="H82" s="468"/>
      <c r="J82" s="1" t="s">
        <v>869</v>
      </c>
    </row>
    <row r="83" spans="2:10" ht="15" customHeight="1" outlineLevel="1" x14ac:dyDescent="0.25">
      <c r="B83" s="466"/>
      <c r="C83" s="467"/>
      <c r="D83" s="472"/>
      <c r="E83" s="472"/>
      <c r="F83" s="472"/>
      <c r="G83" s="467"/>
      <c r="H83" s="468"/>
      <c r="J83" s="1" t="s">
        <v>870</v>
      </c>
    </row>
    <row r="84" spans="2:10" ht="15" customHeight="1" outlineLevel="1" x14ac:dyDescent="0.25">
      <c r="B84" s="466"/>
      <c r="C84" s="467"/>
      <c r="D84" s="472"/>
      <c r="E84" s="472"/>
      <c r="F84" s="472"/>
      <c r="G84" s="467"/>
      <c r="H84" s="468"/>
      <c r="J84" s="1" t="s">
        <v>871</v>
      </c>
    </row>
    <row r="85" spans="2:10" ht="15" customHeight="1" outlineLevel="1" x14ac:dyDescent="0.25">
      <c r="B85" s="466"/>
      <c r="C85" s="467"/>
      <c r="D85" s="472"/>
      <c r="E85" s="472"/>
      <c r="F85" s="472"/>
      <c r="G85" s="467"/>
      <c r="H85" s="468"/>
      <c r="J85" s="1" t="s">
        <v>872</v>
      </c>
    </row>
    <row r="86" spans="2:10" ht="15" customHeight="1" outlineLevel="1" x14ac:dyDescent="0.25">
      <c r="B86" s="466"/>
      <c r="C86" s="467"/>
      <c r="D86" s="472"/>
      <c r="E86" s="472"/>
      <c r="F86" s="472"/>
      <c r="G86" s="467"/>
      <c r="H86" s="468"/>
      <c r="J86" s="1" t="s">
        <v>873</v>
      </c>
    </row>
    <row r="87" spans="2:10" ht="15" customHeight="1" outlineLevel="1" x14ac:dyDescent="0.25">
      <c r="B87" s="466"/>
      <c r="C87" s="467"/>
      <c r="D87" s="472"/>
      <c r="E87" s="472"/>
      <c r="F87" s="472"/>
      <c r="G87" s="467"/>
      <c r="H87" s="468"/>
      <c r="J87" s="1" t="s">
        <v>874</v>
      </c>
    </row>
    <row r="88" spans="2:10" ht="15" customHeight="1" outlineLevel="1" x14ac:dyDescent="0.25">
      <c r="B88" s="466"/>
      <c r="C88" s="467"/>
      <c r="D88" s="472"/>
      <c r="E88" s="472"/>
      <c r="F88" s="472"/>
      <c r="G88" s="467"/>
      <c r="H88" s="468"/>
      <c r="J88" s="1" t="s">
        <v>875</v>
      </c>
    </row>
    <row r="89" spans="2:10" ht="15" customHeight="1" outlineLevel="1" x14ac:dyDescent="0.25">
      <c r="B89" s="466"/>
      <c r="C89" s="467"/>
      <c r="D89" s="472"/>
      <c r="E89" s="472"/>
      <c r="F89" s="472"/>
      <c r="G89" s="467"/>
      <c r="H89" s="468"/>
      <c r="J89" s="1" t="s">
        <v>876</v>
      </c>
    </row>
    <row r="90" spans="2:10" ht="15" customHeight="1" outlineLevel="1" x14ac:dyDescent="0.25">
      <c r="B90" s="466"/>
      <c r="C90" s="467"/>
      <c r="D90" s="472"/>
      <c r="E90" s="472"/>
      <c r="F90" s="472"/>
      <c r="G90" s="467"/>
      <c r="H90" s="468"/>
      <c r="J90" s="1" t="s">
        <v>877</v>
      </c>
    </row>
    <row r="91" spans="2:10" ht="15" customHeight="1" outlineLevel="1" x14ac:dyDescent="0.25">
      <c r="B91" s="466"/>
      <c r="C91" s="467"/>
      <c r="D91" s="472"/>
      <c r="E91" s="472"/>
      <c r="F91" s="472"/>
      <c r="G91" s="467"/>
      <c r="H91" s="468"/>
      <c r="J91" s="1" t="s">
        <v>878</v>
      </c>
    </row>
    <row r="92" spans="2:10" ht="15" customHeight="1" outlineLevel="1" x14ac:dyDescent="0.25">
      <c r="B92" s="466"/>
      <c r="C92" s="467"/>
      <c r="D92" s="472"/>
      <c r="E92" s="472"/>
      <c r="F92" s="472"/>
      <c r="G92" s="467"/>
      <c r="H92" s="468"/>
      <c r="J92" s="1" t="s">
        <v>879</v>
      </c>
    </row>
    <row r="93" spans="2:10" ht="15" customHeight="1" outlineLevel="1" x14ac:dyDescent="0.25">
      <c r="B93" s="466"/>
      <c r="C93" s="467"/>
      <c r="D93" s="472"/>
      <c r="E93" s="472"/>
      <c r="F93" s="472"/>
      <c r="G93" s="467"/>
      <c r="H93" s="468"/>
      <c r="J93" s="1" t="s">
        <v>880</v>
      </c>
    </row>
    <row r="94" spans="2:10" ht="15" customHeight="1" outlineLevel="1" x14ac:dyDescent="0.25">
      <c r="B94" s="466"/>
      <c r="C94" s="467"/>
      <c r="D94" s="472"/>
      <c r="E94" s="472"/>
      <c r="F94" s="472"/>
      <c r="G94" s="467"/>
      <c r="H94" s="468"/>
      <c r="J94" s="1" t="s">
        <v>881</v>
      </c>
    </row>
    <row r="95" spans="2:10" ht="15" customHeight="1" outlineLevel="1" x14ac:dyDescent="0.25">
      <c r="B95" s="466"/>
      <c r="C95" s="467"/>
      <c r="D95" s="472"/>
      <c r="E95" s="472"/>
      <c r="F95" s="472"/>
      <c r="G95" s="467"/>
      <c r="H95" s="468"/>
      <c r="J95" s="1" t="s">
        <v>882</v>
      </c>
    </row>
    <row r="96" spans="2:10" ht="15" customHeight="1" outlineLevel="1" x14ac:dyDescent="0.25">
      <c r="B96" s="466"/>
      <c r="C96" s="467"/>
      <c r="D96" s="472"/>
      <c r="E96" s="472"/>
      <c r="F96" s="472"/>
      <c r="G96" s="467"/>
      <c r="H96" s="468"/>
      <c r="J96" s="1" t="s">
        <v>883</v>
      </c>
    </row>
    <row r="97" spans="2:14" ht="15" customHeight="1" outlineLevel="1" x14ac:dyDescent="0.25">
      <c r="B97" s="466"/>
      <c r="C97" s="467"/>
      <c r="D97" s="472"/>
      <c r="E97" s="472"/>
      <c r="F97" s="472"/>
      <c r="G97" s="467"/>
      <c r="H97" s="468"/>
      <c r="J97" s="1" t="s">
        <v>884</v>
      </c>
    </row>
    <row r="98" spans="2:14" ht="15" customHeight="1" outlineLevel="1" x14ac:dyDescent="0.25">
      <c r="B98" s="466"/>
      <c r="C98" s="467"/>
      <c r="D98" s="472"/>
      <c r="E98" s="472"/>
      <c r="F98" s="472"/>
      <c r="G98" s="467"/>
      <c r="H98" s="468"/>
      <c r="J98" s="1" t="s">
        <v>885</v>
      </c>
    </row>
    <row r="99" spans="2:14" ht="15" customHeight="1" outlineLevel="1" x14ac:dyDescent="0.25">
      <c r="B99" s="466"/>
      <c r="C99" s="467"/>
      <c r="D99" s="472"/>
      <c r="E99" s="472"/>
      <c r="F99" s="472"/>
      <c r="G99" s="467"/>
      <c r="H99" s="468"/>
      <c r="J99" s="1" t="s">
        <v>886</v>
      </c>
    </row>
    <row r="100" spans="2:14" ht="15" customHeight="1" outlineLevel="1" x14ac:dyDescent="0.25">
      <c r="B100" s="466"/>
      <c r="C100" s="467"/>
      <c r="D100" s="472"/>
      <c r="E100" s="472"/>
      <c r="F100" s="472"/>
      <c r="G100" s="467"/>
      <c r="H100" s="468"/>
      <c r="J100" s="1" t="s">
        <v>887</v>
      </c>
    </row>
    <row r="101" spans="2:14" ht="15" customHeight="1" outlineLevel="1" x14ac:dyDescent="0.25">
      <c r="B101" s="466"/>
      <c r="C101" s="467"/>
      <c r="D101" s="472"/>
      <c r="E101" s="472"/>
      <c r="F101" s="472"/>
      <c r="G101" s="467"/>
      <c r="H101" s="468"/>
      <c r="J101" s="1" t="s">
        <v>888</v>
      </c>
    </row>
    <row r="102" spans="2:14" ht="15" customHeight="1" outlineLevel="1" x14ac:dyDescent="0.25">
      <c r="B102" s="466"/>
      <c r="C102" s="467"/>
      <c r="D102" s="472"/>
      <c r="E102" s="472"/>
      <c r="F102" s="472"/>
      <c r="G102" s="467"/>
      <c r="H102" s="468"/>
      <c r="J102" s="1" t="s">
        <v>889</v>
      </c>
    </row>
    <row r="103" spans="2:14" ht="15" customHeight="1" thickBot="1" x14ac:dyDescent="0.3">
      <c r="B103" s="469"/>
      <c r="C103" s="470"/>
      <c r="D103" s="473"/>
      <c r="E103" s="473"/>
      <c r="F103" s="473"/>
      <c r="G103" s="470"/>
      <c r="H103" s="471"/>
      <c r="J103" s="1" t="s">
        <v>890</v>
      </c>
    </row>
    <row r="105" spans="2:14" x14ac:dyDescent="0.25">
      <c r="B105" s="150" t="str">
        <f>IF(Lang=0,M105,N105)</f>
        <v>(1) Numérotation du contrat de réassurance détenu en référence au tableau 8a.</v>
      </c>
      <c r="M105" s="112" t="s">
        <v>2524</v>
      </c>
      <c r="N105" s="112" t="s">
        <v>2525</v>
      </c>
    </row>
    <row r="106" spans="2:14" x14ac:dyDescent="0.25">
      <c r="B106" s="150" t="str">
        <f>IF(Lang=0,M106,N106)</f>
        <v>(2) Indiquer s’il s’agit d'un nouveau contrat de réassurance détenu ou d'une modification (avenant) à un contrat existant.</v>
      </c>
      <c r="M106" s="112" t="s">
        <v>2526</v>
      </c>
      <c r="N106" s="112" t="s">
        <v>2527</v>
      </c>
    </row>
    <row r="107" spans="2:14" x14ac:dyDescent="0.25">
      <c r="B107" s="150" t="str">
        <f>IF(Lang=0,M107,N107)</f>
        <v>(3) Préciser la nature de la modification (p.ex.: changement de couverture, de limite de conservation, de réassureur, etc.).</v>
      </c>
      <c r="M107" s="112" t="s">
        <v>2528</v>
      </c>
      <c r="N107" s="112" t="s">
        <v>2529</v>
      </c>
    </row>
    <row r="108" spans="2:14" x14ac:dyDescent="0.25">
      <c r="B108" s="150"/>
    </row>
    <row r="109" spans="2:14" x14ac:dyDescent="0.25">
      <c r="B109" s="150"/>
    </row>
    <row r="110" spans="2:14" x14ac:dyDescent="0.25">
      <c r="B110" s="150"/>
    </row>
    <row r="111" spans="2:14" x14ac:dyDescent="0.25">
      <c r="B111" s="150"/>
    </row>
    <row r="112" spans="2:14" x14ac:dyDescent="0.25">
      <c r="B112" s="150"/>
    </row>
  </sheetData>
  <sheetProtection sheet="1" objects="1" scenarios="1"/>
  <mergeCells count="1">
    <mergeCell ref="B2:H2"/>
  </mergeCells>
  <pageMargins left="0.70866141732283505" right="0.70866141732283505" top="0.74803149606299202" bottom="0.74803149606299202" header="0.31496062992126" footer="0.31496062992126"/>
  <pageSetup paperSize="5" scale="81" orientation="landscape" r:id="rId1"/>
  <headerFooter>
    <oddFooter>&amp;LAutorité des marchés financiers
Direction principale de la surveillance des assureurs et du contrôle du droit d'exercice&amp;CTableau 8 b&amp;RNouveaux contrats de réassurance  détenus et modifications aux contrats existants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EE74-3880-4CBC-9579-BD46DA2DEF59}">
  <sheetPr codeName="Feuil25"/>
  <dimension ref="B1:AL115"/>
  <sheetViews>
    <sheetView zoomScale="87" zoomScaleNormal="87" workbookViewId="0"/>
  </sheetViews>
  <sheetFormatPr baseColWidth="10" defaultColWidth="15.140625" defaultRowHeight="15" outlineLevelRow="1" outlineLevelCol="1" x14ac:dyDescent="0.25"/>
  <cols>
    <col min="1" max="1" width="3.28515625" style="147" customWidth="1"/>
    <col min="2" max="5" width="21.7109375" style="147" customWidth="1"/>
    <col min="6" max="6" width="15.7109375" style="147" customWidth="1"/>
    <col min="7" max="7" width="17.5703125" style="147" customWidth="1"/>
    <col min="8" max="8" width="15.7109375" style="147" customWidth="1"/>
    <col min="9" max="9" width="17.85546875" style="147" customWidth="1"/>
    <col min="10" max="10" width="15.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12" collapsed="1"/>
    <col min="39" max="16384" width="15.140625" style="147"/>
  </cols>
  <sheetData>
    <row r="1" spans="2:38" ht="15.75" thickBot="1" x14ac:dyDescent="0.3"/>
    <row r="2" spans="2:38" s="155" customFormat="1" ht="30" customHeight="1" x14ac:dyDescent="0.25">
      <c r="B2" s="615" t="str">
        <f>IF(Lang=0,O2,P2)</f>
        <v>Garanties des contrats à capital variable afférents aux fonds distincts - Garanties de retraits minimums en phase de paiement
(non consolidé)</v>
      </c>
      <c r="C2" s="688"/>
      <c r="D2" s="688"/>
      <c r="E2" s="688"/>
      <c r="F2" s="688"/>
      <c r="G2" s="688"/>
      <c r="H2" s="688"/>
      <c r="I2" s="688"/>
      <c r="J2" s="688"/>
      <c r="N2" s="112"/>
      <c r="O2" s="112" t="s">
        <v>2530</v>
      </c>
      <c r="P2" s="112" t="s">
        <v>2531</v>
      </c>
      <c r="Q2" s="112"/>
      <c r="R2" s="112"/>
      <c r="S2" s="112"/>
      <c r="T2" s="112"/>
      <c r="U2" s="112"/>
      <c r="V2" s="112"/>
      <c r="W2" s="112"/>
      <c r="X2" s="112"/>
      <c r="Y2" s="112"/>
      <c r="Z2" s="112"/>
      <c r="AA2" s="112"/>
      <c r="AB2" s="112"/>
      <c r="AC2" s="112"/>
      <c r="AD2" s="112"/>
      <c r="AE2" s="112"/>
      <c r="AF2" s="112"/>
      <c r="AG2" s="112"/>
      <c r="AH2" s="112"/>
      <c r="AI2" s="112"/>
      <c r="AJ2" s="112"/>
      <c r="AK2" s="112"/>
      <c r="AL2" s="112"/>
    </row>
    <row r="3" spans="2:38" s="155" customFormat="1" ht="12.75" customHeight="1" x14ac:dyDescent="0.25">
      <c r="B3" s="689" t="str">
        <f>IF(Lang=0,O3,P3)</f>
        <v>(en millier de dollars)</v>
      </c>
      <c r="C3" s="690"/>
      <c r="D3" s="690"/>
      <c r="E3" s="690"/>
      <c r="F3" s="690"/>
      <c r="G3" s="691"/>
      <c r="H3" s="690"/>
      <c r="I3" s="691"/>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c r="AL3" s="112"/>
    </row>
    <row r="4" spans="2:38" s="155" customFormat="1" ht="12.75" customHeight="1" x14ac:dyDescent="0.25">
      <c r="B4" s="699" t="str">
        <f>IF(Lang=0,O4,P4)</f>
        <v>Regroupement de contrats/Produits</v>
      </c>
      <c r="C4" s="632" t="str">
        <f>IF(Lang=0,Q4,R4)</f>
        <v>Garantie</v>
      </c>
      <c r="D4" s="695" t="str">
        <f>IF(Lang=0,S4,T4)</f>
        <v>Portefeuille</v>
      </c>
      <c r="E4" s="695" t="str">
        <f>IF(Lang=0,U4,V4)</f>
        <v>Ratio de frais de gestion (RFG)</v>
      </c>
      <c r="F4" s="692" t="str">
        <f>IF(Lang=0,W4,X4)</f>
        <v>En-cours ("In-the-money")</v>
      </c>
      <c r="G4" s="693">
        <f>IF(Lang=0,Y4,Z4)</f>
        <v>0</v>
      </c>
      <c r="H4" s="694" t="str">
        <f>IF(Lang=0,AA4,AB4)</f>
        <v>Hors-cours ("Out-of-the-money")</v>
      </c>
      <c r="I4" s="693">
        <f>IF(Lang=0,AC4,AD4)</f>
        <v>0</v>
      </c>
      <c r="J4" s="697" t="str">
        <f>IF(Lang=0,AE4,AF4)</f>
        <v>Ratio VM/VG</v>
      </c>
      <c r="N4" s="112"/>
      <c r="O4" s="112" t="s">
        <v>2532</v>
      </c>
      <c r="P4" s="112" t="s">
        <v>2533</v>
      </c>
      <c r="Q4" s="112" t="s">
        <v>2534</v>
      </c>
      <c r="R4" s="112" t="s">
        <v>2535</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c r="AL4" s="112"/>
    </row>
    <row r="5" spans="2:38" s="155" customFormat="1" ht="50.1" customHeight="1" x14ac:dyDescent="0.25">
      <c r="B5" s="700">
        <f>IF(Lang=0,O5,P5)</f>
        <v>0</v>
      </c>
      <c r="C5" s="679">
        <f>IF(Lang=0,Q5,R5)</f>
        <v>0</v>
      </c>
      <c r="D5" s="701"/>
      <c r="E5" s="696">
        <f>IF(Lang=0,U5,X5)</f>
        <v>0</v>
      </c>
      <c r="F5" s="24" t="str">
        <f>IF(Lang=0,W5,X5)</f>
        <v>Valeur garantie</v>
      </c>
      <c r="G5" s="107" t="str">
        <f>IF(Lang=0,Y5,Z5)</f>
        <v>Valeur marchande
des actifs détenus</v>
      </c>
      <c r="H5" s="89" t="str">
        <f>IF(Lang=0,AA5,AB5)</f>
        <v>Valeur garantie</v>
      </c>
      <c r="I5" s="108" t="str">
        <f>IF(Lang=0,AC5,AD5)</f>
        <v>Valeur marchande
des actifs détenus</v>
      </c>
      <c r="J5" s="698">
        <f>IF(Lang=0,AE5,AF5)</f>
        <v>0</v>
      </c>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c r="AL5" s="112"/>
    </row>
    <row r="6" spans="2:38"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Réf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c r="AL6" s="112"/>
    </row>
    <row r="7" spans="2:38" s="155" customFormat="1" ht="15" customHeight="1" x14ac:dyDescent="0.25">
      <c r="B7" s="474"/>
      <c r="C7" s="377"/>
      <c r="D7" s="365" t="str">
        <f t="shared" ref="D7:D16" si="0">IF(Lang=0,S7,T7)</f>
        <v>Portefeuille#1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c r="AL7" s="112"/>
    </row>
    <row r="8" spans="2:38" s="155" customFormat="1" ht="15" customHeight="1" x14ac:dyDescent="0.25">
      <c r="B8" s="474"/>
      <c r="C8" s="377"/>
      <c r="D8" s="365" t="str">
        <f t="shared" si="0"/>
        <v>Portefeuille#2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c r="AL8" s="112"/>
    </row>
    <row r="9" spans="2:38" s="155" customFormat="1" ht="15" customHeight="1" x14ac:dyDescent="0.25">
      <c r="B9" s="474"/>
      <c r="C9" s="377"/>
      <c r="D9" s="365" t="str">
        <f t="shared" si="0"/>
        <v>Portefeuille#3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c r="AL9" s="112"/>
    </row>
    <row r="10" spans="2:38" s="155" customFormat="1" ht="15" customHeight="1" x14ac:dyDescent="0.25">
      <c r="B10" s="474"/>
      <c r="C10" s="377"/>
      <c r="D10" s="365" t="str">
        <f t="shared" si="0"/>
        <v>Portefeuille#4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c r="AL10" s="112"/>
    </row>
    <row r="11" spans="2:38" s="155" customFormat="1" ht="15" customHeight="1" x14ac:dyDescent="0.25">
      <c r="B11" s="474"/>
      <c r="C11" s="377"/>
      <c r="D11" s="365" t="str">
        <f t="shared" si="0"/>
        <v>Portefeuille#5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c r="AL11" s="112"/>
    </row>
    <row r="12" spans="2:38" s="155" customFormat="1" ht="15" customHeight="1" x14ac:dyDescent="0.25">
      <c r="B12" s="474"/>
      <c r="C12" s="377"/>
      <c r="D12" s="365" t="str">
        <f t="shared" si="0"/>
        <v>Portefeuille#6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c r="AL12" s="112"/>
    </row>
    <row r="13" spans="2:38" s="155" customFormat="1" ht="15" customHeight="1" x14ac:dyDescent="0.25">
      <c r="B13" s="474"/>
      <c r="C13" s="377"/>
      <c r="D13" s="365" t="str">
        <f t="shared" si="0"/>
        <v>Portefeuille#7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c r="AL13" s="112"/>
    </row>
    <row r="14" spans="2:38" s="155" customFormat="1" ht="15" customHeight="1" x14ac:dyDescent="0.25">
      <c r="B14" s="474"/>
      <c r="C14" s="365"/>
      <c r="D14" s="365" t="str">
        <f t="shared" si="0"/>
        <v>Portefeuille#8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c r="AL14" s="112"/>
    </row>
    <row r="15" spans="2:38" s="155" customFormat="1" ht="15" customHeight="1" x14ac:dyDescent="0.25">
      <c r="B15" s="474"/>
      <c r="C15" s="365"/>
      <c r="D15" s="365" t="str">
        <f t="shared" si="0"/>
        <v>Portefeuille#9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c r="AL15" s="112"/>
    </row>
    <row r="16" spans="2:38" s="155" customFormat="1" ht="15" customHeight="1" x14ac:dyDescent="0.25">
      <c r="B16" s="474"/>
      <c r="C16" s="365"/>
      <c r="D16" s="365" t="str">
        <f t="shared" si="0"/>
        <v>Portefeuille#10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c r="AL16" s="112"/>
    </row>
    <row r="17" spans="2:38"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row>
    <row r="18" spans="2:38"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row>
    <row r="19" spans="2:38"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row>
    <row r="20" spans="2:38"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row>
    <row r="21" spans="2:38"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2:38"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row>
    <row r="23" spans="2:38"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row>
    <row r="24" spans="2:38"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row>
    <row r="25" spans="2:38"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row>
    <row r="26" spans="2:38"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row>
    <row r="27" spans="2:38"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row>
    <row r="28" spans="2:38"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2:38"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row>
    <row r="30" spans="2:38"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row>
    <row r="31" spans="2:38"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row>
    <row r="32" spans="2:38"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row>
    <row r="33" spans="2:38"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row>
    <row r="34" spans="2:38"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row>
    <row r="35" spans="2:38"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row>
    <row r="36" spans="2:38"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row>
    <row r="37" spans="2:38"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row>
    <row r="38" spans="2:38"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row>
    <row r="39" spans="2:38"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row>
    <row r="40" spans="2:38"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row>
    <row r="41" spans="2:38"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row r="42" spans="2:38"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row>
    <row r="43" spans="2:38"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row>
    <row r="44" spans="2:38"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row>
    <row r="45" spans="2:38"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row>
    <row r="46" spans="2:38"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row>
    <row r="47" spans="2:38"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row>
    <row r="48" spans="2:38"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row>
    <row r="49" spans="2:38"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row>
    <row r="50" spans="2:38"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row>
    <row r="51" spans="2:38"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row>
    <row r="52" spans="2:38"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row>
    <row r="53" spans="2:38"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row>
    <row r="54" spans="2:38"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row>
    <row r="55" spans="2:38"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row>
    <row r="56" spans="2:38"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row>
    <row r="57" spans="2:38"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row>
    <row r="58" spans="2:38"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row>
    <row r="59" spans="2:38"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row>
    <row r="60" spans="2:38"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row>
    <row r="61" spans="2:38"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row>
    <row r="62" spans="2:38"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row>
    <row r="63" spans="2:38"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row>
    <row r="64" spans="2:38"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row>
    <row r="65" spans="2:38"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row>
    <row r="66" spans="2:38"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row>
    <row r="67" spans="2:38"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row>
    <row r="68" spans="2:38"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row>
    <row r="69" spans="2:38"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row>
    <row r="70" spans="2:38"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row>
    <row r="71" spans="2:38"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row>
    <row r="72" spans="2:38"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row>
    <row r="73" spans="2:38"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row>
    <row r="74" spans="2:38"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row>
    <row r="75" spans="2:38"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row>
    <row r="76" spans="2:38"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row>
    <row r="77" spans="2:38"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row>
    <row r="78" spans="2:38"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row>
    <row r="79" spans="2:38"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row>
    <row r="80" spans="2:38"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row>
    <row r="81" spans="2:38"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row>
    <row r="82" spans="2:38"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row>
    <row r="83" spans="2:38"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row>
    <row r="84" spans="2:38"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row>
    <row r="85" spans="2:38"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row>
    <row r="86" spans="2:38"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row>
    <row r="87" spans="2:38"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row>
    <row r="88" spans="2:38"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row>
    <row r="89" spans="2:38"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row>
    <row r="90" spans="2:38"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row>
    <row r="91" spans="2:38"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row>
    <row r="92" spans="2:38"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row>
    <row r="93" spans="2:38"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row>
    <row r="94" spans="2:38"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row>
    <row r="95" spans="2:38"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row>
    <row r="96" spans="2:38"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row>
    <row r="97" spans="2:38"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row>
    <row r="98" spans="2:38"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row>
    <row r="99" spans="2:38"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row>
    <row r="100" spans="2:38"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row>
    <row r="101" spans="2:38"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row>
    <row r="102" spans="2:38"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row>
    <row r="103" spans="2:38"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row>
    <row r="104" spans="2:38"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row>
    <row r="105" spans="2:38" s="155" customFormat="1" ht="15" customHeight="1" thickTop="1" thickBot="1" x14ac:dyDescent="0.3">
      <c r="B105" s="291" t="str">
        <f>IF(Lang=0,O105,P105)</f>
        <v>Total non consolidé</v>
      </c>
      <c r="C105" s="292"/>
      <c r="D105" s="293"/>
      <c r="E105" s="292"/>
      <c r="F105" s="405">
        <f>SUM(F7:F104)</f>
        <v>0</v>
      </c>
      <c r="G105" s="405">
        <f>SUM(G7:G104)</f>
        <v>0</v>
      </c>
      <c r="H105" s="405">
        <f>SUM(H7:H104)</f>
        <v>0</v>
      </c>
      <c r="I105" s="480">
        <f>SUM(I7:I104)</f>
        <v>0</v>
      </c>
      <c r="J105" s="294"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row>
    <row r="107" spans="2:38" x14ac:dyDescent="0.25">
      <c r="B107" s="150"/>
      <c r="C107" s="150"/>
      <c r="D107" s="150"/>
      <c r="E107" s="150"/>
      <c r="F107" s="150"/>
      <c r="G107" s="150"/>
      <c r="H107" s="150"/>
      <c r="I107" s="150"/>
      <c r="J107" s="150"/>
    </row>
    <row r="108" spans="2:38" x14ac:dyDescent="0.25">
      <c r="B108" s="150"/>
      <c r="C108" s="150"/>
      <c r="D108" s="150"/>
      <c r="E108" s="150"/>
      <c r="F108" s="150"/>
      <c r="G108" s="150"/>
      <c r="H108" s="150"/>
      <c r="I108" s="150"/>
      <c r="J108" s="150"/>
    </row>
    <row r="109" spans="2:38" x14ac:dyDescent="0.25">
      <c r="B109" s="150"/>
      <c r="C109" s="150"/>
      <c r="D109" s="150"/>
      <c r="E109" s="150"/>
      <c r="F109" s="150"/>
      <c r="G109" s="150"/>
      <c r="H109" s="150"/>
      <c r="I109" s="150"/>
      <c r="J109" s="150"/>
    </row>
    <row r="110" spans="2:38" x14ac:dyDescent="0.25">
      <c r="B110" s="150"/>
      <c r="C110" s="150"/>
      <c r="D110" s="150"/>
      <c r="E110" s="150"/>
      <c r="F110" s="150"/>
      <c r="G110" s="150"/>
      <c r="H110" s="150"/>
      <c r="I110" s="150"/>
      <c r="J110" s="150"/>
    </row>
    <row r="111" spans="2:38" x14ac:dyDescent="0.25">
      <c r="B111" s="150"/>
      <c r="C111" s="150"/>
      <c r="D111" s="150"/>
      <c r="E111" s="150"/>
      <c r="F111" s="150"/>
      <c r="G111" s="150"/>
      <c r="H111" s="150"/>
      <c r="I111" s="150"/>
      <c r="J111" s="150"/>
    </row>
    <row r="112" spans="2:38"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E4:E5"/>
    <mergeCell ref="J4:J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d'exercice&amp;CTableau 9.2.1 a&amp;RGaranties des contrats à capital  variable afférents aux fonds distincts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'0'!$D$4:$D$104</xm:f>
          </x14:formula1>
          <xm:sqref>D7:D104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EAA5-0E60-4993-B11E-4F38E4266409}">
  <sheetPr codeName="Feuil26"/>
  <dimension ref="B1:AL115"/>
  <sheetViews>
    <sheetView zoomScale="85" zoomScaleNormal="85" workbookViewId="0"/>
  </sheetViews>
  <sheetFormatPr baseColWidth="10" defaultColWidth="15.140625" defaultRowHeight="11.25" outlineLevelRow="1" outlineLevelCol="1" x14ac:dyDescent="0.2"/>
  <cols>
    <col min="1" max="1" width="3.28515625" style="147" customWidth="1"/>
    <col min="2" max="5" width="21.7109375" style="147" customWidth="1"/>
    <col min="6" max="6" width="15.7109375" style="147" customWidth="1"/>
    <col min="7" max="7" width="16.85546875" style="147" customWidth="1"/>
    <col min="8" max="8" width="15.7109375" style="147" customWidth="1"/>
    <col min="9" max="9" width="16.7109375" style="147" customWidth="1"/>
    <col min="10" max="10" width="15.7109375" style="147" customWidth="1"/>
    <col min="11" max="11" width="2.140625" style="147" customWidth="1"/>
    <col min="12" max="12" width="3.7109375" style="147" customWidth="1"/>
    <col min="13" max="13" width="15.140625" style="147"/>
    <col min="14" max="14" width="15.140625" style="23" hidden="1" customWidth="1" outlineLevel="1"/>
    <col min="15" max="37" width="15.140625" style="147" hidden="1" customWidth="1" outlineLevel="1"/>
    <col min="38" max="38" width="15.140625" style="147" collapsed="1"/>
    <col min="39" max="16384" width="15.140625" style="147"/>
  </cols>
  <sheetData>
    <row r="1" spans="2:37" ht="12" thickBot="1" x14ac:dyDescent="0.25"/>
    <row r="2" spans="2:37" s="155" customFormat="1" ht="30" customHeight="1" x14ac:dyDescent="0.25">
      <c r="B2" s="615" t="str">
        <f>IF(Lang=0,O2,P2)</f>
        <v>Garanties des contrats à capital variable afférents aux fonds distincts - Garanties de retraits minimums en phase d'accumulation
(non consolidé)</v>
      </c>
      <c r="C2" s="688"/>
      <c r="D2" s="688"/>
      <c r="E2" s="688"/>
      <c r="F2" s="688"/>
      <c r="G2" s="688"/>
      <c r="H2" s="688"/>
      <c r="I2" s="688"/>
      <c r="J2" s="688"/>
      <c r="N2" s="22"/>
      <c r="O2" s="162" t="s">
        <v>2549</v>
      </c>
      <c r="P2" s="177" t="s">
        <v>2550</v>
      </c>
    </row>
    <row r="3" spans="2:37" s="155" customFormat="1" ht="12.75" customHeight="1" x14ac:dyDescent="0.25">
      <c r="B3" s="689" t="str">
        <f>IF(Lang=0,O3,P3)</f>
        <v>(en millier de dollars)</v>
      </c>
      <c r="C3" s="690"/>
      <c r="D3" s="690"/>
      <c r="E3" s="690"/>
      <c r="F3" s="690"/>
      <c r="G3" s="691"/>
      <c r="H3" s="690"/>
      <c r="I3" s="691"/>
      <c r="J3" s="690"/>
      <c r="N3" s="22"/>
      <c r="O3" s="177" t="s">
        <v>756</v>
      </c>
      <c r="P3" s="155" t="s">
        <v>757</v>
      </c>
    </row>
    <row r="4" spans="2:37" s="155" customFormat="1" ht="12.75" customHeight="1" x14ac:dyDescent="0.25">
      <c r="B4" s="699" t="str">
        <f>IF(Lang=0,O4,P4)</f>
        <v>Regroupement de contrats/Produits</v>
      </c>
      <c r="C4" s="632" t="str">
        <f>IF(Lang=0,Q4,R4)</f>
        <v>Garantie</v>
      </c>
      <c r="D4" s="625" t="str">
        <f>IF(Lang=0,S4,T4)</f>
        <v>Portefeuille</v>
      </c>
      <c r="E4" s="695" t="str">
        <f>IF(Lang=0,U4,V4)</f>
        <v>Ratio de frais de gestion (RFG)</v>
      </c>
      <c r="F4" s="692" t="str">
        <f>IF(Lang=0,W4,X4)</f>
        <v>En-cours ("In-the-money")</v>
      </c>
      <c r="G4" s="693">
        <f>IF(Lang=0,Y4,Z4)</f>
        <v>0</v>
      </c>
      <c r="H4" s="694" t="str">
        <f>IF(Lang=0,AA4,AB4)</f>
        <v>Hors-cours ("Out-of-the-money")</v>
      </c>
      <c r="I4" s="693">
        <f>IF(Lang=0,AC4,AD4)</f>
        <v>0</v>
      </c>
      <c r="J4" s="697" t="str">
        <f>IF(Lang=0,AE4,AF4)</f>
        <v>Ratio VM/VG</v>
      </c>
      <c r="N4" s="22"/>
      <c r="O4" s="155" t="s">
        <v>2532</v>
      </c>
      <c r="P4" s="155" t="s">
        <v>2533</v>
      </c>
      <c r="Q4" s="155" t="s">
        <v>2534</v>
      </c>
      <c r="R4" s="155" t="s">
        <v>2535</v>
      </c>
      <c r="S4" s="155" t="s">
        <v>665</v>
      </c>
      <c r="T4" s="155" t="s">
        <v>666</v>
      </c>
      <c r="U4" s="155" t="s">
        <v>2536</v>
      </c>
      <c r="V4" s="155" t="s">
        <v>2537</v>
      </c>
      <c r="W4" s="155" t="s">
        <v>2538</v>
      </c>
      <c r="X4" s="155" t="s">
        <v>2539</v>
      </c>
      <c r="AA4" s="155" t="s">
        <v>2540</v>
      </c>
      <c r="AB4" s="155" t="s">
        <v>2541</v>
      </c>
      <c r="AE4" s="155" t="s">
        <v>2542</v>
      </c>
      <c r="AF4" s="155" t="s">
        <v>2543</v>
      </c>
    </row>
    <row r="5" spans="2:37" s="155" customFormat="1" ht="50.1" customHeight="1" x14ac:dyDescent="0.25">
      <c r="B5" s="700">
        <f>IF(Lang=0,O5,P5)</f>
        <v>0</v>
      </c>
      <c r="C5" s="679">
        <f>IF(Lang=0,Q5,R5)</f>
        <v>0</v>
      </c>
      <c r="D5" s="627"/>
      <c r="E5" s="696">
        <f>IF(Lang=0,U5,X5)</f>
        <v>0</v>
      </c>
      <c r="F5" s="24" t="str">
        <f>IF(Lang=0,W5,X5)</f>
        <v>Valeur garantie</v>
      </c>
      <c r="G5" s="107" t="str">
        <f>IF(Lang=0,Y5,Z5)</f>
        <v>Valeur marchande
des actifs détenus</v>
      </c>
      <c r="H5" s="89" t="str">
        <f>IF(Lang=0,AA5,AB5)</f>
        <v>Valeur garantie</v>
      </c>
      <c r="I5" s="108" t="str">
        <f>IF(Lang=0,AC5,AD5)</f>
        <v>Valeur marchande
des actifs détenus</v>
      </c>
      <c r="J5" s="698">
        <f>IF(Lang=0,AE5,AF5)</f>
        <v>0</v>
      </c>
      <c r="K5" s="161"/>
      <c r="N5" s="22"/>
      <c r="W5" s="112" t="s">
        <v>2805</v>
      </c>
      <c r="X5" s="112" t="s">
        <v>2806</v>
      </c>
      <c r="Y5" s="112" t="s">
        <v>2545</v>
      </c>
      <c r="Z5" s="112" t="s">
        <v>2546</v>
      </c>
      <c r="AA5" s="112" t="s">
        <v>2805</v>
      </c>
      <c r="AB5" s="112" t="s">
        <v>2806</v>
      </c>
      <c r="AC5" s="112" t="s">
        <v>2545</v>
      </c>
      <c r="AD5" s="112" t="s">
        <v>2547</v>
      </c>
      <c r="AE5" s="112"/>
      <c r="AF5" s="177"/>
    </row>
    <row r="6" spans="2:37"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Réf</v>
      </c>
      <c r="N6" s="22"/>
      <c r="AJ6" s="155" t="s">
        <v>2</v>
      </c>
      <c r="AK6" s="155" t="s">
        <v>3</v>
      </c>
    </row>
    <row r="7" spans="2:37" s="155" customFormat="1" ht="15" customHeight="1" x14ac:dyDescent="0.2">
      <c r="B7" s="474"/>
      <c r="C7" s="377"/>
      <c r="D7" s="365" t="str">
        <f t="shared" ref="D7:D16" si="0">IF(Lang=0,S7,T7)</f>
        <v>Portefeuille#1</v>
      </c>
      <c r="E7" s="475"/>
      <c r="F7" s="441"/>
      <c r="G7" s="441"/>
      <c r="H7" s="441"/>
      <c r="I7" s="476"/>
      <c r="J7" s="290" t="str">
        <f>IFERROR((G7+I7)/(F7+H7),"")</f>
        <v/>
      </c>
      <c r="L7" s="1" t="s">
        <v>794</v>
      </c>
      <c r="N7" s="22"/>
      <c r="O7" s="111"/>
      <c r="P7" s="111"/>
      <c r="S7" s="111" t="s">
        <v>680</v>
      </c>
      <c r="T7" s="111" t="s">
        <v>681</v>
      </c>
    </row>
    <row r="8" spans="2:37" s="155" customFormat="1" ht="15" customHeight="1" x14ac:dyDescent="0.2">
      <c r="B8" s="474"/>
      <c r="C8" s="377"/>
      <c r="D8" s="365" t="str">
        <f t="shared" si="0"/>
        <v>Portefeuille#2</v>
      </c>
      <c r="E8" s="475"/>
      <c r="F8" s="441"/>
      <c r="G8" s="441"/>
      <c r="H8" s="441"/>
      <c r="I8" s="476"/>
      <c r="J8" s="290" t="str">
        <f t="shared" ref="J8:J71" si="1">IFERROR((G8+I8)/(F8+H8),"")</f>
        <v/>
      </c>
      <c r="L8" s="1" t="s">
        <v>795</v>
      </c>
      <c r="N8" s="22"/>
      <c r="O8" s="111"/>
      <c r="P8" s="111"/>
      <c r="S8" s="111" t="s">
        <v>687</v>
      </c>
      <c r="T8" s="111" t="s">
        <v>688</v>
      </c>
    </row>
    <row r="9" spans="2:37" s="155" customFormat="1" ht="15" customHeight="1" x14ac:dyDescent="0.2">
      <c r="B9" s="474"/>
      <c r="C9" s="377"/>
      <c r="D9" s="365" t="str">
        <f t="shared" si="0"/>
        <v>Portefeuille#3</v>
      </c>
      <c r="E9" s="475"/>
      <c r="F9" s="441"/>
      <c r="G9" s="441"/>
      <c r="H9" s="441"/>
      <c r="I9" s="476"/>
      <c r="J9" s="290" t="str">
        <f t="shared" si="1"/>
        <v/>
      </c>
      <c r="L9" s="1" t="s">
        <v>796</v>
      </c>
      <c r="N9" s="22"/>
      <c r="O9" s="111"/>
      <c r="P9" s="111"/>
      <c r="S9" s="111" t="s">
        <v>694</v>
      </c>
      <c r="T9" s="111" t="s">
        <v>695</v>
      </c>
    </row>
    <row r="10" spans="2:37" s="155" customFormat="1" ht="15" customHeight="1" x14ac:dyDescent="0.2">
      <c r="B10" s="474"/>
      <c r="C10" s="377"/>
      <c r="D10" s="365" t="str">
        <f t="shared" si="0"/>
        <v>Portefeuille#4</v>
      </c>
      <c r="E10" s="475"/>
      <c r="F10" s="441"/>
      <c r="G10" s="441"/>
      <c r="H10" s="441"/>
      <c r="I10" s="476"/>
      <c r="J10" s="290" t="str">
        <f t="shared" si="1"/>
        <v/>
      </c>
      <c r="L10" s="1" t="s">
        <v>797</v>
      </c>
      <c r="N10" s="22"/>
      <c r="O10" s="111"/>
      <c r="P10" s="111"/>
      <c r="S10" s="111" t="s">
        <v>701</v>
      </c>
      <c r="T10" s="111" t="s">
        <v>702</v>
      </c>
    </row>
    <row r="11" spans="2:37" s="155" customFormat="1" ht="15" customHeight="1" x14ac:dyDescent="0.2">
      <c r="B11" s="474"/>
      <c r="C11" s="377"/>
      <c r="D11" s="365" t="str">
        <f t="shared" si="0"/>
        <v>Portefeuille#5</v>
      </c>
      <c r="E11" s="475"/>
      <c r="F11" s="441"/>
      <c r="G11" s="441"/>
      <c r="H11" s="441"/>
      <c r="I11" s="476"/>
      <c r="J11" s="290" t="str">
        <f t="shared" si="1"/>
        <v/>
      </c>
      <c r="L11" s="1" t="s">
        <v>6</v>
      </c>
      <c r="N11" s="22"/>
      <c r="O11" s="111"/>
      <c r="P11" s="111"/>
      <c r="S11" s="111" t="s">
        <v>708</v>
      </c>
      <c r="T11" s="111" t="s">
        <v>709</v>
      </c>
    </row>
    <row r="12" spans="2:37" s="155" customFormat="1" ht="15" customHeight="1" x14ac:dyDescent="0.2">
      <c r="B12" s="474"/>
      <c r="C12" s="377"/>
      <c r="D12" s="365" t="str">
        <f t="shared" si="0"/>
        <v>Portefeuille#6</v>
      </c>
      <c r="E12" s="475"/>
      <c r="F12" s="441"/>
      <c r="G12" s="441"/>
      <c r="H12" s="441"/>
      <c r="I12" s="476"/>
      <c r="J12" s="290" t="str">
        <f t="shared" si="1"/>
        <v/>
      </c>
      <c r="L12" s="1" t="s">
        <v>798</v>
      </c>
      <c r="N12" s="22"/>
      <c r="O12" s="111"/>
      <c r="P12" s="111"/>
      <c r="S12" s="111" t="s">
        <v>715</v>
      </c>
      <c r="T12" s="111" t="s">
        <v>716</v>
      </c>
    </row>
    <row r="13" spans="2:37" s="155" customFormat="1" ht="15" customHeight="1" x14ac:dyDescent="0.2">
      <c r="B13" s="474"/>
      <c r="C13" s="377"/>
      <c r="D13" s="365" t="str">
        <f t="shared" si="0"/>
        <v>Portefeuille#7</v>
      </c>
      <c r="E13" s="475"/>
      <c r="F13" s="441"/>
      <c r="G13" s="441"/>
      <c r="H13" s="441"/>
      <c r="I13" s="476"/>
      <c r="J13" s="290" t="str">
        <f t="shared" si="1"/>
        <v/>
      </c>
      <c r="L13" s="1" t="s">
        <v>799</v>
      </c>
      <c r="N13" s="22"/>
      <c r="O13" s="111"/>
      <c r="P13" s="111"/>
      <c r="S13" s="111" t="s">
        <v>722</v>
      </c>
      <c r="T13" s="111" t="s">
        <v>723</v>
      </c>
    </row>
    <row r="14" spans="2:37" s="155" customFormat="1" ht="15" customHeight="1" x14ac:dyDescent="0.2">
      <c r="B14" s="474"/>
      <c r="C14" s="365"/>
      <c r="D14" s="365" t="str">
        <f t="shared" si="0"/>
        <v>Portefeuille#8</v>
      </c>
      <c r="E14" s="475"/>
      <c r="F14" s="441"/>
      <c r="G14" s="441"/>
      <c r="H14" s="441"/>
      <c r="I14" s="476"/>
      <c r="J14" s="290" t="str">
        <f t="shared" si="1"/>
        <v/>
      </c>
      <c r="L14" s="1" t="s">
        <v>800</v>
      </c>
      <c r="N14" s="22"/>
      <c r="O14" s="111"/>
      <c r="P14" s="111"/>
      <c r="S14" s="111" t="s">
        <v>729</v>
      </c>
      <c r="T14" s="111" t="s">
        <v>730</v>
      </c>
    </row>
    <row r="15" spans="2:37" s="155" customFormat="1" ht="15" customHeight="1" x14ac:dyDescent="0.2">
      <c r="B15" s="474"/>
      <c r="C15" s="365"/>
      <c r="D15" s="365" t="str">
        <f t="shared" si="0"/>
        <v>Portefeuille#9</v>
      </c>
      <c r="E15" s="475"/>
      <c r="F15" s="441"/>
      <c r="G15" s="441"/>
      <c r="H15" s="441"/>
      <c r="I15" s="476"/>
      <c r="J15" s="290" t="str">
        <f t="shared" si="1"/>
        <v/>
      </c>
      <c r="L15" s="1" t="s">
        <v>801</v>
      </c>
      <c r="N15" s="22"/>
      <c r="O15" s="111"/>
      <c r="P15" s="111"/>
      <c r="S15" s="111" t="s">
        <v>736</v>
      </c>
      <c r="T15" s="111" t="s">
        <v>737</v>
      </c>
    </row>
    <row r="16" spans="2:37" s="155" customFormat="1" ht="15" customHeight="1" x14ac:dyDescent="0.2">
      <c r="B16" s="474"/>
      <c r="C16" s="365"/>
      <c r="D16" s="365" t="str">
        <f t="shared" si="0"/>
        <v>Portefeuille#10</v>
      </c>
      <c r="E16" s="475"/>
      <c r="F16" s="441"/>
      <c r="G16" s="441"/>
      <c r="H16" s="441"/>
      <c r="I16" s="476"/>
      <c r="J16" s="290" t="str">
        <f t="shared" si="1"/>
        <v/>
      </c>
      <c r="L16" s="1" t="s">
        <v>24</v>
      </c>
      <c r="N16" s="22"/>
      <c r="O16" s="111"/>
      <c r="P16" s="111"/>
      <c r="S16" s="111" t="s">
        <v>744</v>
      </c>
      <c r="T16" s="111" t="s">
        <v>745</v>
      </c>
    </row>
    <row r="17" spans="2:14" s="155" customFormat="1" ht="15" customHeight="1" outlineLevel="1" x14ac:dyDescent="0.25">
      <c r="B17" s="474"/>
      <c r="C17" s="365"/>
      <c r="D17" s="365"/>
      <c r="E17" s="475"/>
      <c r="F17" s="441"/>
      <c r="G17" s="441"/>
      <c r="H17" s="441"/>
      <c r="I17" s="476"/>
      <c r="J17" s="290" t="str">
        <f t="shared" si="1"/>
        <v/>
      </c>
      <c r="L17" s="1" t="s">
        <v>802</v>
      </c>
      <c r="N17" s="22"/>
    </row>
    <row r="18" spans="2:14" s="155" customFormat="1" ht="15" customHeight="1" outlineLevel="1" x14ac:dyDescent="0.25">
      <c r="B18" s="474"/>
      <c r="C18" s="365"/>
      <c r="D18" s="365"/>
      <c r="E18" s="475"/>
      <c r="F18" s="441"/>
      <c r="G18" s="441"/>
      <c r="H18" s="441"/>
      <c r="I18" s="476"/>
      <c r="J18" s="290" t="str">
        <f t="shared" si="1"/>
        <v/>
      </c>
      <c r="L18" s="1" t="s">
        <v>803</v>
      </c>
      <c r="N18" s="22"/>
    </row>
    <row r="19" spans="2:14" s="155" customFormat="1" ht="15" customHeight="1" outlineLevel="1" x14ac:dyDescent="0.25">
      <c r="B19" s="474"/>
      <c r="C19" s="365"/>
      <c r="D19" s="365"/>
      <c r="E19" s="475"/>
      <c r="F19" s="441"/>
      <c r="G19" s="441"/>
      <c r="H19" s="441"/>
      <c r="I19" s="476"/>
      <c r="J19" s="290" t="str">
        <f t="shared" si="1"/>
        <v/>
      </c>
      <c r="L19" s="1" t="s">
        <v>804</v>
      </c>
      <c r="N19" s="22"/>
    </row>
    <row r="20" spans="2:14" s="155" customFormat="1" ht="15" customHeight="1" outlineLevel="1" x14ac:dyDescent="0.25">
      <c r="B20" s="474"/>
      <c r="C20" s="365"/>
      <c r="D20" s="365"/>
      <c r="E20" s="475"/>
      <c r="F20" s="441"/>
      <c r="G20" s="441"/>
      <c r="H20" s="441"/>
      <c r="I20" s="476"/>
      <c r="J20" s="290" t="str">
        <f t="shared" si="1"/>
        <v/>
      </c>
      <c r="L20" s="1" t="s">
        <v>805</v>
      </c>
      <c r="N20" s="22"/>
    </row>
    <row r="21" spans="2:14" s="155" customFormat="1" ht="15" customHeight="1" outlineLevel="1" x14ac:dyDescent="0.25">
      <c r="B21" s="474"/>
      <c r="C21" s="365"/>
      <c r="D21" s="365"/>
      <c r="E21" s="475"/>
      <c r="F21" s="441"/>
      <c r="G21" s="441"/>
      <c r="H21" s="441"/>
      <c r="I21" s="476"/>
      <c r="J21" s="290" t="str">
        <f t="shared" si="1"/>
        <v/>
      </c>
      <c r="L21" s="1" t="s">
        <v>806</v>
      </c>
      <c r="N21" s="22"/>
    </row>
    <row r="22" spans="2:14" s="155" customFormat="1" ht="15" customHeight="1" outlineLevel="1" x14ac:dyDescent="0.25">
      <c r="B22" s="474"/>
      <c r="C22" s="365"/>
      <c r="D22" s="365"/>
      <c r="E22" s="475"/>
      <c r="F22" s="441"/>
      <c r="G22" s="441"/>
      <c r="H22" s="441"/>
      <c r="I22" s="476"/>
      <c r="J22" s="290" t="str">
        <f t="shared" si="1"/>
        <v/>
      </c>
      <c r="L22" s="1" t="s">
        <v>807</v>
      </c>
      <c r="N22" s="22"/>
    </row>
    <row r="23" spans="2:14" s="155" customFormat="1" ht="15" customHeight="1" outlineLevel="1" x14ac:dyDescent="0.25">
      <c r="B23" s="474"/>
      <c r="C23" s="365"/>
      <c r="D23" s="365"/>
      <c r="E23" s="475"/>
      <c r="F23" s="441"/>
      <c r="G23" s="441"/>
      <c r="H23" s="441"/>
      <c r="I23" s="476"/>
      <c r="J23" s="290" t="str">
        <f t="shared" si="1"/>
        <v/>
      </c>
      <c r="L23" s="1" t="s">
        <v>808</v>
      </c>
      <c r="N23" s="22"/>
    </row>
    <row r="24" spans="2:14" s="155" customFormat="1" ht="15" customHeight="1" outlineLevel="1" x14ac:dyDescent="0.25">
      <c r="B24" s="474"/>
      <c r="C24" s="365"/>
      <c r="D24" s="365"/>
      <c r="E24" s="475"/>
      <c r="F24" s="441"/>
      <c r="G24" s="441"/>
      <c r="H24" s="441"/>
      <c r="I24" s="476"/>
      <c r="J24" s="290" t="str">
        <f t="shared" si="1"/>
        <v/>
      </c>
      <c r="L24" s="1" t="s">
        <v>809</v>
      </c>
      <c r="N24" s="22"/>
    </row>
    <row r="25" spans="2:14" s="155" customFormat="1" ht="15" customHeight="1" outlineLevel="1" x14ac:dyDescent="0.25">
      <c r="B25" s="474"/>
      <c r="C25" s="365"/>
      <c r="D25" s="365"/>
      <c r="E25" s="475"/>
      <c r="F25" s="441"/>
      <c r="G25" s="441"/>
      <c r="H25" s="441"/>
      <c r="I25" s="476"/>
      <c r="J25" s="290" t="str">
        <f t="shared" si="1"/>
        <v/>
      </c>
      <c r="L25" s="1" t="s">
        <v>810</v>
      </c>
      <c r="N25" s="22"/>
    </row>
    <row r="26" spans="2:14" s="155" customFormat="1" ht="15" customHeight="1" outlineLevel="1" x14ac:dyDescent="0.25">
      <c r="B26" s="474"/>
      <c r="C26" s="365"/>
      <c r="D26" s="365"/>
      <c r="E26" s="475"/>
      <c r="F26" s="441"/>
      <c r="G26" s="441"/>
      <c r="H26" s="441"/>
      <c r="I26" s="476"/>
      <c r="J26" s="290" t="str">
        <f t="shared" si="1"/>
        <v/>
      </c>
      <c r="L26" s="1" t="s">
        <v>811</v>
      </c>
      <c r="N26" s="22"/>
    </row>
    <row r="27" spans="2:14" s="155" customFormat="1" ht="15" customHeight="1" outlineLevel="1" x14ac:dyDescent="0.25">
      <c r="B27" s="474"/>
      <c r="C27" s="365"/>
      <c r="D27" s="365"/>
      <c r="E27" s="475"/>
      <c r="F27" s="441"/>
      <c r="G27" s="441"/>
      <c r="H27" s="441"/>
      <c r="I27" s="476"/>
      <c r="J27" s="290" t="str">
        <f t="shared" si="1"/>
        <v/>
      </c>
      <c r="L27" s="1" t="s">
        <v>812</v>
      </c>
      <c r="N27" s="22"/>
    </row>
    <row r="28" spans="2:14" s="155" customFormat="1" ht="15" customHeight="1" outlineLevel="1" x14ac:dyDescent="0.25">
      <c r="B28" s="474"/>
      <c r="C28" s="365"/>
      <c r="D28" s="365"/>
      <c r="E28" s="475"/>
      <c r="F28" s="441"/>
      <c r="G28" s="441"/>
      <c r="H28" s="441"/>
      <c r="I28" s="476"/>
      <c r="J28" s="290" t="str">
        <f t="shared" si="1"/>
        <v/>
      </c>
      <c r="L28" s="1" t="s">
        <v>813</v>
      </c>
      <c r="N28" s="22"/>
    </row>
    <row r="29" spans="2:14" s="155" customFormat="1" ht="15" customHeight="1" outlineLevel="1" x14ac:dyDescent="0.25">
      <c r="B29" s="474"/>
      <c r="C29" s="365"/>
      <c r="D29" s="365"/>
      <c r="E29" s="475"/>
      <c r="F29" s="441"/>
      <c r="G29" s="441"/>
      <c r="H29" s="441"/>
      <c r="I29" s="476"/>
      <c r="J29" s="290" t="str">
        <f t="shared" si="1"/>
        <v/>
      </c>
      <c r="L29" s="1" t="s">
        <v>814</v>
      </c>
      <c r="N29" s="22"/>
    </row>
    <row r="30" spans="2:14" s="155" customFormat="1" ht="15" customHeight="1" outlineLevel="1" x14ac:dyDescent="0.25">
      <c r="B30" s="474"/>
      <c r="C30" s="365"/>
      <c r="D30" s="365"/>
      <c r="E30" s="475"/>
      <c r="F30" s="441"/>
      <c r="G30" s="441"/>
      <c r="H30" s="441"/>
      <c r="I30" s="476"/>
      <c r="J30" s="290" t="str">
        <f t="shared" si="1"/>
        <v/>
      </c>
      <c r="L30" s="1" t="s">
        <v>815</v>
      </c>
      <c r="N30" s="22"/>
    </row>
    <row r="31" spans="2:14" s="155" customFormat="1" ht="15" customHeight="1" outlineLevel="1" x14ac:dyDescent="0.25">
      <c r="B31" s="474"/>
      <c r="C31" s="377"/>
      <c r="D31" s="365"/>
      <c r="E31" s="377"/>
      <c r="F31" s="441"/>
      <c r="G31" s="441"/>
      <c r="H31" s="441"/>
      <c r="I31" s="476"/>
      <c r="J31" s="290" t="str">
        <f t="shared" si="1"/>
        <v/>
      </c>
      <c r="L31" s="1" t="s">
        <v>816</v>
      </c>
      <c r="N31" s="22"/>
    </row>
    <row r="32" spans="2:14" s="155" customFormat="1" ht="15" customHeight="1" outlineLevel="1" x14ac:dyDescent="0.25">
      <c r="B32" s="474"/>
      <c r="C32" s="377"/>
      <c r="D32" s="365"/>
      <c r="E32" s="377"/>
      <c r="F32" s="441"/>
      <c r="G32" s="441"/>
      <c r="H32" s="441"/>
      <c r="I32" s="476"/>
      <c r="J32" s="290" t="str">
        <f t="shared" si="1"/>
        <v/>
      </c>
      <c r="L32" s="1" t="s">
        <v>817</v>
      </c>
      <c r="N32" s="22"/>
    </row>
    <row r="33" spans="2:14" s="155" customFormat="1" ht="15" customHeight="1" outlineLevel="1" x14ac:dyDescent="0.25">
      <c r="B33" s="474"/>
      <c r="C33" s="377"/>
      <c r="D33" s="365"/>
      <c r="E33" s="377"/>
      <c r="F33" s="441"/>
      <c r="G33" s="441"/>
      <c r="H33" s="441"/>
      <c r="I33" s="476"/>
      <c r="J33" s="290" t="str">
        <f t="shared" si="1"/>
        <v/>
      </c>
      <c r="L33" s="1" t="s">
        <v>818</v>
      </c>
      <c r="N33" s="22"/>
    </row>
    <row r="34" spans="2:14" s="155" customFormat="1" ht="15" customHeight="1" outlineLevel="1" x14ac:dyDescent="0.25">
      <c r="B34" s="474"/>
      <c r="C34" s="377"/>
      <c r="D34" s="365"/>
      <c r="E34" s="377"/>
      <c r="F34" s="441"/>
      <c r="G34" s="441"/>
      <c r="H34" s="441"/>
      <c r="I34" s="476"/>
      <c r="J34" s="290" t="str">
        <f t="shared" si="1"/>
        <v/>
      </c>
      <c r="L34" s="1" t="s">
        <v>819</v>
      </c>
      <c r="N34" s="22"/>
    </row>
    <row r="35" spans="2:14" s="155" customFormat="1" ht="15" customHeight="1" outlineLevel="1" x14ac:dyDescent="0.25">
      <c r="B35" s="474"/>
      <c r="C35" s="377"/>
      <c r="D35" s="365"/>
      <c r="E35" s="377"/>
      <c r="F35" s="441"/>
      <c r="G35" s="441"/>
      <c r="H35" s="441"/>
      <c r="I35" s="476"/>
      <c r="J35" s="290" t="str">
        <f t="shared" si="1"/>
        <v/>
      </c>
      <c r="L35" s="1" t="s">
        <v>820</v>
      </c>
      <c r="N35" s="22"/>
    </row>
    <row r="36" spans="2:14" s="155" customFormat="1" ht="15" customHeight="1" outlineLevel="1" x14ac:dyDescent="0.25">
      <c r="B36" s="474"/>
      <c r="C36" s="377"/>
      <c r="D36" s="365"/>
      <c r="E36" s="377"/>
      <c r="F36" s="441"/>
      <c r="G36" s="441"/>
      <c r="H36" s="441"/>
      <c r="I36" s="476"/>
      <c r="J36" s="290" t="str">
        <f t="shared" si="1"/>
        <v/>
      </c>
      <c r="L36" s="1" t="s">
        <v>821</v>
      </c>
      <c r="N36" s="22"/>
    </row>
    <row r="37" spans="2:14" s="155" customFormat="1" ht="15" customHeight="1" outlineLevel="1" x14ac:dyDescent="0.25">
      <c r="B37" s="474"/>
      <c r="C37" s="377"/>
      <c r="D37" s="365"/>
      <c r="E37" s="377"/>
      <c r="F37" s="441"/>
      <c r="G37" s="441"/>
      <c r="H37" s="441"/>
      <c r="I37" s="476"/>
      <c r="J37" s="290" t="str">
        <f t="shared" si="1"/>
        <v/>
      </c>
      <c r="L37" s="1" t="s">
        <v>822</v>
      </c>
      <c r="N37" s="22"/>
    </row>
    <row r="38" spans="2:14" s="155" customFormat="1" ht="15" customHeight="1" outlineLevel="1" x14ac:dyDescent="0.25">
      <c r="B38" s="474"/>
      <c r="C38" s="377"/>
      <c r="D38" s="365"/>
      <c r="E38" s="377"/>
      <c r="F38" s="441"/>
      <c r="G38" s="441"/>
      <c r="H38" s="441"/>
      <c r="I38" s="476"/>
      <c r="J38" s="290" t="str">
        <f t="shared" si="1"/>
        <v/>
      </c>
      <c r="L38" s="1" t="s">
        <v>823</v>
      </c>
      <c r="N38" s="22"/>
    </row>
    <row r="39" spans="2:14" s="155" customFormat="1" ht="15" customHeight="1" outlineLevel="1" x14ac:dyDescent="0.25">
      <c r="B39" s="474"/>
      <c r="C39" s="377"/>
      <c r="D39" s="365"/>
      <c r="E39" s="377"/>
      <c r="F39" s="441"/>
      <c r="G39" s="441"/>
      <c r="H39" s="441"/>
      <c r="I39" s="476"/>
      <c r="J39" s="290" t="str">
        <f t="shared" si="1"/>
        <v/>
      </c>
      <c r="L39" s="1" t="s">
        <v>824</v>
      </c>
      <c r="N39" s="22"/>
    </row>
    <row r="40" spans="2:14" s="155" customFormat="1" ht="15" customHeight="1" outlineLevel="1" x14ac:dyDescent="0.25">
      <c r="B40" s="474"/>
      <c r="C40" s="377"/>
      <c r="D40" s="365"/>
      <c r="E40" s="377"/>
      <c r="F40" s="441"/>
      <c r="G40" s="441"/>
      <c r="H40" s="441"/>
      <c r="I40" s="476"/>
      <c r="J40" s="290" t="str">
        <f t="shared" si="1"/>
        <v/>
      </c>
      <c r="L40" s="1" t="s">
        <v>825</v>
      </c>
      <c r="N40" s="22"/>
    </row>
    <row r="41" spans="2:14" s="155" customFormat="1" ht="15" customHeight="1" outlineLevel="1" x14ac:dyDescent="0.25">
      <c r="B41" s="474"/>
      <c r="C41" s="377"/>
      <c r="D41" s="365"/>
      <c r="E41" s="377"/>
      <c r="F41" s="441"/>
      <c r="G41" s="441"/>
      <c r="H41" s="441"/>
      <c r="I41" s="476"/>
      <c r="J41" s="290" t="str">
        <f t="shared" si="1"/>
        <v/>
      </c>
      <c r="L41" s="1" t="s">
        <v>826</v>
      </c>
      <c r="N41" s="22"/>
    </row>
    <row r="42" spans="2:14" s="155" customFormat="1" ht="15" customHeight="1" outlineLevel="1" x14ac:dyDescent="0.25">
      <c r="B42" s="474"/>
      <c r="C42" s="377"/>
      <c r="D42" s="365"/>
      <c r="E42" s="377"/>
      <c r="F42" s="441"/>
      <c r="G42" s="441"/>
      <c r="H42" s="441"/>
      <c r="I42" s="476"/>
      <c r="J42" s="290" t="str">
        <f t="shared" si="1"/>
        <v/>
      </c>
      <c r="L42" s="1" t="s">
        <v>827</v>
      </c>
      <c r="N42" s="22"/>
    </row>
    <row r="43" spans="2:14" s="155" customFormat="1" ht="15" customHeight="1" outlineLevel="1" x14ac:dyDescent="0.25">
      <c r="B43" s="474"/>
      <c r="C43" s="377"/>
      <c r="D43" s="365"/>
      <c r="E43" s="377"/>
      <c r="F43" s="441"/>
      <c r="G43" s="441"/>
      <c r="H43" s="441"/>
      <c r="I43" s="476"/>
      <c r="J43" s="290" t="str">
        <f t="shared" si="1"/>
        <v/>
      </c>
      <c r="L43" s="1" t="s">
        <v>828</v>
      </c>
      <c r="N43" s="22"/>
    </row>
    <row r="44" spans="2:14" s="155" customFormat="1" ht="15" customHeight="1" outlineLevel="1" x14ac:dyDescent="0.25">
      <c r="B44" s="474"/>
      <c r="C44" s="377"/>
      <c r="D44" s="365"/>
      <c r="E44" s="377"/>
      <c r="F44" s="441"/>
      <c r="G44" s="441"/>
      <c r="H44" s="441"/>
      <c r="I44" s="476"/>
      <c r="J44" s="290" t="str">
        <f t="shared" si="1"/>
        <v/>
      </c>
      <c r="L44" s="1" t="s">
        <v>829</v>
      </c>
      <c r="N44" s="22"/>
    </row>
    <row r="45" spans="2:14" s="155" customFormat="1" ht="15" customHeight="1" outlineLevel="1" x14ac:dyDescent="0.25">
      <c r="B45" s="474"/>
      <c r="C45" s="377"/>
      <c r="D45" s="365"/>
      <c r="E45" s="377"/>
      <c r="F45" s="441"/>
      <c r="G45" s="441"/>
      <c r="H45" s="441"/>
      <c r="I45" s="476"/>
      <c r="J45" s="290" t="str">
        <f t="shared" si="1"/>
        <v/>
      </c>
      <c r="L45" s="1" t="s">
        <v>830</v>
      </c>
      <c r="N45" s="22"/>
    </row>
    <row r="46" spans="2:14" s="155" customFormat="1" ht="15" customHeight="1" outlineLevel="1" x14ac:dyDescent="0.25">
      <c r="B46" s="474"/>
      <c r="C46" s="377"/>
      <c r="D46" s="365"/>
      <c r="E46" s="377"/>
      <c r="F46" s="441"/>
      <c r="G46" s="441"/>
      <c r="H46" s="441"/>
      <c r="I46" s="476"/>
      <c r="J46" s="290" t="str">
        <f t="shared" si="1"/>
        <v/>
      </c>
      <c r="L46" s="1" t="s">
        <v>831</v>
      </c>
      <c r="N46" s="22"/>
    </row>
    <row r="47" spans="2:14" s="155" customFormat="1" ht="15" customHeight="1" outlineLevel="1" x14ac:dyDescent="0.25">
      <c r="B47" s="474"/>
      <c r="C47" s="377"/>
      <c r="D47" s="365"/>
      <c r="E47" s="377"/>
      <c r="F47" s="441"/>
      <c r="G47" s="441"/>
      <c r="H47" s="441"/>
      <c r="I47" s="476"/>
      <c r="J47" s="290" t="str">
        <f t="shared" si="1"/>
        <v/>
      </c>
      <c r="L47" s="1" t="s">
        <v>832</v>
      </c>
      <c r="N47" s="22"/>
    </row>
    <row r="48" spans="2:14" s="155" customFormat="1" ht="15" customHeight="1" outlineLevel="1" x14ac:dyDescent="0.25">
      <c r="B48" s="474"/>
      <c r="C48" s="377"/>
      <c r="D48" s="365"/>
      <c r="E48" s="377"/>
      <c r="F48" s="441"/>
      <c r="G48" s="441"/>
      <c r="H48" s="441"/>
      <c r="I48" s="476"/>
      <c r="J48" s="290" t="str">
        <f t="shared" si="1"/>
        <v/>
      </c>
      <c r="L48" s="1" t="s">
        <v>833</v>
      </c>
      <c r="N48" s="22"/>
    </row>
    <row r="49" spans="2:14" s="155" customFormat="1" ht="15" customHeight="1" outlineLevel="1" x14ac:dyDescent="0.25">
      <c r="B49" s="474"/>
      <c r="C49" s="377"/>
      <c r="D49" s="365"/>
      <c r="E49" s="377"/>
      <c r="F49" s="441"/>
      <c r="G49" s="441"/>
      <c r="H49" s="441"/>
      <c r="I49" s="476"/>
      <c r="J49" s="290" t="str">
        <f t="shared" si="1"/>
        <v/>
      </c>
      <c r="L49" s="1" t="s">
        <v>834</v>
      </c>
      <c r="N49" s="22"/>
    </row>
    <row r="50" spans="2:14" s="155" customFormat="1" ht="15" customHeight="1" outlineLevel="1" x14ac:dyDescent="0.25">
      <c r="B50" s="474"/>
      <c r="C50" s="377"/>
      <c r="D50" s="365"/>
      <c r="E50" s="377"/>
      <c r="F50" s="441"/>
      <c r="G50" s="441"/>
      <c r="H50" s="441"/>
      <c r="I50" s="476"/>
      <c r="J50" s="290" t="str">
        <f t="shared" si="1"/>
        <v/>
      </c>
      <c r="L50" s="1" t="s">
        <v>835</v>
      </c>
      <c r="N50" s="22"/>
    </row>
    <row r="51" spans="2:14" s="155" customFormat="1" ht="15" customHeight="1" outlineLevel="1" x14ac:dyDescent="0.25">
      <c r="B51" s="474"/>
      <c r="C51" s="377"/>
      <c r="D51" s="365"/>
      <c r="E51" s="377"/>
      <c r="F51" s="441"/>
      <c r="G51" s="441"/>
      <c r="H51" s="441"/>
      <c r="I51" s="476"/>
      <c r="J51" s="290" t="str">
        <f t="shared" si="1"/>
        <v/>
      </c>
      <c r="L51" s="1" t="s">
        <v>836</v>
      </c>
      <c r="N51" s="22"/>
    </row>
    <row r="52" spans="2:14" s="155" customFormat="1" ht="15" customHeight="1" outlineLevel="1" x14ac:dyDescent="0.25">
      <c r="B52" s="474"/>
      <c r="C52" s="377"/>
      <c r="D52" s="365"/>
      <c r="E52" s="377"/>
      <c r="F52" s="441"/>
      <c r="G52" s="441"/>
      <c r="H52" s="441"/>
      <c r="I52" s="476"/>
      <c r="J52" s="290" t="str">
        <f t="shared" si="1"/>
        <v/>
      </c>
      <c r="L52" s="1" t="s">
        <v>837</v>
      </c>
      <c r="N52" s="22"/>
    </row>
    <row r="53" spans="2:14" s="155" customFormat="1" ht="15" customHeight="1" outlineLevel="1" x14ac:dyDescent="0.25">
      <c r="B53" s="474"/>
      <c r="C53" s="377"/>
      <c r="D53" s="365"/>
      <c r="E53" s="377"/>
      <c r="F53" s="441"/>
      <c r="G53" s="441"/>
      <c r="H53" s="441"/>
      <c r="I53" s="476"/>
      <c r="J53" s="290" t="str">
        <f t="shared" si="1"/>
        <v/>
      </c>
      <c r="L53" s="1" t="s">
        <v>838</v>
      </c>
      <c r="N53" s="22"/>
    </row>
    <row r="54" spans="2:14" s="155" customFormat="1" ht="15" customHeight="1" outlineLevel="1" x14ac:dyDescent="0.25">
      <c r="B54" s="474"/>
      <c r="C54" s="377"/>
      <c r="D54" s="365"/>
      <c r="E54" s="377"/>
      <c r="F54" s="441"/>
      <c r="G54" s="441"/>
      <c r="H54" s="441"/>
      <c r="I54" s="476"/>
      <c r="J54" s="290" t="str">
        <f t="shared" si="1"/>
        <v/>
      </c>
      <c r="L54" s="1" t="s">
        <v>839</v>
      </c>
      <c r="N54" s="22"/>
    </row>
    <row r="55" spans="2:14" s="155" customFormat="1" ht="15" customHeight="1" outlineLevel="1" x14ac:dyDescent="0.25">
      <c r="B55" s="474"/>
      <c r="C55" s="377"/>
      <c r="D55" s="365"/>
      <c r="E55" s="377"/>
      <c r="F55" s="441"/>
      <c r="G55" s="441"/>
      <c r="H55" s="441"/>
      <c r="I55" s="476"/>
      <c r="J55" s="290" t="str">
        <f t="shared" si="1"/>
        <v/>
      </c>
      <c r="L55" s="1" t="s">
        <v>840</v>
      </c>
      <c r="N55" s="22"/>
    </row>
    <row r="56" spans="2:14" s="155" customFormat="1" ht="15" customHeight="1" outlineLevel="1" x14ac:dyDescent="0.25">
      <c r="B56" s="474"/>
      <c r="C56" s="377"/>
      <c r="D56" s="365"/>
      <c r="E56" s="377"/>
      <c r="F56" s="441"/>
      <c r="G56" s="441"/>
      <c r="H56" s="441"/>
      <c r="I56" s="476"/>
      <c r="J56" s="290" t="str">
        <f t="shared" si="1"/>
        <v/>
      </c>
      <c r="L56" s="1" t="s">
        <v>841</v>
      </c>
      <c r="N56" s="22"/>
    </row>
    <row r="57" spans="2:14" s="155" customFormat="1" ht="15" customHeight="1" outlineLevel="1" x14ac:dyDescent="0.25">
      <c r="B57" s="474"/>
      <c r="C57" s="377"/>
      <c r="D57" s="365"/>
      <c r="E57" s="377"/>
      <c r="F57" s="441"/>
      <c r="G57" s="441"/>
      <c r="H57" s="441"/>
      <c r="I57" s="476"/>
      <c r="J57" s="290" t="str">
        <f t="shared" si="1"/>
        <v/>
      </c>
      <c r="L57" s="1" t="s">
        <v>842</v>
      </c>
      <c r="N57" s="22"/>
    </row>
    <row r="58" spans="2:14" s="155" customFormat="1" ht="15" customHeight="1" outlineLevel="1" x14ac:dyDescent="0.25">
      <c r="B58" s="474"/>
      <c r="C58" s="377"/>
      <c r="D58" s="365"/>
      <c r="E58" s="377"/>
      <c r="F58" s="441"/>
      <c r="G58" s="441"/>
      <c r="H58" s="441"/>
      <c r="I58" s="476"/>
      <c r="J58" s="290" t="str">
        <f t="shared" si="1"/>
        <v/>
      </c>
      <c r="L58" s="1" t="s">
        <v>843</v>
      </c>
      <c r="N58" s="22"/>
    </row>
    <row r="59" spans="2:14" s="155" customFormat="1" ht="15" customHeight="1" outlineLevel="1" x14ac:dyDescent="0.25">
      <c r="B59" s="474"/>
      <c r="C59" s="377"/>
      <c r="D59" s="365"/>
      <c r="E59" s="377"/>
      <c r="F59" s="441"/>
      <c r="G59" s="441"/>
      <c r="H59" s="441"/>
      <c r="I59" s="476"/>
      <c r="J59" s="290" t="str">
        <f t="shared" si="1"/>
        <v/>
      </c>
      <c r="L59" s="1" t="s">
        <v>844</v>
      </c>
      <c r="N59" s="22"/>
    </row>
    <row r="60" spans="2:14" s="155" customFormat="1" ht="15" customHeight="1" outlineLevel="1" x14ac:dyDescent="0.25">
      <c r="B60" s="474"/>
      <c r="C60" s="377"/>
      <c r="D60" s="365"/>
      <c r="E60" s="377"/>
      <c r="F60" s="441"/>
      <c r="G60" s="441"/>
      <c r="H60" s="441"/>
      <c r="I60" s="476"/>
      <c r="J60" s="290" t="str">
        <f t="shared" si="1"/>
        <v/>
      </c>
      <c r="L60" s="1" t="s">
        <v>845</v>
      </c>
      <c r="N60" s="22"/>
    </row>
    <row r="61" spans="2:14" s="155" customFormat="1" ht="15" customHeight="1" outlineLevel="1" x14ac:dyDescent="0.25">
      <c r="B61" s="474"/>
      <c r="C61" s="377"/>
      <c r="D61" s="365"/>
      <c r="E61" s="377"/>
      <c r="F61" s="441"/>
      <c r="G61" s="441"/>
      <c r="H61" s="441"/>
      <c r="I61" s="476"/>
      <c r="J61" s="290" t="str">
        <f t="shared" si="1"/>
        <v/>
      </c>
      <c r="L61" s="1" t="s">
        <v>846</v>
      </c>
      <c r="N61" s="22"/>
    </row>
    <row r="62" spans="2:14" s="155" customFormat="1" ht="15" customHeight="1" outlineLevel="1" x14ac:dyDescent="0.25">
      <c r="B62" s="474"/>
      <c r="C62" s="377"/>
      <c r="D62" s="365"/>
      <c r="E62" s="377"/>
      <c r="F62" s="441"/>
      <c r="G62" s="441"/>
      <c r="H62" s="441"/>
      <c r="I62" s="476"/>
      <c r="J62" s="290" t="str">
        <f t="shared" si="1"/>
        <v/>
      </c>
      <c r="L62" s="1" t="s">
        <v>847</v>
      </c>
      <c r="N62" s="22"/>
    </row>
    <row r="63" spans="2:14" s="155" customFormat="1" ht="15" customHeight="1" outlineLevel="1" x14ac:dyDescent="0.25">
      <c r="B63" s="474"/>
      <c r="C63" s="377"/>
      <c r="D63" s="365"/>
      <c r="E63" s="377"/>
      <c r="F63" s="441"/>
      <c r="G63" s="441"/>
      <c r="H63" s="441"/>
      <c r="I63" s="476"/>
      <c r="J63" s="290" t="str">
        <f t="shared" si="1"/>
        <v/>
      </c>
      <c r="L63" s="1" t="s">
        <v>848</v>
      </c>
      <c r="N63" s="22"/>
    </row>
    <row r="64" spans="2:14" s="155" customFormat="1" ht="15" customHeight="1" outlineLevel="1" x14ac:dyDescent="0.25">
      <c r="B64" s="474"/>
      <c r="C64" s="377"/>
      <c r="D64" s="365"/>
      <c r="E64" s="377"/>
      <c r="F64" s="441"/>
      <c r="G64" s="441"/>
      <c r="H64" s="441"/>
      <c r="I64" s="476"/>
      <c r="J64" s="290" t="str">
        <f t="shared" si="1"/>
        <v/>
      </c>
      <c r="L64" s="1" t="s">
        <v>849</v>
      </c>
      <c r="N64" s="22"/>
    </row>
    <row r="65" spans="2:14" s="155" customFormat="1" ht="15" customHeight="1" outlineLevel="1" x14ac:dyDescent="0.25">
      <c r="B65" s="474"/>
      <c r="C65" s="377"/>
      <c r="D65" s="365"/>
      <c r="E65" s="377"/>
      <c r="F65" s="441"/>
      <c r="G65" s="441"/>
      <c r="H65" s="441"/>
      <c r="I65" s="476"/>
      <c r="J65" s="290" t="str">
        <f t="shared" si="1"/>
        <v/>
      </c>
      <c r="L65" s="1" t="s">
        <v>850</v>
      </c>
      <c r="N65" s="22"/>
    </row>
    <row r="66" spans="2:14" s="155" customFormat="1" ht="15" customHeight="1" outlineLevel="1" x14ac:dyDescent="0.25">
      <c r="B66" s="474"/>
      <c r="C66" s="377"/>
      <c r="D66" s="365"/>
      <c r="E66" s="377"/>
      <c r="F66" s="441"/>
      <c r="G66" s="441"/>
      <c r="H66" s="441"/>
      <c r="I66" s="476"/>
      <c r="J66" s="290" t="str">
        <f t="shared" si="1"/>
        <v/>
      </c>
      <c r="L66" s="1" t="s">
        <v>851</v>
      </c>
      <c r="N66" s="22"/>
    </row>
    <row r="67" spans="2:14" s="155" customFormat="1" ht="15" customHeight="1" outlineLevel="1" x14ac:dyDescent="0.25">
      <c r="B67" s="474"/>
      <c r="C67" s="377"/>
      <c r="D67" s="365"/>
      <c r="E67" s="377"/>
      <c r="F67" s="441"/>
      <c r="G67" s="441"/>
      <c r="H67" s="441"/>
      <c r="I67" s="476"/>
      <c r="J67" s="290" t="str">
        <f t="shared" si="1"/>
        <v/>
      </c>
      <c r="L67" s="1" t="s">
        <v>852</v>
      </c>
      <c r="N67" s="22"/>
    </row>
    <row r="68" spans="2:14" s="155" customFormat="1" ht="15" customHeight="1" outlineLevel="1" x14ac:dyDescent="0.25">
      <c r="B68" s="474"/>
      <c r="C68" s="377"/>
      <c r="D68" s="365"/>
      <c r="E68" s="377"/>
      <c r="F68" s="441"/>
      <c r="G68" s="441"/>
      <c r="H68" s="441"/>
      <c r="I68" s="476"/>
      <c r="J68" s="290" t="str">
        <f t="shared" si="1"/>
        <v/>
      </c>
      <c r="L68" s="1" t="s">
        <v>853</v>
      </c>
      <c r="N68" s="22"/>
    </row>
    <row r="69" spans="2:14" s="155" customFormat="1" ht="15" customHeight="1" outlineLevel="1" x14ac:dyDescent="0.25">
      <c r="B69" s="474"/>
      <c r="C69" s="377"/>
      <c r="D69" s="365"/>
      <c r="E69" s="377"/>
      <c r="F69" s="441"/>
      <c r="G69" s="441"/>
      <c r="H69" s="441"/>
      <c r="I69" s="476"/>
      <c r="J69" s="290" t="str">
        <f t="shared" si="1"/>
        <v/>
      </c>
      <c r="L69" s="1" t="s">
        <v>854</v>
      </c>
      <c r="N69" s="22"/>
    </row>
    <row r="70" spans="2:14" s="155" customFormat="1" ht="15" customHeight="1" outlineLevel="1" x14ac:dyDescent="0.25">
      <c r="B70" s="474"/>
      <c r="C70" s="377"/>
      <c r="D70" s="365"/>
      <c r="E70" s="377"/>
      <c r="F70" s="441"/>
      <c r="G70" s="441"/>
      <c r="H70" s="441"/>
      <c r="I70" s="476"/>
      <c r="J70" s="290" t="str">
        <f t="shared" si="1"/>
        <v/>
      </c>
      <c r="L70" s="1" t="s">
        <v>855</v>
      </c>
      <c r="N70" s="22"/>
    </row>
    <row r="71" spans="2:14" s="155" customFormat="1" ht="15" customHeight="1" outlineLevel="1" x14ac:dyDescent="0.25">
      <c r="B71" s="474"/>
      <c r="C71" s="377"/>
      <c r="D71" s="365"/>
      <c r="E71" s="377"/>
      <c r="F71" s="441"/>
      <c r="G71" s="441"/>
      <c r="H71" s="441"/>
      <c r="I71" s="476"/>
      <c r="J71" s="290" t="str">
        <f t="shared" si="1"/>
        <v/>
      </c>
      <c r="L71" s="1" t="s">
        <v>856</v>
      </c>
      <c r="N71" s="22"/>
    </row>
    <row r="72" spans="2:14" s="155" customFormat="1" ht="15" customHeight="1" outlineLevel="1" x14ac:dyDescent="0.25">
      <c r="B72" s="474"/>
      <c r="C72" s="377"/>
      <c r="D72" s="365"/>
      <c r="E72" s="377"/>
      <c r="F72" s="441"/>
      <c r="G72" s="441"/>
      <c r="H72" s="441"/>
      <c r="I72" s="476"/>
      <c r="J72" s="290" t="str">
        <f t="shared" ref="J72:J104" si="2">IFERROR((G72+I72)/(F72+H72),"")</f>
        <v/>
      </c>
      <c r="L72" s="1" t="s">
        <v>857</v>
      </c>
      <c r="N72" s="22"/>
    </row>
    <row r="73" spans="2:14" s="155" customFormat="1" ht="15" customHeight="1" outlineLevel="1" x14ac:dyDescent="0.25">
      <c r="B73" s="474"/>
      <c r="C73" s="377"/>
      <c r="D73" s="365"/>
      <c r="E73" s="377"/>
      <c r="F73" s="441"/>
      <c r="G73" s="441"/>
      <c r="H73" s="441"/>
      <c r="I73" s="476"/>
      <c r="J73" s="290" t="str">
        <f t="shared" si="2"/>
        <v/>
      </c>
      <c r="L73" s="1" t="s">
        <v>858</v>
      </c>
      <c r="N73" s="22"/>
    </row>
    <row r="74" spans="2:14" s="155" customFormat="1" ht="15" customHeight="1" outlineLevel="1" x14ac:dyDescent="0.25">
      <c r="B74" s="474"/>
      <c r="C74" s="377"/>
      <c r="D74" s="365"/>
      <c r="E74" s="377"/>
      <c r="F74" s="441"/>
      <c r="G74" s="441"/>
      <c r="H74" s="441"/>
      <c r="I74" s="476"/>
      <c r="J74" s="290" t="str">
        <f t="shared" si="2"/>
        <v/>
      </c>
      <c r="L74" s="1" t="s">
        <v>859</v>
      </c>
      <c r="N74" s="22"/>
    </row>
    <row r="75" spans="2:14" s="155" customFormat="1" ht="15" customHeight="1" outlineLevel="1" x14ac:dyDescent="0.25">
      <c r="B75" s="474"/>
      <c r="C75" s="377"/>
      <c r="D75" s="365"/>
      <c r="E75" s="377"/>
      <c r="F75" s="441"/>
      <c r="G75" s="441"/>
      <c r="H75" s="441"/>
      <c r="I75" s="476"/>
      <c r="J75" s="290" t="str">
        <f t="shared" si="2"/>
        <v/>
      </c>
      <c r="L75" s="1" t="s">
        <v>860</v>
      </c>
      <c r="N75" s="22"/>
    </row>
    <row r="76" spans="2:14" s="155" customFormat="1" ht="15" customHeight="1" outlineLevel="1" x14ac:dyDescent="0.25">
      <c r="B76" s="474"/>
      <c r="C76" s="377"/>
      <c r="D76" s="365"/>
      <c r="E76" s="377"/>
      <c r="F76" s="441"/>
      <c r="G76" s="441"/>
      <c r="H76" s="441"/>
      <c r="I76" s="476"/>
      <c r="J76" s="290" t="str">
        <f t="shared" si="2"/>
        <v/>
      </c>
      <c r="L76" s="1" t="s">
        <v>861</v>
      </c>
      <c r="N76" s="22"/>
    </row>
    <row r="77" spans="2:14" s="155" customFormat="1" ht="15" customHeight="1" outlineLevel="1" x14ac:dyDescent="0.25">
      <c r="B77" s="474"/>
      <c r="C77" s="377"/>
      <c r="D77" s="365"/>
      <c r="E77" s="377"/>
      <c r="F77" s="441"/>
      <c r="G77" s="441"/>
      <c r="H77" s="441"/>
      <c r="I77" s="476"/>
      <c r="J77" s="290" t="str">
        <f t="shared" si="2"/>
        <v/>
      </c>
      <c r="L77" s="1" t="s">
        <v>862</v>
      </c>
      <c r="N77" s="22"/>
    </row>
    <row r="78" spans="2:14" s="155" customFormat="1" ht="15" customHeight="1" outlineLevel="1" x14ac:dyDescent="0.25">
      <c r="B78" s="474"/>
      <c r="C78" s="377"/>
      <c r="D78" s="365"/>
      <c r="E78" s="377"/>
      <c r="F78" s="441"/>
      <c r="G78" s="441"/>
      <c r="H78" s="441"/>
      <c r="I78" s="476"/>
      <c r="J78" s="290" t="str">
        <f t="shared" si="2"/>
        <v/>
      </c>
      <c r="L78" s="1" t="s">
        <v>863</v>
      </c>
      <c r="N78" s="22"/>
    </row>
    <row r="79" spans="2:14" s="155" customFormat="1" ht="15" customHeight="1" outlineLevel="1" x14ac:dyDescent="0.25">
      <c r="B79" s="474"/>
      <c r="C79" s="377"/>
      <c r="D79" s="365"/>
      <c r="E79" s="377"/>
      <c r="F79" s="441"/>
      <c r="G79" s="441"/>
      <c r="H79" s="441"/>
      <c r="I79" s="476"/>
      <c r="J79" s="290" t="str">
        <f t="shared" si="2"/>
        <v/>
      </c>
      <c r="L79" s="1" t="s">
        <v>864</v>
      </c>
      <c r="N79" s="22"/>
    </row>
    <row r="80" spans="2:14" s="155" customFormat="1" ht="15" customHeight="1" outlineLevel="1" x14ac:dyDescent="0.25">
      <c r="B80" s="474"/>
      <c r="C80" s="377"/>
      <c r="D80" s="365"/>
      <c r="E80" s="377"/>
      <c r="F80" s="441"/>
      <c r="G80" s="441"/>
      <c r="H80" s="441"/>
      <c r="I80" s="476"/>
      <c r="J80" s="290" t="str">
        <f t="shared" si="2"/>
        <v/>
      </c>
      <c r="L80" s="1" t="s">
        <v>865</v>
      </c>
      <c r="N80" s="22"/>
    </row>
    <row r="81" spans="2:14" s="155" customFormat="1" ht="15" customHeight="1" outlineLevel="1" x14ac:dyDescent="0.25">
      <c r="B81" s="474"/>
      <c r="C81" s="377"/>
      <c r="D81" s="365"/>
      <c r="E81" s="377"/>
      <c r="F81" s="441"/>
      <c r="G81" s="441"/>
      <c r="H81" s="441"/>
      <c r="I81" s="476"/>
      <c r="J81" s="290" t="str">
        <f t="shared" si="2"/>
        <v/>
      </c>
      <c r="L81" s="1" t="s">
        <v>866</v>
      </c>
      <c r="N81" s="22"/>
    </row>
    <row r="82" spans="2:14" s="155" customFormat="1" ht="15" customHeight="1" outlineLevel="1" x14ac:dyDescent="0.25">
      <c r="B82" s="474"/>
      <c r="C82" s="377"/>
      <c r="D82" s="365"/>
      <c r="E82" s="377"/>
      <c r="F82" s="441"/>
      <c r="G82" s="441"/>
      <c r="H82" s="441"/>
      <c r="I82" s="476"/>
      <c r="J82" s="290" t="str">
        <f t="shared" si="2"/>
        <v/>
      </c>
      <c r="L82" s="1" t="s">
        <v>867</v>
      </c>
      <c r="N82" s="22"/>
    </row>
    <row r="83" spans="2:14" s="155" customFormat="1" ht="15" customHeight="1" outlineLevel="1" x14ac:dyDescent="0.25">
      <c r="B83" s="474"/>
      <c r="C83" s="377"/>
      <c r="D83" s="365"/>
      <c r="E83" s="377"/>
      <c r="F83" s="441"/>
      <c r="G83" s="441"/>
      <c r="H83" s="441"/>
      <c r="I83" s="476"/>
      <c r="J83" s="290" t="str">
        <f t="shared" si="2"/>
        <v/>
      </c>
      <c r="L83" s="1" t="s">
        <v>868</v>
      </c>
      <c r="N83" s="22"/>
    </row>
    <row r="84" spans="2:14" s="155" customFormat="1" ht="15" customHeight="1" outlineLevel="1" x14ac:dyDescent="0.25">
      <c r="B84" s="474"/>
      <c r="C84" s="377"/>
      <c r="D84" s="365"/>
      <c r="E84" s="377"/>
      <c r="F84" s="441"/>
      <c r="G84" s="441"/>
      <c r="H84" s="441"/>
      <c r="I84" s="476"/>
      <c r="J84" s="290" t="str">
        <f t="shared" si="2"/>
        <v/>
      </c>
      <c r="L84" s="1" t="s">
        <v>869</v>
      </c>
      <c r="N84" s="22"/>
    </row>
    <row r="85" spans="2:14" s="155" customFormat="1" ht="15" customHeight="1" outlineLevel="1" x14ac:dyDescent="0.25">
      <c r="B85" s="474"/>
      <c r="C85" s="377"/>
      <c r="D85" s="365"/>
      <c r="E85" s="377"/>
      <c r="F85" s="441"/>
      <c r="G85" s="441"/>
      <c r="H85" s="441"/>
      <c r="I85" s="476"/>
      <c r="J85" s="290" t="str">
        <f t="shared" si="2"/>
        <v/>
      </c>
      <c r="L85" s="1" t="s">
        <v>870</v>
      </c>
      <c r="N85" s="22"/>
    </row>
    <row r="86" spans="2:14" s="155" customFormat="1" ht="15" customHeight="1" outlineLevel="1" x14ac:dyDescent="0.25">
      <c r="B86" s="474"/>
      <c r="C86" s="377"/>
      <c r="D86" s="365"/>
      <c r="E86" s="377"/>
      <c r="F86" s="441"/>
      <c r="G86" s="441"/>
      <c r="H86" s="441"/>
      <c r="I86" s="476"/>
      <c r="J86" s="290" t="str">
        <f t="shared" si="2"/>
        <v/>
      </c>
      <c r="L86" s="1" t="s">
        <v>871</v>
      </c>
      <c r="N86" s="22"/>
    </row>
    <row r="87" spans="2:14" s="155" customFormat="1" ht="15" customHeight="1" outlineLevel="1" x14ac:dyDescent="0.25">
      <c r="B87" s="474"/>
      <c r="C87" s="377"/>
      <c r="D87" s="365"/>
      <c r="E87" s="377"/>
      <c r="F87" s="441"/>
      <c r="G87" s="441"/>
      <c r="H87" s="441"/>
      <c r="I87" s="476"/>
      <c r="J87" s="290" t="str">
        <f t="shared" si="2"/>
        <v/>
      </c>
      <c r="L87" s="1" t="s">
        <v>872</v>
      </c>
      <c r="N87" s="22"/>
    </row>
    <row r="88" spans="2:14" s="155" customFormat="1" ht="15" customHeight="1" outlineLevel="1" x14ac:dyDescent="0.25">
      <c r="B88" s="474"/>
      <c r="C88" s="377"/>
      <c r="D88" s="365"/>
      <c r="E88" s="377"/>
      <c r="F88" s="441"/>
      <c r="G88" s="441"/>
      <c r="H88" s="441"/>
      <c r="I88" s="476"/>
      <c r="J88" s="290" t="str">
        <f t="shared" si="2"/>
        <v/>
      </c>
      <c r="L88" s="1" t="s">
        <v>873</v>
      </c>
      <c r="N88" s="22"/>
    </row>
    <row r="89" spans="2:14" s="155" customFormat="1" ht="15" customHeight="1" outlineLevel="1" x14ac:dyDescent="0.25">
      <c r="B89" s="474"/>
      <c r="C89" s="377"/>
      <c r="D89" s="365"/>
      <c r="E89" s="377"/>
      <c r="F89" s="441"/>
      <c r="G89" s="441"/>
      <c r="H89" s="441"/>
      <c r="I89" s="476"/>
      <c r="J89" s="290" t="str">
        <f t="shared" si="2"/>
        <v/>
      </c>
      <c r="L89" s="1" t="s">
        <v>874</v>
      </c>
      <c r="N89" s="22"/>
    </row>
    <row r="90" spans="2:14" s="155" customFormat="1" ht="15" customHeight="1" outlineLevel="1" x14ac:dyDescent="0.25">
      <c r="B90" s="474"/>
      <c r="C90" s="377"/>
      <c r="D90" s="365"/>
      <c r="E90" s="377"/>
      <c r="F90" s="441"/>
      <c r="G90" s="441"/>
      <c r="H90" s="441"/>
      <c r="I90" s="476"/>
      <c r="J90" s="290" t="str">
        <f t="shared" si="2"/>
        <v/>
      </c>
      <c r="L90" s="1" t="s">
        <v>875</v>
      </c>
      <c r="N90" s="22"/>
    </row>
    <row r="91" spans="2:14" s="155" customFormat="1" ht="15" customHeight="1" outlineLevel="1" x14ac:dyDescent="0.25">
      <c r="B91" s="474"/>
      <c r="C91" s="377"/>
      <c r="D91" s="365"/>
      <c r="E91" s="377"/>
      <c r="F91" s="441"/>
      <c r="G91" s="441"/>
      <c r="H91" s="441"/>
      <c r="I91" s="476"/>
      <c r="J91" s="290" t="str">
        <f t="shared" si="2"/>
        <v/>
      </c>
      <c r="L91" s="1" t="s">
        <v>876</v>
      </c>
      <c r="N91" s="22"/>
    </row>
    <row r="92" spans="2:14" s="155" customFormat="1" ht="15" customHeight="1" outlineLevel="1" x14ac:dyDescent="0.25">
      <c r="B92" s="474"/>
      <c r="C92" s="377"/>
      <c r="D92" s="365"/>
      <c r="E92" s="377"/>
      <c r="F92" s="441"/>
      <c r="G92" s="441"/>
      <c r="H92" s="441"/>
      <c r="I92" s="476"/>
      <c r="J92" s="290" t="str">
        <f t="shared" si="2"/>
        <v/>
      </c>
      <c r="L92" s="1" t="s">
        <v>877</v>
      </c>
      <c r="N92" s="22"/>
    </row>
    <row r="93" spans="2:14" s="155" customFormat="1" ht="15" customHeight="1" outlineLevel="1" x14ac:dyDescent="0.25">
      <c r="B93" s="474"/>
      <c r="C93" s="377"/>
      <c r="D93" s="365"/>
      <c r="E93" s="377"/>
      <c r="F93" s="441"/>
      <c r="G93" s="441"/>
      <c r="H93" s="441"/>
      <c r="I93" s="476"/>
      <c r="J93" s="290" t="str">
        <f t="shared" si="2"/>
        <v/>
      </c>
      <c r="L93" s="1" t="s">
        <v>878</v>
      </c>
      <c r="N93" s="22"/>
    </row>
    <row r="94" spans="2:14" s="155" customFormat="1" ht="15" customHeight="1" outlineLevel="1" x14ac:dyDescent="0.25">
      <c r="B94" s="474"/>
      <c r="C94" s="377"/>
      <c r="D94" s="365"/>
      <c r="E94" s="377"/>
      <c r="F94" s="441"/>
      <c r="G94" s="441"/>
      <c r="H94" s="441"/>
      <c r="I94" s="476"/>
      <c r="J94" s="290" t="str">
        <f t="shared" si="2"/>
        <v/>
      </c>
      <c r="L94" s="1" t="s">
        <v>879</v>
      </c>
      <c r="N94" s="22"/>
    </row>
    <row r="95" spans="2:14" s="155" customFormat="1" ht="15" customHeight="1" outlineLevel="1" x14ac:dyDescent="0.25">
      <c r="B95" s="474"/>
      <c r="C95" s="377"/>
      <c r="D95" s="365"/>
      <c r="E95" s="377"/>
      <c r="F95" s="441"/>
      <c r="G95" s="441"/>
      <c r="H95" s="441"/>
      <c r="I95" s="476"/>
      <c r="J95" s="290" t="str">
        <f t="shared" si="2"/>
        <v/>
      </c>
      <c r="L95" s="1" t="s">
        <v>880</v>
      </c>
      <c r="N95" s="22"/>
    </row>
    <row r="96" spans="2:14" s="155" customFormat="1" ht="15" customHeight="1" outlineLevel="1" x14ac:dyDescent="0.25">
      <c r="B96" s="474"/>
      <c r="C96" s="377"/>
      <c r="D96" s="365"/>
      <c r="E96" s="377"/>
      <c r="F96" s="441"/>
      <c r="G96" s="441"/>
      <c r="H96" s="441"/>
      <c r="I96" s="476"/>
      <c r="J96" s="290" t="str">
        <f t="shared" si="2"/>
        <v/>
      </c>
      <c r="L96" s="1" t="s">
        <v>881</v>
      </c>
      <c r="N96" s="22"/>
    </row>
    <row r="97" spans="2:16" s="155" customFormat="1" ht="15" customHeight="1" outlineLevel="1" x14ac:dyDescent="0.25">
      <c r="B97" s="474"/>
      <c r="C97" s="377"/>
      <c r="D97" s="365"/>
      <c r="E97" s="377"/>
      <c r="F97" s="441"/>
      <c r="G97" s="441"/>
      <c r="H97" s="441"/>
      <c r="I97" s="476"/>
      <c r="J97" s="290" t="str">
        <f t="shared" si="2"/>
        <v/>
      </c>
      <c r="L97" s="1" t="s">
        <v>882</v>
      </c>
      <c r="N97" s="22"/>
    </row>
    <row r="98" spans="2:16" s="155" customFormat="1" ht="15" customHeight="1" outlineLevel="1" x14ac:dyDescent="0.25">
      <c r="B98" s="474"/>
      <c r="C98" s="377"/>
      <c r="D98" s="365"/>
      <c r="E98" s="377"/>
      <c r="F98" s="441"/>
      <c r="G98" s="441"/>
      <c r="H98" s="441"/>
      <c r="I98" s="476"/>
      <c r="J98" s="290" t="str">
        <f t="shared" si="2"/>
        <v/>
      </c>
      <c r="L98" s="1" t="s">
        <v>883</v>
      </c>
      <c r="N98" s="22"/>
    </row>
    <row r="99" spans="2:16" s="155" customFormat="1" ht="15" customHeight="1" outlineLevel="1" x14ac:dyDescent="0.25">
      <c r="B99" s="474"/>
      <c r="C99" s="377"/>
      <c r="D99" s="365"/>
      <c r="E99" s="377"/>
      <c r="F99" s="441"/>
      <c r="G99" s="441"/>
      <c r="H99" s="441"/>
      <c r="I99" s="476"/>
      <c r="J99" s="290" t="str">
        <f t="shared" si="2"/>
        <v/>
      </c>
      <c r="L99" s="1" t="s">
        <v>884</v>
      </c>
      <c r="N99" s="22"/>
    </row>
    <row r="100" spans="2:16" s="155" customFormat="1" ht="15" customHeight="1" outlineLevel="1" x14ac:dyDescent="0.25">
      <c r="B100" s="474"/>
      <c r="C100" s="377"/>
      <c r="D100" s="365"/>
      <c r="E100" s="377"/>
      <c r="F100" s="441"/>
      <c r="G100" s="441"/>
      <c r="H100" s="441"/>
      <c r="I100" s="476"/>
      <c r="J100" s="290" t="str">
        <f t="shared" si="2"/>
        <v/>
      </c>
      <c r="L100" s="1" t="s">
        <v>885</v>
      </c>
      <c r="N100" s="22"/>
    </row>
    <row r="101" spans="2:16" s="155" customFormat="1" ht="15" customHeight="1" outlineLevel="1" x14ac:dyDescent="0.25">
      <c r="B101" s="474"/>
      <c r="C101" s="377"/>
      <c r="D101" s="365"/>
      <c r="E101" s="377"/>
      <c r="F101" s="441"/>
      <c r="G101" s="441"/>
      <c r="H101" s="441"/>
      <c r="I101" s="476"/>
      <c r="J101" s="290" t="str">
        <f t="shared" si="2"/>
        <v/>
      </c>
      <c r="L101" s="1" t="s">
        <v>886</v>
      </c>
      <c r="N101" s="22"/>
    </row>
    <row r="102" spans="2:16" s="155" customFormat="1" ht="15" customHeight="1" outlineLevel="1" x14ac:dyDescent="0.25">
      <c r="B102" s="474"/>
      <c r="C102" s="377"/>
      <c r="D102" s="365"/>
      <c r="E102" s="377"/>
      <c r="F102" s="441"/>
      <c r="G102" s="441"/>
      <c r="H102" s="441"/>
      <c r="I102" s="476"/>
      <c r="J102" s="290" t="str">
        <f t="shared" si="2"/>
        <v/>
      </c>
      <c r="L102" s="1" t="s">
        <v>887</v>
      </c>
      <c r="N102" s="22"/>
    </row>
    <row r="103" spans="2:16" s="155" customFormat="1" ht="15" customHeight="1" outlineLevel="1" x14ac:dyDescent="0.25">
      <c r="B103" s="474"/>
      <c r="C103" s="377"/>
      <c r="D103" s="365"/>
      <c r="E103" s="377"/>
      <c r="F103" s="441"/>
      <c r="G103" s="441"/>
      <c r="H103" s="441"/>
      <c r="I103" s="476"/>
      <c r="J103" s="290" t="str">
        <f t="shared" si="2"/>
        <v/>
      </c>
      <c r="L103" s="1" t="s">
        <v>888</v>
      </c>
      <c r="N103" s="22"/>
    </row>
    <row r="104" spans="2:16" s="155" customFormat="1" ht="15" customHeight="1" outlineLevel="1" thickBot="1" x14ac:dyDescent="0.3">
      <c r="B104" s="477"/>
      <c r="C104" s="478"/>
      <c r="D104" s="479"/>
      <c r="E104" s="478"/>
      <c r="F104" s="441"/>
      <c r="G104" s="441"/>
      <c r="H104" s="441"/>
      <c r="I104" s="476"/>
      <c r="J104" s="290" t="str">
        <f t="shared" si="2"/>
        <v/>
      </c>
      <c r="L104" s="1" t="s">
        <v>889</v>
      </c>
      <c r="N104" s="22"/>
    </row>
    <row r="105" spans="2:16" s="155" customFormat="1" ht="15" customHeight="1" thickTop="1" thickBot="1" x14ac:dyDescent="0.3">
      <c r="B105" s="291" t="str">
        <f>IF(Lang=0,O105,P105)</f>
        <v>Total non consolidé</v>
      </c>
      <c r="C105" s="292"/>
      <c r="D105" s="293"/>
      <c r="E105" s="292"/>
      <c r="F105" s="405">
        <f>SUM(F7:F104)</f>
        <v>0</v>
      </c>
      <c r="G105" s="405">
        <f>SUM(G7:G104)</f>
        <v>0</v>
      </c>
      <c r="H105" s="405">
        <f>SUM(H7:H104)</f>
        <v>0</v>
      </c>
      <c r="I105" s="480">
        <f>SUM(I7:I104)</f>
        <v>0</v>
      </c>
      <c r="J105" s="294" t="str">
        <f>IFERROR(SUM(G7:G104,I7:I104)/SUM(F7:F104,H7:H104),"")</f>
        <v/>
      </c>
      <c r="L105" s="1" t="s">
        <v>890</v>
      </c>
      <c r="N105" s="22"/>
      <c r="O105" s="155" t="s">
        <v>1799</v>
      </c>
      <c r="P105" s="155" t="s">
        <v>1800</v>
      </c>
    </row>
    <row r="107" spans="2:16" x14ac:dyDescent="0.2">
      <c r="B107" s="150"/>
      <c r="C107" s="150"/>
      <c r="D107" s="150"/>
      <c r="E107" s="150"/>
      <c r="F107" s="150"/>
      <c r="G107" s="150"/>
      <c r="H107" s="150"/>
      <c r="I107" s="150"/>
      <c r="J107" s="150"/>
    </row>
    <row r="108" spans="2:16" x14ac:dyDescent="0.2">
      <c r="B108" s="150"/>
      <c r="C108" s="150"/>
      <c r="D108" s="150"/>
      <c r="E108" s="150"/>
      <c r="F108" s="150"/>
      <c r="G108" s="150"/>
      <c r="H108" s="150"/>
      <c r="I108" s="150"/>
      <c r="J108" s="150"/>
    </row>
    <row r="109" spans="2:16" x14ac:dyDescent="0.2">
      <c r="B109" s="150"/>
      <c r="C109" s="150"/>
      <c r="D109" s="150"/>
      <c r="E109" s="150"/>
      <c r="F109" s="150"/>
      <c r="G109" s="150"/>
      <c r="H109" s="150"/>
      <c r="I109" s="150"/>
      <c r="J109" s="150"/>
    </row>
    <row r="110" spans="2:16" x14ac:dyDescent="0.2">
      <c r="B110" s="150"/>
      <c r="C110" s="150"/>
      <c r="D110" s="150"/>
      <c r="E110" s="150"/>
      <c r="F110" s="150"/>
      <c r="G110" s="150"/>
      <c r="H110" s="150"/>
      <c r="I110" s="150"/>
      <c r="J110" s="150"/>
    </row>
    <row r="111" spans="2:16" x14ac:dyDescent="0.2">
      <c r="B111" s="150"/>
      <c r="C111" s="150"/>
      <c r="D111" s="150"/>
      <c r="E111" s="150"/>
      <c r="F111" s="150"/>
      <c r="G111" s="150"/>
      <c r="H111" s="150"/>
      <c r="I111" s="150"/>
      <c r="J111" s="150"/>
    </row>
    <row r="112" spans="2:16" x14ac:dyDescent="0.2">
      <c r="B112" s="150"/>
      <c r="C112" s="150"/>
      <c r="D112" s="150"/>
      <c r="E112" s="150"/>
      <c r="F112" s="150"/>
      <c r="G112" s="150"/>
      <c r="H112" s="150"/>
      <c r="I112" s="150"/>
      <c r="J112" s="150"/>
    </row>
    <row r="113" spans="2:10" x14ac:dyDescent="0.2">
      <c r="B113" s="150"/>
      <c r="C113" s="150"/>
      <c r="D113" s="150"/>
      <c r="E113" s="150"/>
      <c r="F113" s="150"/>
      <c r="G113" s="150"/>
      <c r="H113" s="150"/>
      <c r="I113" s="150"/>
      <c r="J113" s="150"/>
    </row>
    <row r="114" spans="2:10" x14ac:dyDescent="0.2">
      <c r="B114" s="150"/>
      <c r="C114" s="150"/>
      <c r="D114" s="150"/>
      <c r="E114" s="150"/>
      <c r="F114" s="150"/>
      <c r="G114" s="150"/>
      <c r="H114" s="150"/>
      <c r="I114" s="150"/>
      <c r="J114" s="150"/>
    </row>
    <row r="115" spans="2:10" x14ac:dyDescent="0.2">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J4:J5"/>
    <mergeCell ref="E4:E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d'exercice&amp;CTableau 9.2.1 b&amp;RGaranties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'0'!$B$4:$B$1004</xm:f>
          </x14:formula1>
          <xm:sqref>B7:B104</xm:sqref>
        </x14:dataValidation>
        <x14:dataValidation type="list" allowBlank="1" showInputMessage="1" showErrorMessage="1" xr:uid="{00000000-0002-0000-1800-000001000000}">
          <x14:formula1>
            <xm:f>'0'!$D$4:$D$104</xm:f>
          </x14:formula1>
          <xm:sqref>D7:D104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1884C-FA3B-46DA-9B17-5C43E164D6CF}">
  <sheetPr codeName="Feuil27"/>
  <dimension ref="B1:AL115"/>
  <sheetViews>
    <sheetView zoomScale="85" zoomScaleNormal="85" workbookViewId="0"/>
  </sheetViews>
  <sheetFormatPr baseColWidth="10" defaultColWidth="15.140625" defaultRowHeight="15" outlineLevelRow="1" outlineLevelCol="1" x14ac:dyDescent="0.25"/>
  <cols>
    <col min="1" max="1" width="3.28515625" style="147" customWidth="1"/>
    <col min="2" max="5" width="21.7109375" style="147" customWidth="1"/>
    <col min="6" max="6" width="15.7109375" style="147" customWidth="1"/>
    <col min="7" max="7" width="17.42578125" style="147" customWidth="1"/>
    <col min="8" max="8" width="15.7109375" style="147" customWidth="1"/>
    <col min="9" max="9" width="16.85546875" style="147" customWidth="1"/>
    <col min="10" max="10" width="15.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47" collapsed="1"/>
    <col min="39" max="16384" width="15.140625" style="147"/>
  </cols>
  <sheetData>
    <row r="1" spans="2:37" ht="15.75" thickBot="1" x14ac:dyDescent="0.3"/>
    <row r="2" spans="2:37" s="155" customFormat="1" ht="30" customHeight="1" x14ac:dyDescent="0.25">
      <c r="B2" s="615" t="str">
        <f>IF(Lang=0,O2,P2)</f>
        <v>Garanties des contrats à capital variable afférents aux fonds distincts - Montants garantis à l'échéance
(non consolidé)</v>
      </c>
      <c r="C2" s="688"/>
      <c r="D2" s="688"/>
      <c r="E2" s="688"/>
      <c r="F2" s="688"/>
      <c r="G2" s="688"/>
      <c r="H2" s="688"/>
      <c r="I2" s="688"/>
      <c r="J2" s="688"/>
      <c r="N2" s="112"/>
      <c r="O2" s="112" t="s">
        <v>2551</v>
      </c>
      <c r="P2" s="112" t="s">
        <v>2552</v>
      </c>
      <c r="Q2" s="112"/>
      <c r="R2" s="112"/>
      <c r="S2" s="112"/>
      <c r="T2" s="112"/>
      <c r="U2" s="112"/>
      <c r="V2" s="112"/>
      <c r="W2" s="112"/>
      <c r="X2" s="112"/>
      <c r="Y2" s="112"/>
      <c r="Z2" s="112"/>
      <c r="AA2" s="112"/>
      <c r="AB2" s="112"/>
      <c r="AC2" s="112"/>
      <c r="AD2" s="112"/>
      <c r="AE2" s="112"/>
      <c r="AF2" s="112"/>
      <c r="AG2" s="112"/>
      <c r="AH2" s="112"/>
      <c r="AI2" s="112"/>
      <c r="AJ2" s="112"/>
      <c r="AK2" s="112"/>
    </row>
    <row r="3" spans="2:37" s="155" customFormat="1" ht="12.75" customHeight="1" x14ac:dyDescent="0.25">
      <c r="B3" s="689" t="str">
        <f>IF(Lang=0,O3,P3)</f>
        <v>(en millier de dollars)</v>
      </c>
      <c r="C3" s="690"/>
      <c r="D3" s="690"/>
      <c r="E3" s="690"/>
      <c r="F3" s="690"/>
      <c r="G3" s="691"/>
      <c r="H3" s="690"/>
      <c r="I3" s="691"/>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row>
    <row r="4" spans="2:37" s="155" customFormat="1" ht="12.75" customHeight="1" x14ac:dyDescent="0.25">
      <c r="B4" s="699" t="str">
        <f>IF(Lang=0,O4,P4)</f>
        <v>Regroupements de contrat/Produits</v>
      </c>
      <c r="C4" s="632" t="str">
        <f>IF(Lang=0,Q4,R4)</f>
        <v>Garantie</v>
      </c>
      <c r="D4" s="625" t="str">
        <f>IF(Lang=0,S4,T4)</f>
        <v>Portefeuille</v>
      </c>
      <c r="E4" s="695" t="str">
        <f>IF(Lang=0,U4,V4)</f>
        <v>Ratio de frais de gestion (RFG)</v>
      </c>
      <c r="F4" s="692" t="str">
        <f>IF(Lang=0,W4,X4)</f>
        <v>En-cours ("In-the-money")</v>
      </c>
      <c r="G4" s="693">
        <f>IF(Lang=0,Y4,Z4)</f>
        <v>0</v>
      </c>
      <c r="H4" s="694" t="str">
        <f>IF(Lang=0,AA4,AB4)</f>
        <v>Hors-cours ("Out-of-the-money")</v>
      </c>
      <c r="I4" s="693">
        <f>IF(Lang=0,AC4,AD4)</f>
        <v>0</v>
      </c>
      <c r="J4" s="697" t="str">
        <f>IF(Lang=0,AE4,AF4)</f>
        <v>Ratio VM/VG</v>
      </c>
      <c r="N4" s="112"/>
      <c r="O4" s="112" t="s">
        <v>2553</v>
      </c>
      <c r="P4" s="112" t="s">
        <v>2533</v>
      </c>
      <c r="Q4" s="112" t="s">
        <v>2534</v>
      </c>
      <c r="R4" s="112" t="s">
        <v>2535</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row>
    <row r="5" spans="2:37" s="155" customFormat="1" ht="50.1" customHeight="1" x14ac:dyDescent="0.25">
      <c r="B5" s="700">
        <f>IF(Lang=0,O5,P5)</f>
        <v>0</v>
      </c>
      <c r="C5" s="679">
        <f>IF(Lang=0,Q5,R5)</f>
        <v>0</v>
      </c>
      <c r="D5" s="627"/>
      <c r="E5" s="696">
        <f>IF(Lang=0,U5,X5)</f>
        <v>0</v>
      </c>
      <c r="F5" s="24" t="str">
        <f>IF(Lang=0,W5,X5)</f>
        <v>Valeur garantie</v>
      </c>
      <c r="G5" s="107" t="str">
        <f>IF(Lang=0,Y5,Z5)</f>
        <v>Valeur marchande
des actifs détenus</v>
      </c>
      <c r="H5" s="89" t="str">
        <f>IF(Lang=0,AA5,AB5)</f>
        <v>Valeur garantie</v>
      </c>
      <c r="I5" s="108" t="str">
        <f>IF(Lang=0,AC5,AD5)</f>
        <v>Valeur marchande
des actifs détenus</v>
      </c>
      <c r="J5" s="698">
        <f>IF(Lang=0,AE5,AF5)</f>
        <v>0</v>
      </c>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row>
    <row r="6" spans="2:37"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Réf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row>
    <row r="7" spans="2:37" s="155" customFormat="1" ht="15" customHeight="1" x14ac:dyDescent="0.25">
      <c r="B7" s="474"/>
      <c r="C7" s="377"/>
      <c r="D7" s="365" t="str">
        <f t="shared" ref="D7:D16" si="0">IF(Lang=0,S7,T7)</f>
        <v>Portefeuille#1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row>
    <row r="8" spans="2:37" s="155" customFormat="1" ht="15" customHeight="1" x14ac:dyDescent="0.25">
      <c r="B8" s="474"/>
      <c r="C8" s="377"/>
      <c r="D8" s="365" t="str">
        <f t="shared" si="0"/>
        <v>Portefeuille#2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row>
    <row r="9" spans="2:37" s="155" customFormat="1" ht="15" customHeight="1" x14ac:dyDescent="0.25">
      <c r="B9" s="474"/>
      <c r="C9" s="377"/>
      <c r="D9" s="365" t="str">
        <f t="shared" si="0"/>
        <v>Portefeuille#3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row>
    <row r="10" spans="2:37" s="155" customFormat="1" ht="15" customHeight="1" x14ac:dyDescent="0.25">
      <c r="B10" s="474"/>
      <c r="C10" s="377"/>
      <c r="D10" s="365" t="str">
        <f t="shared" si="0"/>
        <v>Portefeuille#4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row>
    <row r="11" spans="2:37" s="155" customFormat="1" ht="15" customHeight="1" x14ac:dyDescent="0.25">
      <c r="B11" s="474"/>
      <c r="C11" s="377"/>
      <c r="D11" s="365" t="str">
        <f t="shared" si="0"/>
        <v>Portefeuille#5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row>
    <row r="12" spans="2:37" s="155" customFormat="1" ht="15" customHeight="1" x14ac:dyDescent="0.25">
      <c r="B12" s="474"/>
      <c r="C12" s="377"/>
      <c r="D12" s="365" t="str">
        <f t="shared" si="0"/>
        <v>Portefeuille#6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row>
    <row r="13" spans="2:37" s="155" customFormat="1" ht="15" customHeight="1" x14ac:dyDescent="0.25">
      <c r="B13" s="474"/>
      <c r="C13" s="377"/>
      <c r="D13" s="365" t="str">
        <f t="shared" si="0"/>
        <v>Portefeuille#7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row>
    <row r="14" spans="2:37" s="155" customFormat="1" ht="15" customHeight="1" x14ac:dyDescent="0.25">
      <c r="B14" s="474"/>
      <c r="C14" s="365"/>
      <c r="D14" s="365" t="str">
        <f t="shared" si="0"/>
        <v>Portefeuille#8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row>
    <row r="15" spans="2:37" s="155" customFormat="1" ht="15" customHeight="1" x14ac:dyDescent="0.25">
      <c r="B15" s="474"/>
      <c r="C15" s="365"/>
      <c r="D15" s="365" t="str">
        <f t="shared" si="0"/>
        <v>Portefeuille#9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row>
    <row r="16" spans="2:37" s="155" customFormat="1" ht="15" customHeight="1" x14ac:dyDescent="0.25">
      <c r="B16" s="474"/>
      <c r="C16" s="365"/>
      <c r="D16" s="365" t="str">
        <f t="shared" si="0"/>
        <v>Portefeuille#10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row>
    <row r="17" spans="2:37"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2:37"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2:37"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2:37"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2:37"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2:37"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37"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2:37"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2:37"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2:37"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2:37"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7"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7"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7"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7"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2:37"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2:37"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2:37"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2:37"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2:37"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2:37"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row r="59" spans="2:37"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2:37"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2:37"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2:37"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2:37"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row>
    <row r="64" spans="2:37"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row>
    <row r="65" spans="2:37"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row>
    <row r="66" spans="2:37"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row>
    <row r="67" spans="2:37"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2:37"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2:37"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2:37"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row>
    <row r="72" spans="2:37"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2:37"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row>
    <row r="74" spans="2:37"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row>
    <row r="76" spans="2:37"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row>
    <row r="77" spans="2:37"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2:37"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row r="79" spans="2:37"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2:37"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2:37"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2:37"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row r="83" spans="2:37"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row>
    <row r="84" spans="2:37"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row>
    <row r="85" spans="2:37"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row>
    <row r="86" spans="2:37"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7" spans="2:37"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row>
    <row r="88" spans="2:37"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row r="89" spans="2:37"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row>
    <row r="90" spans="2:37"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row>
    <row r="91" spans="2:37"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row>
    <row r="92" spans="2:37"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row>
    <row r="93" spans="2:37"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row>
    <row r="94" spans="2:37"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row>
    <row r="95" spans="2:37"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row>
    <row r="96" spans="2:37"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row>
    <row r="97" spans="2:37"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row>
    <row r="98" spans="2:37"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row>
    <row r="99" spans="2:37"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row>
    <row r="100" spans="2:37"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row>
    <row r="101" spans="2:37"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row>
    <row r="102" spans="2:37"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row>
    <row r="103" spans="2:37"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row>
    <row r="104" spans="2:37"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row>
    <row r="105" spans="2:37" s="155" customFormat="1" ht="15" customHeight="1" thickTop="1" thickBot="1" x14ac:dyDescent="0.3">
      <c r="B105" s="291" t="str">
        <f>IF(Lang=0,O105,P105)</f>
        <v>Total non consolidé</v>
      </c>
      <c r="C105" s="292"/>
      <c r="D105" s="292"/>
      <c r="E105" s="292"/>
      <c r="F105" s="451">
        <f>SUM(F7:F104)</f>
        <v>0</v>
      </c>
      <c r="G105" s="451">
        <f>SUM(G7:G104)</f>
        <v>0</v>
      </c>
      <c r="H105" s="451">
        <f>SUM(H7:H104)</f>
        <v>0</v>
      </c>
      <c r="I105" s="481">
        <f>SUM(I7:I104)</f>
        <v>0</v>
      </c>
      <c r="J105" s="295"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row>
    <row r="107" spans="2:37" x14ac:dyDescent="0.25">
      <c r="B107" s="150"/>
      <c r="C107" s="150"/>
      <c r="D107" s="150"/>
      <c r="E107" s="150"/>
      <c r="F107" s="150"/>
      <c r="G107" s="150"/>
      <c r="H107" s="150"/>
      <c r="I107" s="150"/>
      <c r="J107" s="150"/>
    </row>
    <row r="108" spans="2:37" x14ac:dyDescent="0.25">
      <c r="B108" s="150"/>
      <c r="C108" s="150"/>
      <c r="D108" s="150"/>
      <c r="E108" s="150"/>
      <c r="F108" s="150"/>
      <c r="G108" s="150"/>
      <c r="H108" s="150"/>
      <c r="I108" s="150"/>
      <c r="J108" s="150"/>
    </row>
    <row r="109" spans="2:37" x14ac:dyDescent="0.25">
      <c r="B109" s="150"/>
      <c r="C109" s="150"/>
      <c r="D109" s="150"/>
      <c r="E109" s="150"/>
      <c r="F109" s="150"/>
      <c r="G109" s="150"/>
      <c r="H109" s="150"/>
      <c r="I109" s="150"/>
      <c r="J109" s="150"/>
    </row>
    <row r="110" spans="2:37" x14ac:dyDescent="0.25">
      <c r="B110" s="150"/>
      <c r="C110" s="150"/>
      <c r="D110" s="150"/>
      <c r="E110" s="150"/>
      <c r="F110" s="150"/>
      <c r="G110" s="150"/>
      <c r="H110" s="150"/>
      <c r="I110" s="150"/>
      <c r="J110" s="150"/>
    </row>
    <row r="111" spans="2:37" x14ac:dyDescent="0.25">
      <c r="B111" s="150"/>
      <c r="C111" s="150"/>
      <c r="D111" s="150"/>
      <c r="E111" s="150"/>
      <c r="F111" s="150"/>
      <c r="G111" s="150"/>
      <c r="H111" s="150"/>
      <c r="I111" s="150"/>
      <c r="J111" s="150"/>
    </row>
    <row r="112" spans="2:37"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E4:E5"/>
    <mergeCell ref="J4:J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d'exercice&amp;CTableau 9.2.1 c&amp;RGaranties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'0'!$D$4:$D$104</xm:f>
          </x14:formula1>
          <xm:sqref>D7:D104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93AD-3932-4C12-A789-1B36E8DB5DA7}">
  <sheetPr codeName="Feuil28"/>
  <dimension ref="B1:AL115"/>
  <sheetViews>
    <sheetView zoomScale="85" zoomScaleNormal="85" workbookViewId="0"/>
  </sheetViews>
  <sheetFormatPr baseColWidth="10" defaultColWidth="15.140625" defaultRowHeight="15" outlineLevelRow="1" outlineLevelCol="1" x14ac:dyDescent="0.25"/>
  <cols>
    <col min="1" max="1" width="3.28515625" style="147" customWidth="1"/>
    <col min="2" max="5" width="21.7109375" style="147" customWidth="1"/>
    <col min="6" max="6" width="15.7109375" style="147" customWidth="1"/>
    <col min="7" max="7" width="18.5703125" style="147" customWidth="1"/>
    <col min="8" max="8" width="15.7109375" style="147" customWidth="1"/>
    <col min="9" max="9" width="17.5703125" style="147" customWidth="1"/>
    <col min="10" max="10" width="15.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47" collapsed="1"/>
    <col min="39" max="16384" width="15.140625" style="147"/>
  </cols>
  <sheetData>
    <row r="1" spans="2:37" ht="15.75" thickBot="1" x14ac:dyDescent="0.3"/>
    <row r="2" spans="2:37" s="155" customFormat="1" ht="30" customHeight="1" x14ac:dyDescent="0.25">
      <c r="B2" s="615" t="str">
        <f>IF(Lang=0,O2,P2)</f>
        <v>Garanties des contrats à capital variable afférents aux fonds distincts - Montants garantis au décès
(non consolidé)</v>
      </c>
      <c r="C2" s="688"/>
      <c r="D2" s="688"/>
      <c r="E2" s="688"/>
      <c r="F2" s="688"/>
      <c r="G2" s="688"/>
      <c r="H2" s="688"/>
      <c r="I2" s="688"/>
      <c r="J2" s="688"/>
      <c r="N2" s="112"/>
      <c r="O2" s="112" t="s">
        <v>2554</v>
      </c>
      <c r="P2" s="112" t="s">
        <v>2555</v>
      </c>
      <c r="Q2" s="112"/>
      <c r="R2" s="112"/>
      <c r="S2" s="112"/>
      <c r="T2" s="112"/>
      <c r="U2" s="112"/>
      <c r="V2" s="112"/>
      <c r="W2" s="112"/>
      <c r="X2" s="112"/>
      <c r="Y2" s="112"/>
      <c r="Z2" s="112"/>
      <c r="AA2" s="112"/>
      <c r="AB2" s="112"/>
      <c r="AC2" s="112"/>
      <c r="AD2" s="112"/>
      <c r="AE2" s="112"/>
      <c r="AF2" s="112"/>
      <c r="AG2" s="112"/>
      <c r="AH2" s="112"/>
      <c r="AI2" s="112"/>
      <c r="AJ2" s="112"/>
      <c r="AK2" s="112"/>
    </row>
    <row r="3" spans="2:37" s="155" customFormat="1" ht="12.75" customHeight="1" x14ac:dyDescent="0.25">
      <c r="B3" s="689" t="str">
        <f>IF(Lang=0,O3,P3)</f>
        <v>(en millier de dollars)</v>
      </c>
      <c r="C3" s="690"/>
      <c r="D3" s="690"/>
      <c r="E3" s="690"/>
      <c r="F3" s="690"/>
      <c r="G3" s="691"/>
      <c r="H3" s="690"/>
      <c r="I3" s="691"/>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row>
    <row r="4" spans="2:37" s="155" customFormat="1" ht="12.75" customHeight="1" x14ac:dyDescent="0.25">
      <c r="B4" s="699" t="str">
        <f>IF(Lang=0,O4,P4)</f>
        <v>Regroupements de contrat/Produits</v>
      </c>
      <c r="C4" s="632" t="str">
        <f>IF(Lang=0,Q4,R4)</f>
        <v>Garantie</v>
      </c>
      <c r="D4" s="625" t="str">
        <f>IF(Lang=0,S4,T4)</f>
        <v>Portefeuille</v>
      </c>
      <c r="E4" s="695" t="str">
        <f>IF(Lang=0,U4,V4)</f>
        <v>Ratio de frais de gestion (RFG)</v>
      </c>
      <c r="F4" s="692" t="str">
        <f>IF(Lang=0,W4,X4)</f>
        <v>En-cours ("In-the-money")</v>
      </c>
      <c r="G4" s="693">
        <f>IF(Lang=0,Y4,Z4)</f>
        <v>0</v>
      </c>
      <c r="H4" s="694" t="str">
        <f>IF(Lang=0,AA4,AB4)</f>
        <v>Hors-cours ("Out-of-the-money")</v>
      </c>
      <c r="I4" s="693">
        <f>IF(Lang=0,AC4,AD4)</f>
        <v>0</v>
      </c>
      <c r="J4" s="697" t="str">
        <f>IF(Lang=0,AE4,AF4)</f>
        <v>Ratio VM/VG</v>
      </c>
      <c r="N4" s="112"/>
      <c r="O4" s="112" t="s">
        <v>2553</v>
      </c>
      <c r="P4" s="112" t="s">
        <v>2533</v>
      </c>
      <c r="Q4" s="112" t="s">
        <v>2534</v>
      </c>
      <c r="R4" s="112" t="s">
        <v>2535</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row>
    <row r="5" spans="2:37" s="155" customFormat="1" ht="50.1" customHeight="1" x14ac:dyDescent="0.25">
      <c r="B5" s="700">
        <f>IF(Lang=0,O5,P5)</f>
        <v>0</v>
      </c>
      <c r="C5" s="679">
        <f>IF(Lang=0,Q5,R5)</f>
        <v>0</v>
      </c>
      <c r="D5" s="627"/>
      <c r="E5" s="696">
        <f>IF(Lang=0,U5,X5)</f>
        <v>0</v>
      </c>
      <c r="F5" s="24" t="str">
        <f>IF(Lang=0,W5,X5)</f>
        <v>Valeur garantie</v>
      </c>
      <c r="G5" s="107" t="str">
        <f>IF(Lang=0,Y5,Z5)</f>
        <v>Valeur marchande
des actifs détenus</v>
      </c>
      <c r="H5" s="89" t="str">
        <f>IF(Lang=0,AA5,AB5)</f>
        <v>Valeur garantie</v>
      </c>
      <c r="I5" s="108" t="str">
        <f>IF(Lang=0,AC5,AD5)</f>
        <v>Valeur marchande
des actifs détenus</v>
      </c>
      <c r="J5" s="698">
        <f>IF(Lang=0,AE5,AF5)</f>
        <v>0</v>
      </c>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row>
    <row r="6" spans="2:37" s="155" customFormat="1" ht="9" customHeight="1" x14ac:dyDescent="0.25">
      <c r="B6" s="287" t="s">
        <v>783</v>
      </c>
      <c r="C6" s="288" t="s">
        <v>784</v>
      </c>
      <c r="D6" s="283" t="s">
        <v>1796</v>
      </c>
      <c r="E6" s="289" t="s">
        <v>1838</v>
      </c>
      <c r="F6" s="283" t="s">
        <v>785</v>
      </c>
      <c r="G6" s="283" t="s">
        <v>786</v>
      </c>
      <c r="H6" s="283" t="s">
        <v>789</v>
      </c>
      <c r="I6" s="283" t="s">
        <v>790</v>
      </c>
      <c r="J6" s="286" t="s">
        <v>1839</v>
      </c>
      <c r="K6" s="161"/>
      <c r="L6" s="2" t="str">
        <f>IF(Lang=0,AJ6,AK6)</f>
        <v>Réf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row>
    <row r="7" spans="2:37" s="155" customFormat="1" ht="15" customHeight="1" x14ac:dyDescent="0.25">
      <c r="B7" s="474"/>
      <c r="C7" s="377"/>
      <c r="D7" s="365" t="str">
        <f t="shared" ref="D7:D16" si="0">IF(Lang=0,S7,T7)</f>
        <v>Portefeuille#1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row>
    <row r="8" spans="2:37" s="155" customFormat="1" ht="15" customHeight="1" x14ac:dyDescent="0.25">
      <c r="B8" s="474"/>
      <c r="C8" s="377"/>
      <c r="D8" s="365" t="str">
        <f t="shared" si="0"/>
        <v>Portefeuille#2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row>
    <row r="9" spans="2:37" s="155" customFormat="1" ht="15" customHeight="1" x14ac:dyDescent="0.25">
      <c r="B9" s="474"/>
      <c r="C9" s="377"/>
      <c r="D9" s="365" t="str">
        <f t="shared" si="0"/>
        <v>Portefeuille#3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row>
    <row r="10" spans="2:37" s="155" customFormat="1" ht="15" customHeight="1" x14ac:dyDescent="0.25">
      <c r="B10" s="474"/>
      <c r="C10" s="377"/>
      <c r="D10" s="365" t="str">
        <f t="shared" si="0"/>
        <v>Portefeuille#4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row>
    <row r="11" spans="2:37" s="155" customFormat="1" ht="15" customHeight="1" x14ac:dyDescent="0.25">
      <c r="B11" s="474"/>
      <c r="C11" s="377"/>
      <c r="D11" s="365" t="str">
        <f t="shared" si="0"/>
        <v>Portefeuille#5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row>
    <row r="12" spans="2:37" s="155" customFormat="1" ht="15" customHeight="1" x14ac:dyDescent="0.25">
      <c r="B12" s="474"/>
      <c r="C12" s="377"/>
      <c r="D12" s="365" t="str">
        <f t="shared" si="0"/>
        <v>Portefeuille#6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row>
    <row r="13" spans="2:37" s="155" customFormat="1" ht="15" customHeight="1" x14ac:dyDescent="0.25">
      <c r="B13" s="474"/>
      <c r="C13" s="377"/>
      <c r="D13" s="365" t="str">
        <f t="shared" si="0"/>
        <v>Portefeuille#7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row>
    <row r="14" spans="2:37" s="155" customFormat="1" ht="15" customHeight="1" x14ac:dyDescent="0.25">
      <c r="B14" s="474"/>
      <c r="C14" s="365"/>
      <c r="D14" s="365" t="str">
        <f t="shared" si="0"/>
        <v>Portefeuille#8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row>
    <row r="15" spans="2:37" s="155" customFormat="1" ht="15" customHeight="1" x14ac:dyDescent="0.25">
      <c r="B15" s="474"/>
      <c r="C15" s="365"/>
      <c r="D15" s="365" t="str">
        <f t="shared" si="0"/>
        <v>Portefeuille#9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row>
    <row r="16" spans="2:37" s="155" customFormat="1" ht="15" customHeight="1" x14ac:dyDescent="0.25">
      <c r="B16" s="474"/>
      <c r="C16" s="365"/>
      <c r="D16" s="365" t="str">
        <f t="shared" si="0"/>
        <v>Portefeuille#10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row>
    <row r="17" spans="2:37"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2:37"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2:37"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2:37"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2:37"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2:37"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37"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2:37"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2:37"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2:37"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2:37"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7"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7"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7"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7"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2:37"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2:37"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2:37"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2:37"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2:37"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2:37"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row r="59" spans="2:37"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2:37"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2:37"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2:37"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2:37"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row>
    <row r="64" spans="2:37"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row>
    <row r="65" spans="2:37"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row>
    <row r="66" spans="2:37"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row>
    <row r="67" spans="2:37"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2:37"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2:37"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2:37"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row>
    <row r="72" spans="2:37"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2:37"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row>
    <row r="74" spans="2:37"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row>
    <row r="76" spans="2:37"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row>
    <row r="77" spans="2:37"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2:37"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row r="79" spans="2:37"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2:37"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2:37"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2:37"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row r="83" spans="2:37"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row>
    <row r="84" spans="2:37"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row>
    <row r="85" spans="2:37"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row>
    <row r="86" spans="2:37"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7" spans="2:37"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row>
    <row r="88" spans="2:37"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row r="89" spans="2:37"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row>
    <row r="90" spans="2:37"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row>
    <row r="91" spans="2:37"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row>
    <row r="92" spans="2:37"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row>
    <row r="93" spans="2:37"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row>
    <row r="94" spans="2:37"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row>
    <row r="95" spans="2:37"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row>
    <row r="96" spans="2:37"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row>
    <row r="97" spans="2:37"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row>
    <row r="98" spans="2:37"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row>
    <row r="99" spans="2:37"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row>
    <row r="100" spans="2:37"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row>
    <row r="101" spans="2:37"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row>
    <row r="102" spans="2:37"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row>
    <row r="103" spans="2:37"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row>
    <row r="104" spans="2:37"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row>
    <row r="105" spans="2:37" s="155" customFormat="1" ht="15" customHeight="1" thickTop="1" thickBot="1" x14ac:dyDescent="0.3">
      <c r="B105" s="291" t="str">
        <f>IF(Lang=0,O105,P105)</f>
        <v>Total non consolidé</v>
      </c>
      <c r="C105" s="292"/>
      <c r="D105" s="292"/>
      <c r="E105" s="292"/>
      <c r="F105" s="451">
        <f>SUM(F7:F104)</f>
        <v>0</v>
      </c>
      <c r="G105" s="451">
        <f>SUM(G7:G104)</f>
        <v>0</v>
      </c>
      <c r="H105" s="451">
        <f>SUM(H7:H104)</f>
        <v>0</v>
      </c>
      <c r="I105" s="481">
        <f>SUM(I7:I104)</f>
        <v>0</v>
      </c>
      <c r="J105" s="294"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row>
    <row r="107" spans="2:37" x14ac:dyDescent="0.25">
      <c r="B107" s="150"/>
      <c r="C107" s="150"/>
      <c r="D107" s="150"/>
      <c r="E107" s="150"/>
      <c r="F107" s="150"/>
      <c r="G107" s="150"/>
      <c r="H107" s="150"/>
      <c r="I107" s="150"/>
      <c r="J107" s="150"/>
    </row>
    <row r="108" spans="2:37" x14ac:dyDescent="0.25">
      <c r="B108" s="150"/>
      <c r="C108" s="150"/>
      <c r="D108" s="150"/>
      <c r="E108" s="150"/>
      <c r="F108" s="150"/>
      <c r="G108" s="150"/>
      <c r="H108" s="150"/>
      <c r="I108" s="150"/>
      <c r="J108" s="150"/>
    </row>
    <row r="109" spans="2:37" x14ac:dyDescent="0.25">
      <c r="B109" s="150"/>
      <c r="C109" s="150"/>
      <c r="D109" s="150"/>
      <c r="E109" s="150"/>
      <c r="F109" s="150"/>
      <c r="G109" s="150"/>
      <c r="H109" s="150"/>
      <c r="I109" s="150"/>
      <c r="J109" s="150"/>
    </row>
    <row r="110" spans="2:37" x14ac:dyDescent="0.25">
      <c r="B110" s="150"/>
      <c r="C110" s="150"/>
      <c r="D110" s="150"/>
      <c r="E110" s="150"/>
      <c r="F110" s="150"/>
      <c r="G110" s="150"/>
      <c r="H110" s="150"/>
      <c r="I110" s="150"/>
      <c r="J110" s="150"/>
    </row>
    <row r="111" spans="2:37" x14ac:dyDescent="0.25">
      <c r="B111" s="150"/>
      <c r="C111" s="150"/>
      <c r="D111" s="150"/>
      <c r="E111" s="150"/>
      <c r="F111" s="150"/>
      <c r="G111" s="150"/>
      <c r="H111" s="150"/>
      <c r="I111" s="150"/>
      <c r="J111" s="150"/>
    </row>
    <row r="112" spans="2:37"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C4:C5"/>
    <mergeCell ref="F4:G4"/>
    <mergeCell ref="H4:I4"/>
    <mergeCell ref="E4:E5"/>
    <mergeCell ref="J4:J5"/>
    <mergeCell ref="B4:B5"/>
    <mergeCell ref="D4:D5"/>
  </mergeCells>
  <pageMargins left="0.70866141732283505" right="0.70866141732283505" top="0.74803149606299202" bottom="0.74803149606299202" header="0.31496062992126" footer="0.31496062992126"/>
  <pageSetup paperSize="5" scale="96" orientation="landscape" r:id="rId1"/>
  <headerFooter>
    <oddFooter>&amp;LAutorité des marchés financiers
Direction principale de la surveillance des assureurs et du contrôle du droit d'exercice&amp;CTablau 9.2.1 d&amp;RGaranties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'0'!$D$4:$D$104</xm:f>
          </x14:formula1>
          <xm:sqref>D7:D104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7A59-00A0-4586-A044-BDA371244FFA}">
  <sheetPr codeName="Feuil29"/>
  <dimension ref="B1:AL115"/>
  <sheetViews>
    <sheetView zoomScale="85" zoomScaleNormal="85" workbookViewId="0"/>
  </sheetViews>
  <sheetFormatPr baseColWidth="10" defaultColWidth="15.140625" defaultRowHeight="15" outlineLevelRow="1" outlineLevelCol="1" x14ac:dyDescent="0.25"/>
  <cols>
    <col min="1" max="1" width="3.28515625" style="147" customWidth="1"/>
    <col min="2" max="5" width="20.7109375" style="147" customWidth="1"/>
    <col min="6" max="6" width="14.7109375" style="147" customWidth="1"/>
    <col min="7" max="7" width="17.5703125" style="147" customWidth="1"/>
    <col min="8" max="8" width="14.7109375" style="147" customWidth="1"/>
    <col min="9" max="9" width="17.5703125" style="147" customWidth="1"/>
    <col min="10" max="10" width="14.7109375" style="147" customWidth="1"/>
    <col min="11" max="11" width="2.140625" style="147" customWidth="1"/>
    <col min="12" max="12" width="3.7109375" style="147" customWidth="1"/>
    <col min="13" max="13" width="15.140625" style="147"/>
    <col min="14" max="37" width="15.140625" style="112" hidden="1" customWidth="1" outlineLevel="1"/>
    <col min="38" max="38" width="15.140625" style="147" collapsed="1"/>
    <col min="39" max="16384" width="15.140625" style="147"/>
  </cols>
  <sheetData>
    <row r="1" spans="2:37" ht="15.75" thickBot="1" x14ac:dyDescent="0.3"/>
    <row r="2" spans="2:37" s="155" customFormat="1" ht="30" customHeight="1" x14ac:dyDescent="0.25">
      <c r="B2" s="615" t="str">
        <f>IF(Lang=0,O2,P2)</f>
        <v>Garanties des contrats à capital variable afférents aux fonds distincts - Autres garanties
(non-consolidé)</v>
      </c>
      <c r="C2" s="688"/>
      <c r="D2" s="688"/>
      <c r="E2" s="688"/>
      <c r="F2" s="688"/>
      <c r="G2" s="688"/>
      <c r="H2" s="688"/>
      <c r="I2" s="688"/>
      <c r="J2" s="688"/>
      <c r="N2" s="112"/>
      <c r="O2" s="112" t="s">
        <v>2556</v>
      </c>
      <c r="P2" s="112" t="s">
        <v>2557</v>
      </c>
      <c r="Q2" s="112"/>
      <c r="R2" s="112"/>
      <c r="S2" s="112"/>
      <c r="T2" s="112"/>
      <c r="U2" s="112"/>
      <c r="V2" s="112"/>
      <c r="W2" s="112"/>
      <c r="X2" s="112"/>
      <c r="Y2" s="112"/>
      <c r="Z2" s="112"/>
      <c r="AA2" s="112"/>
      <c r="AB2" s="112"/>
      <c r="AC2" s="112"/>
      <c r="AD2" s="112"/>
      <c r="AE2" s="112"/>
      <c r="AF2" s="112"/>
      <c r="AG2" s="112"/>
      <c r="AH2" s="112"/>
      <c r="AI2" s="112"/>
      <c r="AJ2" s="112"/>
      <c r="AK2" s="112"/>
    </row>
    <row r="3" spans="2:37" s="155" customFormat="1" ht="12.75" customHeight="1" x14ac:dyDescent="0.25">
      <c r="B3" s="689" t="str">
        <f>IF(Lang=0,O3,P3)</f>
        <v>(en millier de dollars)</v>
      </c>
      <c r="C3" s="690"/>
      <c r="D3" s="690"/>
      <c r="E3" s="690"/>
      <c r="F3" s="690"/>
      <c r="G3" s="690"/>
      <c r="H3" s="690"/>
      <c r="I3" s="690"/>
      <c r="J3" s="690"/>
      <c r="N3" s="112"/>
      <c r="O3" s="112" t="s">
        <v>756</v>
      </c>
      <c r="P3" s="112" t="s">
        <v>757</v>
      </c>
      <c r="Q3" s="112"/>
      <c r="R3" s="112"/>
      <c r="S3" s="112"/>
      <c r="T3" s="112"/>
      <c r="U3" s="112"/>
      <c r="V3" s="112"/>
      <c r="W3" s="112"/>
      <c r="X3" s="112"/>
      <c r="Y3" s="112"/>
      <c r="Z3" s="112"/>
      <c r="AA3" s="112"/>
      <c r="AB3" s="112"/>
      <c r="AC3" s="112"/>
      <c r="AD3" s="112"/>
      <c r="AE3" s="112"/>
      <c r="AF3" s="112"/>
      <c r="AG3" s="112"/>
      <c r="AH3" s="112"/>
      <c r="AI3" s="112"/>
      <c r="AJ3" s="112"/>
      <c r="AK3" s="112"/>
    </row>
    <row r="4" spans="2:37" s="155" customFormat="1" ht="12.75" customHeight="1" x14ac:dyDescent="0.25">
      <c r="B4" s="699" t="str">
        <f>IF(Lang=0,O4,P4)</f>
        <v>Regroupements de contrat/Produits</v>
      </c>
      <c r="C4" s="632" t="str">
        <f>IF(Lang=0,Q4,R4)</f>
        <v>Détail de la garantie</v>
      </c>
      <c r="D4" s="625" t="str">
        <f>IF(Lang=0,S4,T4)</f>
        <v>Portefeuille</v>
      </c>
      <c r="E4" s="695" t="str">
        <f>IF(Lang=0,U4,V4)</f>
        <v>Ratio de frais de gestion (RFG)</v>
      </c>
      <c r="F4" s="692" t="str">
        <f>IF(Lang=0,W4,X4)</f>
        <v>En-cours ("In-the-money")</v>
      </c>
      <c r="G4" s="693"/>
      <c r="H4" s="692" t="str">
        <f>IF(Lang=0,AA4,AB4)</f>
        <v>Hors-cours ("Out-of-the-money")</v>
      </c>
      <c r="I4" s="693"/>
      <c r="J4" s="625" t="str">
        <f>IF(Lang=0,AE4,AF4)</f>
        <v>Ratio VM/VG</v>
      </c>
      <c r="N4" s="112"/>
      <c r="O4" s="112" t="s">
        <v>2553</v>
      </c>
      <c r="P4" s="112" t="s">
        <v>2533</v>
      </c>
      <c r="Q4" s="112" t="s">
        <v>2558</v>
      </c>
      <c r="R4" s="112" t="s">
        <v>2559</v>
      </c>
      <c r="S4" s="112" t="s">
        <v>665</v>
      </c>
      <c r="T4" s="112" t="s">
        <v>666</v>
      </c>
      <c r="U4" s="112" t="s">
        <v>2536</v>
      </c>
      <c r="V4" s="112" t="s">
        <v>2537</v>
      </c>
      <c r="W4" s="112" t="s">
        <v>2538</v>
      </c>
      <c r="X4" s="112" t="s">
        <v>2539</v>
      </c>
      <c r="Y4" s="112"/>
      <c r="Z4" s="112"/>
      <c r="AA4" s="112" t="s">
        <v>2540</v>
      </c>
      <c r="AB4" s="112" t="s">
        <v>2541</v>
      </c>
      <c r="AC4" s="112"/>
      <c r="AD4" s="112"/>
      <c r="AE4" s="112" t="s">
        <v>2542</v>
      </c>
      <c r="AF4" s="112" t="s">
        <v>2543</v>
      </c>
      <c r="AG4" s="112"/>
      <c r="AH4" s="112"/>
      <c r="AI4" s="112"/>
      <c r="AJ4" s="112"/>
      <c r="AK4" s="112"/>
    </row>
    <row r="5" spans="2:37" s="155" customFormat="1" ht="50.1" customHeight="1" x14ac:dyDescent="0.25">
      <c r="B5" s="702"/>
      <c r="C5" s="631"/>
      <c r="D5" s="679"/>
      <c r="E5" s="696"/>
      <c r="F5" s="89" t="str">
        <f>IF(Lang=0,W5,X5)</f>
        <v>Valeur garantie</v>
      </c>
      <c r="G5" s="89" t="str">
        <f>IF(Lang=0,Y5,Z5)</f>
        <v>Valeur marchande
des actifs détenus</v>
      </c>
      <c r="H5" s="89" t="str">
        <f>IF(Lang=0,AA5,AB5)</f>
        <v>Valeur garantie</v>
      </c>
      <c r="I5" s="89" t="str">
        <f>IF(Lang=0,AC5,AD5)</f>
        <v>Valeur marchande
des actifs détenus</v>
      </c>
      <c r="J5" s="679"/>
      <c r="K5" s="161"/>
      <c r="N5" s="112"/>
      <c r="O5" s="112"/>
      <c r="P5" s="112"/>
      <c r="Q5" s="112"/>
      <c r="R5" s="112"/>
      <c r="S5" s="112"/>
      <c r="T5" s="112"/>
      <c r="U5" s="112"/>
      <c r="V5" s="112"/>
      <c r="W5" s="112" t="s">
        <v>2805</v>
      </c>
      <c r="X5" s="112" t="s">
        <v>2806</v>
      </c>
      <c r="Y5" s="112" t="s">
        <v>2545</v>
      </c>
      <c r="Z5" s="112" t="s">
        <v>2546</v>
      </c>
      <c r="AA5" s="112" t="s">
        <v>2805</v>
      </c>
      <c r="AB5" s="112" t="s">
        <v>2806</v>
      </c>
      <c r="AC5" s="112" t="s">
        <v>2545</v>
      </c>
      <c r="AD5" s="112" t="s">
        <v>2547</v>
      </c>
      <c r="AE5" s="112"/>
      <c r="AF5" s="112"/>
      <c r="AG5" s="112"/>
      <c r="AH5" s="112"/>
      <c r="AI5" s="112"/>
      <c r="AJ5" s="112"/>
      <c r="AK5" s="112"/>
    </row>
    <row r="6" spans="2:37" s="155" customFormat="1" ht="9" customHeight="1" x14ac:dyDescent="0.25">
      <c r="B6" s="282" t="s">
        <v>783</v>
      </c>
      <c r="C6" s="296" t="s">
        <v>784</v>
      </c>
      <c r="D6" s="283" t="s">
        <v>1796</v>
      </c>
      <c r="E6" s="283" t="s">
        <v>1838</v>
      </c>
      <c r="F6" s="283" t="s">
        <v>785</v>
      </c>
      <c r="G6" s="283" t="s">
        <v>786</v>
      </c>
      <c r="H6" s="283" t="s">
        <v>789</v>
      </c>
      <c r="I6" s="283" t="s">
        <v>790</v>
      </c>
      <c r="J6" s="35" t="s">
        <v>1839</v>
      </c>
      <c r="K6" s="161"/>
      <c r="L6" s="2" t="str">
        <f>IF(Lang=0,AJ6,AK6)</f>
        <v>Réf</v>
      </c>
      <c r="N6" s="112"/>
      <c r="O6" s="112"/>
      <c r="P6" s="112"/>
      <c r="Q6" s="112"/>
      <c r="R6" s="112"/>
      <c r="S6" s="112"/>
      <c r="T6" s="112"/>
      <c r="U6" s="112"/>
      <c r="V6" s="112"/>
      <c r="W6" s="112"/>
      <c r="X6" s="112"/>
      <c r="Y6" s="112"/>
      <c r="Z6" s="112"/>
      <c r="AA6" s="112"/>
      <c r="AB6" s="112"/>
      <c r="AC6" s="112"/>
      <c r="AD6" s="112"/>
      <c r="AE6" s="112"/>
      <c r="AF6" s="112"/>
      <c r="AG6" s="112"/>
      <c r="AH6" s="112"/>
      <c r="AI6" s="112"/>
      <c r="AJ6" s="112" t="s">
        <v>2</v>
      </c>
      <c r="AK6" s="112" t="s">
        <v>3</v>
      </c>
    </row>
    <row r="7" spans="2:37" s="155" customFormat="1" ht="15" customHeight="1" x14ac:dyDescent="0.25">
      <c r="B7" s="474"/>
      <c r="C7" s="377"/>
      <c r="D7" s="365" t="str">
        <f t="shared" ref="D7:D16" si="0">IF(Lang=0,S7,T7)</f>
        <v>Portefeuille#1</v>
      </c>
      <c r="E7" s="475"/>
      <c r="F7" s="441"/>
      <c r="G7" s="441"/>
      <c r="H7" s="441"/>
      <c r="I7" s="476"/>
      <c r="J7" s="290" t="str">
        <f>IFERROR((G7+I7)/(F7+H7),"")</f>
        <v/>
      </c>
      <c r="L7" s="1" t="s">
        <v>794</v>
      </c>
      <c r="N7" s="112"/>
      <c r="O7" s="112"/>
      <c r="P7" s="112"/>
      <c r="Q7" s="112"/>
      <c r="R7" s="112"/>
      <c r="S7" s="112" t="s">
        <v>680</v>
      </c>
      <c r="T7" s="112" t="s">
        <v>681</v>
      </c>
      <c r="U7" s="112"/>
      <c r="V7" s="112"/>
      <c r="W7" s="112"/>
      <c r="X7" s="112"/>
      <c r="Y7" s="112"/>
      <c r="Z7" s="112"/>
      <c r="AA7" s="112"/>
      <c r="AB7" s="112"/>
      <c r="AC7" s="112"/>
      <c r="AD7" s="112"/>
      <c r="AE7" s="112"/>
      <c r="AF7" s="112"/>
      <c r="AG7" s="112"/>
      <c r="AH7" s="112"/>
      <c r="AI7" s="112"/>
      <c r="AJ7" s="112"/>
      <c r="AK7" s="112"/>
    </row>
    <row r="8" spans="2:37" s="155" customFormat="1" ht="15" customHeight="1" x14ac:dyDescent="0.25">
      <c r="B8" s="474"/>
      <c r="C8" s="377"/>
      <c r="D8" s="365" t="str">
        <f t="shared" si="0"/>
        <v>Portefeuille#2</v>
      </c>
      <c r="E8" s="475"/>
      <c r="F8" s="441"/>
      <c r="G8" s="441"/>
      <c r="H8" s="441"/>
      <c r="I8" s="476"/>
      <c r="J8" s="290" t="str">
        <f t="shared" ref="J8:J71" si="1">IFERROR((G8+I8)/(F8+H8),"")</f>
        <v/>
      </c>
      <c r="L8" s="1" t="s">
        <v>795</v>
      </c>
      <c r="N8" s="112"/>
      <c r="O8" s="112"/>
      <c r="P8" s="112"/>
      <c r="Q8" s="112"/>
      <c r="R8" s="112"/>
      <c r="S8" s="112" t="s">
        <v>687</v>
      </c>
      <c r="T8" s="112" t="s">
        <v>688</v>
      </c>
      <c r="U8" s="112"/>
      <c r="V8" s="112"/>
      <c r="W8" s="112"/>
      <c r="X8" s="112"/>
      <c r="Y8" s="112"/>
      <c r="Z8" s="112"/>
      <c r="AA8" s="112"/>
      <c r="AB8" s="112"/>
      <c r="AC8" s="112"/>
      <c r="AD8" s="112"/>
      <c r="AE8" s="112"/>
      <c r="AF8" s="112"/>
      <c r="AG8" s="112"/>
      <c r="AH8" s="112"/>
      <c r="AI8" s="112"/>
      <c r="AJ8" s="112"/>
      <c r="AK8" s="112"/>
    </row>
    <row r="9" spans="2:37" s="155" customFormat="1" ht="15" customHeight="1" x14ac:dyDescent="0.25">
      <c r="B9" s="474"/>
      <c r="C9" s="377"/>
      <c r="D9" s="365" t="str">
        <f t="shared" si="0"/>
        <v>Portefeuille#3</v>
      </c>
      <c r="E9" s="475"/>
      <c r="F9" s="441"/>
      <c r="G9" s="441"/>
      <c r="H9" s="441"/>
      <c r="I9" s="476"/>
      <c r="J9" s="290" t="str">
        <f t="shared" si="1"/>
        <v/>
      </c>
      <c r="L9" s="1" t="s">
        <v>796</v>
      </c>
      <c r="N9" s="112"/>
      <c r="O9" s="112"/>
      <c r="P9" s="112"/>
      <c r="Q9" s="112"/>
      <c r="R9" s="112"/>
      <c r="S9" s="112" t="s">
        <v>694</v>
      </c>
      <c r="T9" s="112" t="s">
        <v>695</v>
      </c>
      <c r="U9" s="112"/>
      <c r="V9" s="112"/>
      <c r="W9" s="112"/>
      <c r="X9" s="112"/>
      <c r="Y9" s="112"/>
      <c r="Z9" s="112"/>
      <c r="AA9" s="112"/>
      <c r="AB9" s="112"/>
      <c r="AC9" s="112"/>
      <c r="AD9" s="112"/>
      <c r="AE9" s="112"/>
      <c r="AF9" s="112"/>
      <c r="AG9" s="112"/>
      <c r="AH9" s="112"/>
      <c r="AI9" s="112"/>
      <c r="AJ9" s="112"/>
      <c r="AK9" s="112"/>
    </row>
    <row r="10" spans="2:37" s="155" customFormat="1" ht="15" customHeight="1" x14ac:dyDescent="0.25">
      <c r="B10" s="474"/>
      <c r="C10" s="377"/>
      <c r="D10" s="365" t="str">
        <f t="shared" si="0"/>
        <v>Portefeuille#4</v>
      </c>
      <c r="E10" s="475"/>
      <c r="F10" s="441"/>
      <c r="G10" s="441"/>
      <c r="H10" s="441"/>
      <c r="I10" s="476"/>
      <c r="J10" s="290" t="str">
        <f t="shared" si="1"/>
        <v/>
      </c>
      <c r="L10" s="1" t="s">
        <v>797</v>
      </c>
      <c r="N10" s="112"/>
      <c r="O10" s="112"/>
      <c r="P10" s="112"/>
      <c r="Q10" s="112"/>
      <c r="R10" s="112"/>
      <c r="S10" s="112" t="s">
        <v>701</v>
      </c>
      <c r="T10" s="112" t="s">
        <v>702</v>
      </c>
      <c r="U10" s="112"/>
      <c r="V10" s="112"/>
      <c r="W10" s="112"/>
      <c r="X10" s="112"/>
      <c r="Y10" s="112"/>
      <c r="Z10" s="112"/>
      <c r="AA10" s="112"/>
      <c r="AB10" s="112"/>
      <c r="AC10" s="112"/>
      <c r="AD10" s="112"/>
      <c r="AE10" s="112"/>
      <c r="AF10" s="112"/>
      <c r="AG10" s="112"/>
      <c r="AH10" s="112"/>
      <c r="AI10" s="112"/>
      <c r="AJ10" s="112"/>
      <c r="AK10" s="112"/>
    </row>
    <row r="11" spans="2:37" s="155" customFormat="1" ht="15" customHeight="1" x14ac:dyDescent="0.25">
      <c r="B11" s="474"/>
      <c r="C11" s="377"/>
      <c r="D11" s="365" t="str">
        <f t="shared" si="0"/>
        <v>Portefeuille#5</v>
      </c>
      <c r="E11" s="475"/>
      <c r="F11" s="441"/>
      <c r="G11" s="441"/>
      <c r="H11" s="441"/>
      <c r="I11" s="476"/>
      <c r="J11" s="290" t="str">
        <f t="shared" si="1"/>
        <v/>
      </c>
      <c r="L11" s="1" t="s">
        <v>6</v>
      </c>
      <c r="N11" s="112"/>
      <c r="O11" s="112"/>
      <c r="P11" s="112"/>
      <c r="Q11" s="112"/>
      <c r="R11" s="112"/>
      <c r="S11" s="112" t="s">
        <v>708</v>
      </c>
      <c r="T11" s="112" t="s">
        <v>709</v>
      </c>
      <c r="U11" s="112"/>
      <c r="V11" s="112"/>
      <c r="W11" s="112"/>
      <c r="X11" s="112"/>
      <c r="Y11" s="112"/>
      <c r="Z11" s="112"/>
      <c r="AA11" s="112"/>
      <c r="AB11" s="112"/>
      <c r="AC11" s="112"/>
      <c r="AD11" s="112"/>
      <c r="AE11" s="112"/>
      <c r="AF11" s="112"/>
      <c r="AG11" s="112"/>
      <c r="AH11" s="112"/>
      <c r="AI11" s="112"/>
      <c r="AJ11" s="112"/>
      <c r="AK11" s="112"/>
    </row>
    <row r="12" spans="2:37" s="155" customFormat="1" ht="15" customHeight="1" x14ac:dyDescent="0.25">
      <c r="B12" s="474"/>
      <c r="C12" s="377"/>
      <c r="D12" s="365" t="str">
        <f t="shared" si="0"/>
        <v>Portefeuille#6</v>
      </c>
      <c r="E12" s="475"/>
      <c r="F12" s="441"/>
      <c r="G12" s="441"/>
      <c r="H12" s="441"/>
      <c r="I12" s="476"/>
      <c r="J12" s="290" t="str">
        <f t="shared" si="1"/>
        <v/>
      </c>
      <c r="L12" s="1" t="s">
        <v>798</v>
      </c>
      <c r="N12" s="112"/>
      <c r="O12" s="112"/>
      <c r="P12" s="112"/>
      <c r="Q12" s="112"/>
      <c r="R12" s="112"/>
      <c r="S12" s="112" t="s">
        <v>715</v>
      </c>
      <c r="T12" s="112" t="s">
        <v>716</v>
      </c>
      <c r="U12" s="112"/>
      <c r="V12" s="112"/>
      <c r="W12" s="112"/>
      <c r="X12" s="112"/>
      <c r="Y12" s="112"/>
      <c r="Z12" s="112"/>
      <c r="AA12" s="112"/>
      <c r="AB12" s="112"/>
      <c r="AC12" s="112"/>
      <c r="AD12" s="112"/>
      <c r="AE12" s="112"/>
      <c r="AF12" s="112"/>
      <c r="AG12" s="112"/>
      <c r="AH12" s="112"/>
      <c r="AI12" s="112"/>
      <c r="AJ12" s="112"/>
      <c r="AK12" s="112"/>
    </row>
    <row r="13" spans="2:37" s="155" customFormat="1" ht="15" customHeight="1" x14ac:dyDescent="0.25">
      <c r="B13" s="474"/>
      <c r="C13" s="377"/>
      <c r="D13" s="365" t="str">
        <f t="shared" si="0"/>
        <v>Portefeuille#7</v>
      </c>
      <c r="E13" s="475"/>
      <c r="F13" s="441"/>
      <c r="G13" s="441"/>
      <c r="H13" s="441"/>
      <c r="I13" s="476"/>
      <c r="J13" s="290" t="str">
        <f t="shared" si="1"/>
        <v/>
      </c>
      <c r="L13" s="1" t="s">
        <v>799</v>
      </c>
      <c r="N13" s="112"/>
      <c r="O13" s="112"/>
      <c r="P13" s="112"/>
      <c r="Q13" s="112"/>
      <c r="R13" s="112"/>
      <c r="S13" s="112" t="s">
        <v>722</v>
      </c>
      <c r="T13" s="112" t="s">
        <v>723</v>
      </c>
      <c r="U13" s="112"/>
      <c r="V13" s="112"/>
      <c r="W13" s="112"/>
      <c r="X13" s="112"/>
      <c r="Y13" s="112"/>
      <c r="Z13" s="112"/>
      <c r="AA13" s="112"/>
      <c r="AB13" s="112"/>
      <c r="AC13" s="112"/>
      <c r="AD13" s="112"/>
      <c r="AE13" s="112"/>
      <c r="AF13" s="112"/>
      <c r="AG13" s="112"/>
      <c r="AH13" s="112"/>
      <c r="AI13" s="112"/>
      <c r="AJ13" s="112"/>
      <c r="AK13" s="112"/>
    </row>
    <row r="14" spans="2:37" s="155" customFormat="1" ht="15" customHeight="1" x14ac:dyDescent="0.25">
      <c r="B14" s="474"/>
      <c r="C14" s="365"/>
      <c r="D14" s="365" t="str">
        <f t="shared" si="0"/>
        <v>Portefeuille#8</v>
      </c>
      <c r="E14" s="475"/>
      <c r="F14" s="441"/>
      <c r="G14" s="441"/>
      <c r="H14" s="441"/>
      <c r="I14" s="476"/>
      <c r="J14" s="290" t="str">
        <f t="shared" si="1"/>
        <v/>
      </c>
      <c r="L14" s="1" t="s">
        <v>800</v>
      </c>
      <c r="N14" s="112"/>
      <c r="O14" s="112"/>
      <c r="P14" s="112"/>
      <c r="Q14" s="112"/>
      <c r="R14" s="112"/>
      <c r="S14" s="112" t="s">
        <v>729</v>
      </c>
      <c r="T14" s="112" t="s">
        <v>730</v>
      </c>
      <c r="U14" s="112"/>
      <c r="V14" s="112"/>
      <c r="W14" s="112"/>
      <c r="X14" s="112"/>
      <c r="Y14" s="112"/>
      <c r="Z14" s="112"/>
      <c r="AA14" s="112"/>
      <c r="AB14" s="112"/>
      <c r="AC14" s="112"/>
      <c r="AD14" s="112"/>
      <c r="AE14" s="112"/>
      <c r="AF14" s="112"/>
      <c r="AG14" s="112"/>
      <c r="AH14" s="112"/>
      <c r="AI14" s="112"/>
      <c r="AJ14" s="112"/>
      <c r="AK14" s="112"/>
    </row>
    <row r="15" spans="2:37" s="155" customFormat="1" ht="15" customHeight="1" x14ac:dyDescent="0.25">
      <c r="B15" s="474"/>
      <c r="C15" s="365"/>
      <c r="D15" s="365" t="str">
        <f t="shared" si="0"/>
        <v>Portefeuille#9</v>
      </c>
      <c r="E15" s="475"/>
      <c r="F15" s="441"/>
      <c r="G15" s="441"/>
      <c r="H15" s="441"/>
      <c r="I15" s="476"/>
      <c r="J15" s="290" t="str">
        <f t="shared" si="1"/>
        <v/>
      </c>
      <c r="L15" s="1" t="s">
        <v>801</v>
      </c>
      <c r="N15" s="112"/>
      <c r="O15" s="112"/>
      <c r="P15" s="112"/>
      <c r="Q15" s="112"/>
      <c r="R15" s="112"/>
      <c r="S15" s="112" t="s">
        <v>736</v>
      </c>
      <c r="T15" s="112" t="s">
        <v>737</v>
      </c>
      <c r="U15" s="112"/>
      <c r="V15" s="112"/>
      <c r="W15" s="112"/>
      <c r="X15" s="112"/>
      <c r="Y15" s="112"/>
      <c r="Z15" s="112"/>
      <c r="AA15" s="112"/>
      <c r="AB15" s="112"/>
      <c r="AC15" s="112"/>
      <c r="AD15" s="112"/>
      <c r="AE15" s="112"/>
      <c r="AF15" s="112"/>
      <c r="AG15" s="112"/>
      <c r="AH15" s="112"/>
      <c r="AI15" s="112"/>
      <c r="AJ15" s="112"/>
      <c r="AK15" s="112"/>
    </row>
    <row r="16" spans="2:37" s="155" customFormat="1" ht="15" customHeight="1" x14ac:dyDescent="0.25">
      <c r="B16" s="474"/>
      <c r="C16" s="365"/>
      <c r="D16" s="365" t="str">
        <f t="shared" si="0"/>
        <v>Portefeuille#10</v>
      </c>
      <c r="E16" s="475"/>
      <c r="F16" s="441"/>
      <c r="G16" s="441"/>
      <c r="H16" s="441"/>
      <c r="I16" s="476"/>
      <c r="J16" s="290" t="str">
        <f t="shared" si="1"/>
        <v/>
      </c>
      <c r="L16" s="1" t="s">
        <v>24</v>
      </c>
      <c r="N16" s="112"/>
      <c r="O16" s="112"/>
      <c r="P16" s="112"/>
      <c r="Q16" s="112"/>
      <c r="R16" s="112"/>
      <c r="S16" s="112" t="s">
        <v>744</v>
      </c>
      <c r="T16" s="112" t="s">
        <v>745</v>
      </c>
      <c r="U16" s="112"/>
      <c r="V16" s="112"/>
      <c r="W16" s="112"/>
      <c r="X16" s="112"/>
      <c r="Y16" s="112"/>
      <c r="Z16" s="112"/>
      <c r="AA16" s="112"/>
      <c r="AB16" s="112"/>
      <c r="AC16" s="112"/>
      <c r="AD16" s="112"/>
      <c r="AE16" s="112"/>
      <c r="AF16" s="112"/>
      <c r="AG16" s="112"/>
      <c r="AH16" s="112"/>
      <c r="AI16" s="112"/>
      <c r="AJ16" s="112"/>
      <c r="AK16" s="112"/>
    </row>
    <row r="17" spans="2:37" s="155" customFormat="1" ht="15" customHeight="1" outlineLevel="1" x14ac:dyDescent="0.25">
      <c r="B17" s="474"/>
      <c r="C17" s="365"/>
      <c r="D17" s="365"/>
      <c r="E17" s="475"/>
      <c r="F17" s="441"/>
      <c r="G17" s="441"/>
      <c r="H17" s="441"/>
      <c r="I17" s="476"/>
      <c r="J17" s="290" t="str">
        <f t="shared" si="1"/>
        <v/>
      </c>
      <c r="L17" s="1" t="s">
        <v>802</v>
      </c>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2:37" s="155" customFormat="1" ht="15" customHeight="1" outlineLevel="1" x14ac:dyDescent="0.25">
      <c r="B18" s="474"/>
      <c r="C18" s="365"/>
      <c r="D18" s="365"/>
      <c r="E18" s="475"/>
      <c r="F18" s="441"/>
      <c r="G18" s="441"/>
      <c r="H18" s="441"/>
      <c r="I18" s="476"/>
      <c r="J18" s="290" t="str">
        <f t="shared" si="1"/>
        <v/>
      </c>
      <c r="L18" s="1" t="s">
        <v>803</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2:37" s="155" customFormat="1" ht="15" customHeight="1" outlineLevel="1" x14ac:dyDescent="0.25">
      <c r="B19" s="474"/>
      <c r="C19" s="365"/>
      <c r="D19" s="365"/>
      <c r="E19" s="475"/>
      <c r="F19" s="441"/>
      <c r="G19" s="441"/>
      <c r="H19" s="441"/>
      <c r="I19" s="476"/>
      <c r="J19" s="290" t="str">
        <f t="shared" si="1"/>
        <v/>
      </c>
      <c r="L19" s="1" t="s">
        <v>804</v>
      </c>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2:37" s="155" customFormat="1" ht="15" customHeight="1" outlineLevel="1" x14ac:dyDescent="0.25">
      <c r="B20" s="474"/>
      <c r="C20" s="365"/>
      <c r="D20" s="365"/>
      <c r="E20" s="475"/>
      <c r="F20" s="441"/>
      <c r="G20" s="441"/>
      <c r="H20" s="441"/>
      <c r="I20" s="476"/>
      <c r="J20" s="290" t="str">
        <f t="shared" si="1"/>
        <v/>
      </c>
      <c r="L20" s="1" t="s">
        <v>805</v>
      </c>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2:37" s="155" customFormat="1" ht="15" customHeight="1" outlineLevel="1" x14ac:dyDescent="0.25">
      <c r="B21" s="474"/>
      <c r="C21" s="365"/>
      <c r="D21" s="365"/>
      <c r="E21" s="475"/>
      <c r="F21" s="441"/>
      <c r="G21" s="441"/>
      <c r="H21" s="441"/>
      <c r="I21" s="476"/>
      <c r="J21" s="290" t="str">
        <f t="shared" si="1"/>
        <v/>
      </c>
      <c r="L21" s="1" t="s">
        <v>806</v>
      </c>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2:37" s="155" customFormat="1" ht="15" customHeight="1" outlineLevel="1" x14ac:dyDescent="0.25">
      <c r="B22" s="474"/>
      <c r="C22" s="365"/>
      <c r="D22" s="365"/>
      <c r="E22" s="475"/>
      <c r="F22" s="441"/>
      <c r="G22" s="441"/>
      <c r="H22" s="441"/>
      <c r="I22" s="476"/>
      <c r="J22" s="290" t="str">
        <f t="shared" si="1"/>
        <v/>
      </c>
      <c r="L22" s="1" t="s">
        <v>807</v>
      </c>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2:37" s="155" customFormat="1" ht="15" customHeight="1" outlineLevel="1" x14ac:dyDescent="0.25">
      <c r="B23" s="474"/>
      <c r="C23" s="365"/>
      <c r="D23" s="365"/>
      <c r="E23" s="475"/>
      <c r="F23" s="441"/>
      <c r="G23" s="441"/>
      <c r="H23" s="441"/>
      <c r="I23" s="476"/>
      <c r="J23" s="290" t="str">
        <f t="shared" si="1"/>
        <v/>
      </c>
      <c r="L23" s="1" t="s">
        <v>808</v>
      </c>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2:37" s="155" customFormat="1" ht="15" customHeight="1" outlineLevel="1" x14ac:dyDescent="0.25">
      <c r="B24" s="474"/>
      <c r="C24" s="365"/>
      <c r="D24" s="365"/>
      <c r="E24" s="475"/>
      <c r="F24" s="441"/>
      <c r="G24" s="441"/>
      <c r="H24" s="441"/>
      <c r="I24" s="476"/>
      <c r="J24" s="290" t="str">
        <f t="shared" si="1"/>
        <v/>
      </c>
      <c r="L24" s="1" t="s">
        <v>809</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2:37" s="155" customFormat="1" ht="15" customHeight="1" outlineLevel="1" x14ac:dyDescent="0.25">
      <c r="B25" s="474"/>
      <c r="C25" s="365"/>
      <c r="D25" s="365"/>
      <c r="E25" s="475"/>
      <c r="F25" s="441"/>
      <c r="G25" s="441"/>
      <c r="H25" s="441"/>
      <c r="I25" s="476"/>
      <c r="J25" s="290" t="str">
        <f t="shared" si="1"/>
        <v/>
      </c>
      <c r="L25" s="1" t="s">
        <v>810</v>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2:37" s="155" customFormat="1" ht="15" customHeight="1" outlineLevel="1" x14ac:dyDescent="0.25">
      <c r="B26" s="474"/>
      <c r="C26" s="365"/>
      <c r="D26" s="365"/>
      <c r="E26" s="475"/>
      <c r="F26" s="441"/>
      <c r="G26" s="441"/>
      <c r="H26" s="441"/>
      <c r="I26" s="476"/>
      <c r="J26" s="290" t="str">
        <f t="shared" si="1"/>
        <v/>
      </c>
      <c r="L26" s="1" t="s">
        <v>811</v>
      </c>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2:37" s="155" customFormat="1" ht="15" customHeight="1" outlineLevel="1" x14ac:dyDescent="0.25">
      <c r="B27" s="474"/>
      <c r="C27" s="365"/>
      <c r="D27" s="365"/>
      <c r="E27" s="475"/>
      <c r="F27" s="441"/>
      <c r="G27" s="441"/>
      <c r="H27" s="441"/>
      <c r="I27" s="476"/>
      <c r="J27" s="290" t="str">
        <f t="shared" si="1"/>
        <v/>
      </c>
      <c r="L27" s="1" t="s">
        <v>812</v>
      </c>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2:37" s="155" customFormat="1" ht="15" customHeight="1" outlineLevel="1" x14ac:dyDescent="0.25">
      <c r="B28" s="474"/>
      <c r="C28" s="365"/>
      <c r="D28" s="365"/>
      <c r="E28" s="475"/>
      <c r="F28" s="441"/>
      <c r="G28" s="441"/>
      <c r="H28" s="441"/>
      <c r="I28" s="476"/>
      <c r="J28" s="290" t="str">
        <f t="shared" si="1"/>
        <v/>
      </c>
      <c r="L28" s="1" t="s">
        <v>813</v>
      </c>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2:37" s="155" customFormat="1" ht="15" customHeight="1" outlineLevel="1" x14ac:dyDescent="0.25">
      <c r="B29" s="474"/>
      <c r="C29" s="365"/>
      <c r="D29" s="365"/>
      <c r="E29" s="475"/>
      <c r="F29" s="441"/>
      <c r="G29" s="441"/>
      <c r="H29" s="441"/>
      <c r="I29" s="476"/>
      <c r="J29" s="290" t="str">
        <f t="shared" si="1"/>
        <v/>
      </c>
      <c r="L29" s="1" t="s">
        <v>814</v>
      </c>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2:37" s="155" customFormat="1" ht="15" customHeight="1" outlineLevel="1" x14ac:dyDescent="0.25">
      <c r="B30" s="474"/>
      <c r="C30" s="365"/>
      <c r="D30" s="365"/>
      <c r="E30" s="475"/>
      <c r="F30" s="441"/>
      <c r="G30" s="441"/>
      <c r="H30" s="441"/>
      <c r="I30" s="476"/>
      <c r="J30" s="290" t="str">
        <f t="shared" si="1"/>
        <v/>
      </c>
      <c r="L30" s="1" t="s">
        <v>815</v>
      </c>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2:37" s="155" customFormat="1" ht="15" customHeight="1" outlineLevel="1" x14ac:dyDescent="0.25">
      <c r="B31" s="474"/>
      <c r="C31" s="377"/>
      <c r="D31" s="365"/>
      <c r="E31" s="377"/>
      <c r="F31" s="441"/>
      <c r="G31" s="441"/>
      <c r="H31" s="441"/>
      <c r="I31" s="476"/>
      <c r="J31" s="290" t="str">
        <f t="shared" si="1"/>
        <v/>
      </c>
      <c r="L31" s="1" t="s">
        <v>816</v>
      </c>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2:37" s="155" customFormat="1" ht="15" customHeight="1" outlineLevel="1" x14ac:dyDescent="0.25">
      <c r="B32" s="474"/>
      <c r="C32" s="377"/>
      <c r="D32" s="365"/>
      <c r="E32" s="377"/>
      <c r="F32" s="441"/>
      <c r="G32" s="441"/>
      <c r="H32" s="441"/>
      <c r="I32" s="476"/>
      <c r="J32" s="290" t="str">
        <f t="shared" si="1"/>
        <v/>
      </c>
      <c r="L32" s="1" t="s">
        <v>817</v>
      </c>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2:37" s="155" customFormat="1" ht="15" customHeight="1" outlineLevel="1" x14ac:dyDescent="0.25">
      <c r="B33" s="474"/>
      <c r="C33" s="377"/>
      <c r="D33" s="365"/>
      <c r="E33" s="377"/>
      <c r="F33" s="441"/>
      <c r="G33" s="441"/>
      <c r="H33" s="441"/>
      <c r="I33" s="476"/>
      <c r="J33" s="290" t="str">
        <f t="shared" si="1"/>
        <v/>
      </c>
      <c r="L33" s="1" t="s">
        <v>818</v>
      </c>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s="155" customFormat="1" ht="15" customHeight="1" outlineLevel="1" x14ac:dyDescent="0.25">
      <c r="B34" s="474"/>
      <c r="C34" s="377"/>
      <c r="D34" s="365"/>
      <c r="E34" s="377"/>
      <c r="F34" s="441"/>
      <c r="G34" s="441"/>
      <c r="H34" s="441"/>
      <c r="I34" s="476"/>
      <c r="J34" s="290" t="str">
        <f t="shared" si="1"/>
        <v/>
      </c>
      <c r="L34" s="1" t="s">
        <v>819</v>
      </c>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2:37" s="155" customFormat="1" ht="15" customHeight="1" outlineLevel="1" x14ac:dyDescent="0.25">
      <c r="B35" s="474"/>
      <c r="C35" s="377"/>
      <c r="D35" s="365"/>
      <c r="E35" s="377"/>
      <c r="F35" s="441"/>
      <c r="G35" s="441"/>
      <c r="H35" s="441"/>
      <c r="I35" s="476"/>
      <c r="J35" s="290" t="str">
        <f t="shared" si="1"/>
        <v/>
      </c>
      <c r="L35" s="1" t="s">
        <v>820</v>
      </c>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37" s="155" customFormat="1" ht="15" customHeight="1" outlineLevel="1" x14ac:dyDescent="0.25">
      <c r="B36" s="474"/>
      <c r="C36" s="377"/>
      <c r="D36" s="365"/>
      <c r="E36" s="377"/>
      <c r="F36" s="441"/>
      <c r="G36" s="441"/>
      <c r="H36" s="441"/>
      <c r="I36" s="476"/>
      <c r="J36" s="290" t="str">
        <f t="shared" si="1"/>
        <v/>
      </c>
      <c r="L36" s="1" t="s">
        <v>821</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2:37" s="155" customFormat="1" ht="15" customHeight="1" outlineLevel="1" x14ac:dyDescent="0.25">
      <c r="B37" s="474"/>
      <c r="C37" s="377"/>
      <c r="D37" s="365"/>
      <c r="E37" s="377"/>
      <c r="F37" s="441"/>
      <c r="G37" s="441"/>
      <c r="H37" s="441"/>
      <c r="I37" s="476"/>
      <c r="J37" s="290" t="str">
        <f t="shared" si="1"/>
        <v/>
      </c>
      <c r="L37" s="1" t="s">
        <v>822</v>
      </c>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row>
    <row r="38" spans="2:37" s="155" customFormat="1" ht="15" customHeight="1" outlineLevel="1" x14ac:dyDescent="0.25">
      <c r="B38" s="474"/>
      <c r="C38" s="377"/>
      <c r="D38" s="365"/>
      <c r="E38" s="377"/>
      <c r="F38" s="441"/>
      <c r="G38" s="441"/>
      <c r="H38" s="441"/>
      <c r="I38" s="476"/>
      <c r="J38" s="290" t="str">
        <f t="shared" si="1"/>
        <v/>
      </c>
      <c r="L38" s="1" t="s">
        <v>823</v>
      </c>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2:37" s="155" customFormat="1" ht="15" customHeight="1" outlineLevel="1" x14ac:dyDescent="0.25">
      <c r="B39" s="474"/>
      <c r="C39" s="377"/>
      <c r="D39" s="365"/>
      <c r="E39" s="377"/>
      <c r="F39" s="441"/>
      <c r="G39" s="441"/>
      <c r="H39" s="441"/>
      <c r="I39" s="476"/>
      <c r="J39" s="290" t="str">
        <f t="shared" si="1"/>
        <v/>
      </c>
      <c r="L39" s="1" t="s">
        <v>824</v>
      </c>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row>
    <row r="40" spans="2:37" s="155" customFormat="1" ht="15" customHeight="1" outlineLevel="1" x14ac:dyDescent="0.25">
      <c r="B40" s="474"/>
      <c r="C40" s="377"/>
      <c r="D40" s="365"/>
      <c r="E40" s="377"/>
      <c r="F40" s="441"/>
      <c r="G40" s="441"/>
      <c r="H40" s="441"/>
      <c r="I40" s="476"/>
      <c r="J40" s="290" t="str">
        <f t="shared" si="1"/>
        <v/>
      </c>
      <c r="L40" s="1" t="s">
        <v>825</v>
      </c>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row>
    <row r="41" spans="2:37" s="155" customFormat="1" ht="15" customHeight="1" outlineLevel="1" x14ac:dyDescent="0.25">
      <c r="B41" s="474"/>
      <c r="C41" s="377"/>
      <c r="D41" s="365"/>
      <c r="E41" s="377"/>
      <c r="F41" s="441"/>
      <c r="G41" s="441"/>
      <c r="H41" s="441"/>
      <c r="I41" s="476"/>
      <c r="J41" s="290" t="str">
        <f t="shared" si="1"/>
        <v/>
      </c>
      <c r="L41" s="1" t="s">
        <v>826</v>
      </c>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2:37" s="155" customFormat="1" ht="15" customHeight="1" outlineLevel="1" x14ac:dyDescent="0.25">
      <c r="B42" s="474"/>
      <c r="C42" s="377"/>
      <c r="D42" s="365"/>
      <c r="E42" s="377"/>
      <c r="F42" s="441"/>
      <c r="G42" s="441"/>
      <c r="H42" s="441"/>
      <c r="I42" s="476"/>
      <c r="J42" s="290" t="str">
        <f t="shared" si="1"/>
        <v/>
      </c>
      <c r="L42" s="1" t="s">
        <v>827</v>
      </c>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2:37" s="155" customFormat="1" ht="15" customHeight="1" outlineLevel="1" x14ac:dyDescent="0.25">
      <c r="B43" s="474"/>
      <c r="C43" s="377"/>
      <c r="D43" s="365"/>
      <c r="E43" s="377"/>
      <c r="F43" s="441"/>
      <c r="G43" s="441"/>
      <c r="H43" s="441"/>
      <c r="I43" s="476"/>
      <c r="J43" s="290" t="str">
        <f t="shared" si="1"/>
        <v/>
      </c>
      <c r="L43" s="1" t="s">
        <v>828</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row>
    <row r="44" spans="2:37" s="155" customFormat="1" ht="15" customHeight="1" outlineLevel="1" x14ac:dyDescent="0.25">
      <c r="B44" s="474"/>
      <c r="C44" s="377"/>
      <c r="D44" s="365"/>
      <c r="E44" s="377"/>
      <c r="F44" s="441"/>
      <c r="G44" s="441"/>
      <c r="H44" s="441"/>
      <c r="I44" s="476"/>
      <c r="J44" s="290" t="str">
        <f t="shared" si="1"/>
        <v/>
      </c>
      <c r="L44" s="1" t="s">
        <v>829</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row>
    <row r="45" spans="2:37" s="155" customFormat="1" ht="15" customHeight="1" outlineLevel="1" x14ac:dyDescent="0.25">
      <c r="B45" s="474"/>
      <c r="C45" s="377"/>
      <c r="D45" s="365"/>
      <c r="E45" s="377"/>
      <c r="F45" s="441"/>
      <c r="G45" s="441"/>
      <c r="H45" s="441"/>
      <c r="I45" s="476"/>
      <c r="J45" s="290" t="str">
        <f t="shared" si="1"/>
        <v/>
      </c>
      <c r="L45" s="1" t="s">
        <v>830</v>
      </c>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row>
    <row r="46" spans="2:37" s="155" customFormat="1" ht="15" customHeight="1" outlineLevel="1" x14ac:dyDescent="0.25">
      <c r="B46" s="474"/>
      <c r="C46" s="377"/>
      <c r="D46" s="365"/>
      <c r="E46" s="377"/>
      <c r="F46" s="441"/>
      <c r="G46" s="441"/>
      <c r="H46" s="441"/>
      <c r="I46" s="476"/>
      <c r="J46" s="290" t="str">
        <f t="shared" si="1"/>
        <v/>
      </c>
      <c r="L46" s="1" t="s">
        <v>831</v>
      </c>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row>
    <row r="47" spans="2:37" s="155" customFormat="1" ht="15" customHeight="1" outlineLevel="1" x14ac:dyDescent="0.25">
      <c r="B47" s="474"/>
      <c r="C47" s="377"/>
      <c r="D47" s="365"/>
      <c r="E47" s="377"/>
      <c r="F47" s="441"/>
      <c r="G47" s="441"/>
      <c r="H47" s="441"/>
      <c r="I47" s="476"/>
      <c r="J47" s="290" t="str">
        <f t="shared" si="1"/>
        <v/>
      </c>
      <c r="L47" s="1" t="s">
        <v>832</v>
      </c>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row>
    <row r="48" spans="2:37" s="155" customFormat="1" ht="15" customHeight="1" outlineLevel="1" x14ac:dyDescent="0.25">
      <c r="B48" s="474"/>
      <c r="C48" s="377"/>
      <c r="D48" s="365"/>
      <c r="E48" s="377"/>
      <c r="F48" s="441"/>
      <c r="G48" s="441"/>
      <c r="H48" s="441"/>
      <c r="I48" s="476"/>
      <c r="J48" s="290" t="str">
        <f t="shared" si="1"/>
        <v/>
      </c>
      <c r="L48" s="1" t="s">
        <v>833</v>
      </c>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37" s="155" customFormat="1" ht="15" customHeight="1" outlineLevel="1" x14ac:dyDescent="0.25">
      <c r="B49" s="474"/>
      <c r="C49" s="377"/>
      <c r="D49" s="365"/>
      <c r="E49" s="377"/>
      <c r="F49" s="441"/>
      <c r="G49" s="441"/>
      <c r="H49" s="441"/>
      <c r="I49" s="476"/>
      <c r="J49" s="290" t="str">
        <f t="shared" si="1"/>
        <v/>
      </c>
      <c r="L49" s="1" t="s">
        <v>834</v>
      </c>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row>
    <row r="50" spans="2:37" s="155" customFormat="1" ht="15" customHeight="1" outlineLevel="1" x14ac:dyDescent="0.25">
      <c r="B50" s="474"/>
      <c r="C50" s="377"/>
      <c r="D50" s="365"/>
      <c r="E50" s="377"/>
      <c r="F50" s="441"/>
      <c r="G50" s="441"/>
      <c r="H50" s="441"/>
      <c r="I50" s="476"/>
      <c r="J50" s="290" t="str">
        <f t="shared" si="1"/>
        <v/>
      </c>
      <c r="L50" s="1" t="s">
        <v>835</v>
      </c>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row>
    <row r="51" spans="2:37" s="155" customFormat="1" ht="15" customHeight="1" outlineLevel="1" x14ac:dyDescent="0.25">
      <c r="B51" s="474"/>
      <c r="C51" s="377"/>
      <c r="D51" s="365"/>
      <c r="E51" s="377"/>
      <c r="F51" s="441"/>
      <c r="G51" s="441"/>
      <c r="H51" s="441"/>
      <c r="I51" s="476"/>
      <c r="J51" s="290" t="str">
        <f t="shared" si="1"/>
        <v/>
      </c>
      <c r="L51" s="1" t="s">
        <v>836</v>
      </c>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2:37" s="155" customFormat="1" ht="15" customHeight="1" outlineLevel="1" x14ac:dyDescent="0.25">
      <c r="B52" s="474"/>
      <c r="C52" s="377"/>
      <c r="D52" s="365"/>
      <c r="E52" s="377"/>
      <c r="F52" s="441"/>
      <c r="G52" s="441"/>
      <c r="H52" s="441"/>
      <c r="I52" s="476"/>
      <c r="J52" s="290" t="str">
        <f t="shared" si="1"/>
        <v/>
      </c>
      <c r="L52" s="1" t="s">
        <v>837</v>
      </c>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s="155" customFormat="1" ht="15" customHeight="1" outlineLevel="1" x14ac:dyDescent="0.25">
      <c r="B53" s="474"/>
      <c r="C53" s="377"/>
      <c r="D53" s="365"/>
      <c r="E53" s="377"/>
      <c r="F53" s="441"/>
      <c r="G53" s="441"/>
      <c r="H53" s="441"/>
      <c r="I53" s="476"/>
      <c r="J53" s="290" t="str">
        <f t="shared" si="1"/>
        <v/>
      </c>
      <c r="L53" s="1" t="s">
        <v>838</v>
      </c>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s="155" customFormat="1" ht="15" customHeight="1" outlineLevel="1" x14ac:dyDescent="0.25">
      <c r="B54" s="474"/>
      <c r="C54" s="377"/>
      <c r="D54" s="365"/>
      <c r="E54" s="377"/>
      <c r="F54" s="441"/>
      <c r="G54" s="441"/>
      <c r="H54" s="441"/>
      <c r="I54" s="476"/>
      <c r="J54" s="290" t="str">
        <f t="shared" si="1"/>
        <v/>
      </c>
      <c r="L54" s="1" t="s">
        <v>839</v>
      </c>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s="155" customFormat="1" ht="15" customHeight="1" outlineLevel="1" x14ac:dyDescent="0.25">
      <c r="B55" s="474"/>
      <c r="C55" s="377"/>
      <c r="D55" s="365"/>
      <c r="E55" s="377"/>
      <c r="F55" s="441"/>
      <c r="G55" s="441"/>
      <c r="H55" s="441"/>
      <c r="I55" s="476"/>
      <c r="J55" s="290" t="str">
        <f t="shared" si="1"/>
        <v/>
      </c>
      <c r="L55" s="1" t="s">
        <v>840</v>
      </c>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s="155" customFormat="1" ht="15" customHeight="1" outlineLevel="1" x14ac:dyDescent="0.25">
      <c r="B56" s="474"/>
      <c r="C56" s="377"/>
      <c r="D56" s="365"/>
      <c r="E56" s="377"/>
      <c r="F56" s="441"/>
      <c r="G56" s="441"/>
      <c r="H56" s="441"/>
      <c r="I56" s="476"/>
      <c r="J56" s="290" t="str">
        <f t="shared" si="1"/>
        <v/>
      </c>
      <c r="L56" s="1" t="s">
        <v>841</v>
      </c>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s="155" customFormat="1" ht="15" customHeight="1" outlineLevel="1" x14ac:dyDescent="0.25">
      <c r="B57" s="474"/>
      <c r="C57" s="377"/>
      <c r="D57" s="365"/>
      <c r="E57" s="377"/>
      <c r="F57" s="441"/>
      <c r="G57" s="441"/>
      <c r="H57" s="441"/>
      <c r="I57" s="476"/>
      <c r="J57" s="290" t="str">
        <f t="shared" si="1"/>
        <v/>
      </c>
      <c r="L57" s="1" t="s">
        <v>842</v>
      </c>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s="155" customFormat="1" ht="15" customHeight="1" outlineLevel="1" x14ac:dyDescent="0.25">
      <c r="B58" s="474"/>
      <c r="C58" s="377"/>
      <c r="D58" s="365"/>
      <c r="E58" s="377"/>
      <c r="F58" s="441"/>
      <c r="G58" s="441"/>
      <c r="H58" s="441"/>
      <c r="I58" s="476"/>
      <c r="J58" s="290" t="str">
        <f t="shared" si="1"/>
        <v/>
      </c>
      <c r="L58" s="1" t="s">
        <v>843</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row>
    <row r="59" spans="2:37" s="155" customFormat="1" ht="15" customHeight="1" outlineLevel="1" x14ac:dyDescent="0.25">
      <c r="B59" s="474"/>
      <c r="C59" s="377"/>
      <c r="D59" s="365"/>
      <c r="E59" s="377"/>
      <c r="F59" s="441"/>
      <c r="G59" s="441"/>
      <c r="H59" s="441"/>
      <c r="I59" s="476"/>
      <c r="J59" s="290" t="str">
        <f t="shared" si="1"/>
        <v/>
      </c>
      <c r="L59" s="1" t="s">
        <v>844</v>
      </c>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2:37" s="155" customFormat="1" ht="15" customHeight="1" outlineLevel="1" x14ac:dyDescent="0.25">
      <c r="B60" s="474"/>
      <c r="C60" s="377"/>
      <c r="D60" s="365"/>
      <c r="E60" s="377"/>
      <c r="F60" s="441"/>
      <c r="G60" s="441"/>
      <c r="H60" s="441"/>
      <c r="I60" s="476"/>
      <c r="J60" s="290" t="str">
        <f t="shared" si="1"/>
        <v/>
      </c>
      <c r="L60" s="1" t="s">
        <v>845</v>
      </c>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2:37" s="155" customFormat="1" ht="15" customHeight="1" outlineLevel="1" x14ac:dyDescent="0.25">
      <c r="B61" s="474"/>
      <c r="C61" s="377"/>
      <c r="D61" s="365"/>
      <c r="E61" s="377"/>
      <c r="F61" s="441"/>
      <c r="G61" s="441"/>
      <c r="H61" s="441"/>
      <c r="I61" s="476"/>
      <c r="J61" s="290" t="str">
        <f t="shared" si="1"/>
        <v/>
      </c>
      <c r="L61" s="1" t="s">
        <v>846</v>
      </c>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2:37" s="155" customFormat="1" ht="15" customHeight="1" outlineLevel="1" x14ac:dyDescent="0.25">
      <c r="B62" s="474"/>
      <c r="C62" s="377"/>
      <c r="D62" s="365"/>
      <c r="E62" s="377"/>
      <c r="F62" s="441"/>
      <c r="G62" s="441"/>
      <c r="H62" s="441"/>
      <c r="I62" s="476"/>
      <c r="J62" s="290" t="str">
        <f t="shared" si="1"/>
        <v/>
      </c>
      <c r="L62" s="1" t="s">
        <v>847</v>
      </c>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2:37" s="155" customFormat="1" ht="15" customHeight="1" outlineLevel="1" x14ac:dyDescent="0.25">
      <c r="B63" s="474"/>
      <c r="C63" s="377"/>
      <c r="D63" s="365"/>
      <c r="E63" s="377"/>
      <c r="F63" s="441"/>
      <c r="G63" s="441"/>
      <c r="H63" s="441"/>
      <c r="I63" s="476"/>
      <c r="J63" s="290" t="str">
        <f t="shared" si="1"/>
        <v/>
      </c>
      <c r="L63" s="1" t="s">
        <v>848</v>
      </c>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row>
    <row r="64" spans="2:37" s="155" customFormat="1" ht="15" customHeight="1" outlineLevel="1" x14ac:dyDescent="0.25">
      <c r="B64" s="474"/>
      <c r="C64" s="377"/>
      <c r="D64" s="365"/>
      <c r="E64" s="377"/>
      <c r="F64" s="441"/>
      <c r="G64" s="441"/>
      <c r="H64" s="441"/>
      <c r="I64" s="476"/>
      <c r="J64" s="290" t="str">
        <f t="shared" si="1"/>
        <v/>
      </c>
      <c r="L64" s="1" t="s">
        <v>849</v>
      </c>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row>
    <row r="65" spans="2:37" s="155" customFormat="1" ht="15" customHeight="1" outlineLevel="1" x14ac:dyDescent="0.25">
      <c r="B65" s="474"/>
      <c r="C65" s="377"/>
      <c r="D65" s="365"/>
      <c r="E65" s="377"/>
      <c r="F65" s="441"/>
      <c r="G65" s="441"/>
      <c r="H65" s="441"/>
      <c r="I65" s="476"/>
      <c r="J65" s="290" t="str">
        <f t="shared" si="1"/>
        <v/>
      </c>
      <c r="L65" s="1" t="s">
        <v>850</v>
      </c>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row>
    <row r="66" spans="2:37" s="155" customFormat="1" ht="15" customHeight="1" outlineLevel="1" x14ac:dyDescent="0.25">
      <c r="B66" s="474"/>
      <c r="C66" s="377"/>
      <c r="D66" s="365"/>
      <c r="E66" s="377"/>
      <c r="F66" s="441"/>
      <c r="G66" s="441"/>
      <c r="H66" s="441"/>
      <c r="I66" s="476"/>
      <c r="J66" s="290" t="str">
        <f t="shared" si="1"/>
        <v/>
      </c>
      <c r="L66" s="1" t="s">
        <v>851</v>
      </c>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row>
    <row r="67" spans="2:37" s="155" customFormat="1" ht="15" customHeight="1" outlineLevel="1" x14ac:dyDescent="0.25">
      <c r="B67" s="474"/>
      <c r="C67" s="377"/>
      <c r="D67" s="365"/>
      <c r="E67" s="377"/>
      <c r="F67" s="441"/>
      <c r="G67" s="441"/>
      <c r="H67" s="441"/>
      <c r="I67" s="476"/>
      <c r="J67" s="290" t="str">
        <f t="shared" si="1"/>
        <v/>
      </c>
      <c r="L67" s="1" t="s">
        <v>852</v>
      </c>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row>
    <row r="68" spans="2:37" s="155" customFormat="1" ht="15" customHeight="1" outlineLevel="1" x14ac:dyDescent="0.25">
      <c r="B68" s="474"/>
      <c r="C68" s="377"/>
      <c r="D68" s="365"/>
      <c r="E68" s="377"/>
      <c r="F68" s="441"/>
      <c r="G68" s="441"/>
      <c r="H68" s="441"/>
      <c r="I68" s="476"/>
      <c r="J68" s="290" t="str">
        <f t="shared" si="1"/>
        <v/>
      </c>
      <c r="L68" s="1" t="s">
        <v>853</v>
      </c>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row>
    <row r="69" spans="2:37" s="155" customFormat="1" ht="15" customHeight="1" outlineLevel="1" x14ac:dyDescent="0.25">
      <c r="B69" s="474"/>
      <c r="C69" s="377"/>
      <c r="D69" s="365"/>
      <c r="E69" s="377"/>
      <c r="F69" s="441"/>
      <c r="G69" s="441"/>
      <c r="H69" s="441"/>
      <c r="I69" s="476"/>
      <c r="J69" s="290" t="str">
        <f t="shared" si="1"/>
        <v/>
      </c>
      <c r="L69" s="1" t="s">
        <v>854</v>
      </c>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row>
    <row r="70" spans="2:37" s="155" customFormat="1" ht="15" customHeight="1" outlineLevel="1" x14ac:dyDescent="0.25">
      <c r="B70" s="474"/>
      <c r="C70" s="377"/>
      <c r="D70" s="365"/>
      <c r="E70" s="377"/>
      <c r="F70" s="441"/>
      <c r="G70" s="441"/>
      <c r="H70" s="441"/>
      <c r="I70" s="476"/>
      <c r="J70" s="290" t="str">
        <f t="shared" si="1"/>
        <v/>
      </c>
      <c r="L70" s="1" t="s">
        <v>855</v>
      </c>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s="155" customFormat="1" ht="15" customHeight="1" outlineLevel="1" x14ac:dyDescent="0.25">
      <c r="B71" s="474"/>
      <c r="C71" s="377"/>
      <c r="D71" s="365"/>
      <c r="E71" s="377"/>
      <c r="F71" s="441"/>
      <c r="G71" s="441"/>
      <c r="H71" s="441"/>
      <c r="I71" s="476"/>
      <c r="J71" s="290" t="str">
        <f t="shared" si="1"/>
        <v/>
      </c>
      <c r="L71" s="1" t="s">
        <v>856</v>
      </c>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row>
    <row r="72" spans="2:37" s="155" customFormat="1" ht="15" customHeight="1" outlineLevel="1" x14ac:dyDescent="0.25">
      <c r="B72" s="474"/>
      <c r="C72" s="377"/>
      <c r="D72" s="365"/>
      <c r="E72" s="377"/>
      <c r="F72" s="441"/>
      <c r="G72" s="441"/>
      <c r="H72" s="441"/>
      <c r="I72" s="476"/>
      <c r="J72" s="290" t="str">
        <f t="shared" ref="J72:J104" si="2">IFERROR((G72+I72)/(F72+H72),"")</f>
        <v/>
      </c>
      <c r="L72" s="1" t="s">
        <v>857</v>
      </c>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row>
    <row r="73" spans="2:37" s="155" customFormat="1" ht="15" customHeight="1" outlineLevel="1" x14ac:dyDescent="0.25">
      <c r="B73" s="474"/>
      <c r="C73" s="377"/>
      <c r="D73" s="365"/>
      <c r="E73" s="377"/>
      <c r="F73" s="441"/>
      <c r="G73" s="441"/>
      <c r="H73" s="441"/>
      <c r="I73" s="476"/>
      <c r="J73" s="290" t="str">
        <f t="shared" si="2"/>
        <v/>
      </c>
      <c r="L73" s="1" t="s">
        <v>858</v>
      </c>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row>
    <row r="74" spans="2:37" s="155" customFormat="1" ht="15" customHeight="1" outlineLevel="1" x14ac:dyDescent="0.25">
      <c r="B74" s="474"/>
      <c r="C74" s="377"/>
      <c r="D74" s="365"/>
      <c r="E74" s="377"/>
      <c r="F74" s="441"/>
      <c r="G74" s="441"/>
      <c r="H74" s="441"/>
      <c r="I74" s="476"/>
      <c r="J74" s="290" t="str">
        <f t="shared" si="2"/>
        <v/>
      </c>
      <c r="L74" s="1" t="s">
        <v>859</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row>
    <row r="75" spans="2:37" s="155" customFormat="1" ht="15" customHeight="1" outlineLevel="1" x14ac:dyDescent="0.25">
      <c r="B75" s="474"/>
      <c r="C75" s="377"/>
      <c r="D75" s="365"/>
      <c r="E75" s="377"/>
      <c r="F75" s="441"/>
      <c r="G75" s="441"/>
      <c r="H75" s="441"/>
      <c r="I75" s="476"/>
      <c r="J75" s="290" t="str">
        <f t="shared" si="2"/>
        <v/>
      </c>
      <c r="L75" s="1" t="s">
        <v>860</v>
      </c>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row>
    <row r="76" spans="2:37" s="155" customFormat="1" ht="15" customHeight="1" outlineLevel="1" x14ac:dyDescent="0.25">
      <c r="B76" s="474"/>
      <c r="C76" s="377"/>
      <c r="D76" s="365"/>
      <c r="E76" s="377"/>
      <c r="F76" s="441"/>
      <c r="G76" s="441"/>
      <c r="H76" s="441"/>
      <c r="I76" s="476"/>
      <c r="J76" s="290" t="str">
        <f t="shared" si="2"/>
        <v/>
      </c>
      <c r="L76" s="1" t="s">
        <v>861</v>
      </c>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row>
    <row r="77" spans="2:37" s="155" customFormat="1" ht="15" customHeight="1" outlineLevel="1" x14ac:dyDescent="0.25">
      <c r="B77" s="474"/>
      <c r="C77" s="377"/>
      <c r="D77" s="365"/>
      <c r="E77" s="377"/>
      <c r="F77" s="441"/>
      <c r="G77" s="441"/>
      <c r="H77" s="441"/>
      <c r="I77" s="476"/>
      <c r="J77" s="290" t="str">
        <f t="shared" si="2"/>
        <v/>
      </c>
      <c r="L77" s="1" t="s">
        <v>862</v>
      </c>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row>
    <row r="78" spans="2:37" s="155" customFormat="1" ht="15" customHeight="1" outlineLevel="1" x14ac:dyDescent="0.25">
      <c r="B78" s="474"/>
      <c r="C78" s="377"/>
      <c r="D78" s="365"/>
      <c r="E78" s="377"/>
      <c r="F78" s="441"/>
      <c r="G78" s="441"/>
      <c r="H78" s="441"/>
      <c r="I78" s="476"/>
      <c r="J78" s="290" t="str">
        <f t="shared" si="2"/>
        <v/>
      </c>
      <c r="L78" s="1" t="s">
        <v>863</v>
      </c>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row r="79" spans="2:37" s="155" customFormat="1" ht="15" customHeight="1" outlineLevel="1" x14ac:dyDescent="0.25">
      <c r="B79" s="474"/>
      <c r="C79" s="377"/>
      <c r="D79" s="365"/>
      <c r="E79" s="377"/>
      <c r="F79" s="441"/>
      <c r="G79" s="441"/>
      <c r="H79" s="441"/>
      <c r="I79" s="476"/>
      <c r="J79" s="290" t="str">
        <f t="shared" si="2"/>
        <v/>
      </c>
      <c r="L79" s="1" t="s">
        <v>864</v>
      </c>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row>
    <row r="80" spans="2:37" s="155" customFormat="1" ht="15" customHeight="1" outlineLevel="1" x14ac:dyDescent="0.25">
      <c r="B80" s="474"/>
      <c r="C80" s="377"/>
      <c r="D80" s="365"/>
      <c r="E80" s="377"/>
      <c r="F80" s="441"/>
      <c r="G80" s="441"/>
      <c r="H80" s="441"/>
      <c r="I80" s="476"/>
      <c r="J80" s="290" t="str">
        <f t="shared" si="2"/>
        <v/>
      </c>
      <c r="L80" s="1" t="s">
        <v>865</v>
      </c>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row>
    <row r="81" spans="2:37" s="155" customFormat="1" ht="15" customHeight="1" outlineLevel="1" x14ac:dyDescent="0.25">
      <c r="B81" s="474"/>
      <c r="C81" s="377"/>
      <c r="D81" s="365"/>
      <c r="E81" s="377"/>
      <c r="F81" s="441"/>
      <c r="G81" s="441"/>
      <c r="H81" s="441"/>
      <c r="I81" s="476"/>
      <c r="J81" s="290" t="str">
        <f t="shared" si="2"/>
        <v/>
      </c>
      <c r="L81" s="1" t="s">
        <v>866</v>
      </c>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row>
    <row r="82" spans="2:37" s="155" customFormat="1" ht="15" customHeight="1" outlineLevel="1" x14ac:dyDescent="0.25">
      <c r="B82" s="474"/>
      <c r="C82" s="377"/>
      <c r="D82" s="365"/>
      <c r="E82" s="377"/>
      <c r="F82" s="441"/>
      <c r="G82" s="441"/>
      <c r="H82" s="441"/>
      <c r="I82" s="476"/>
      <c r="J82" s="290" t="str">
        <f t="shared" si="2"/>
        <v/>
      </c>
      <c r="L82" s="1" t="s">
        <v>867</v>
      </c>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row r="83" spans="2:37" s="155" customFormat="1" ht="15" customHeight="1" outlineLevel="1" x14ac:dyDescent="0.25">
      <c r="B83" s="474"/>
      <c r="C83" s="377"/>
      <c r="D83" s="365"/>
      <c r="E83" s="377"/>
      <c r="F83" s="441"/>
      <c r="G83" s="441"/>
      <c r="H83" s="441"/>
      <c r="I83" s="476"/>
      <c r="J83" s="290" t="str">
        <f t="shared" si="2"/>
        <v/>
      </c>
      <c r="L83" s="1" t="s">
        <v>868</v>
      </c>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row>
    <row r="84" spans="2:37" s="155" customFormat="1" ht="15" customHeight="1" outlineLevel="1" x14ac:dyDescent="0.25">
      <c r="B84" s="474"/>
      <c r="C84" s="377"/>
      <c r="D84" s="365"/>
      <c r="E84" s="377"/>
      <c r="F84" s="441"/>
      <c r="G84" s="441"/>
      <c r="H84" s="441"/>
      <c r="I84" s="476"/>
      <c r="J84" s="290" t="str">
        <f t="shared" si="2"/>
        <v/>
      </c>
      <c r="L84" s="1" t="s">
        <v>869</v>
      </c>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row>
    <row r="85" spans="2:37" s="155" customFormat="1" ht="15" customHeight="1" outlineLevel="1" x14ac:dyDescent="0.25">
      <c r="B85" s="474"/>
      <c r="C85" s="377"/>
      <c r="D85" s="365"/>
      <c r="E85" s="377"/>
      <c r="F85" s="441"/>
      <c r="G85" s="441"/>
      <c r="H85" s="441"/>
      <c r="I85" s="476"/>
      <c r="J85" s="290" t="str">
        <f t="shared" si="2"/>
        <v/>
      </c>
      <c r="L85" s="1" t="s">
        <v>870</v>
      </c>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row>
    <row r="86" spans="2:37" s="155" customFormat="1" ht="15" customHeight="1" outlineLevel="1" x14ac:dyDescent="0.25">
      <c r="B86" s="474"/>
      <c r="C86" s="377"/>
      <c r="D86" s="365"/>
      <c r="E86" s="377"/>
      <c r="F86" s="441"/>
      <c r="G86" s="441"/>
      <c r="H86" s="441"/>
      <c r="I86" s="476"/>
      <c r="J86" s="290" t="str">
        <f t="shared" si="2"/>
        <v/>
      </c>
      <c r="L86" s="1" t="s">
        <v>871</v>
      </c>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7" spans="2:37" s="155" customFormat="1" ht="15" customHeight="1" outlineLevel="1" x14ac:dyDescent="0.25">
      <c r="B87" s="474"/>
      <c r="C87" s="377"/>
      <c r="D87" s="365"/>
      <c r="E87" s="377"/>
      <c r="F87" s="441"/>
      <c r="G87" s="441"/>
      <c r="H87" s="441"/>
      <c r="I87" s="476"/>
      <c r="J87" s="290" t="str">
        <f t="shared" si="2"/>
        <v/>
      </c>
      <c r="L87" s="1" t="s">
        <v>872</v>
      </c>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row>
    <row r="88" spans="2:37" s="155" customFormat="1" ht="15" customHeight="1" outlineLevel="1" x14ac:dyDescent="0.25">
      <c r="B88" s="474"/>
      <c r="C88" s="377"/>
      <c r="D88" s="365"/>
      <c r="E88" s="377"/>
      <c r="F88" s="441"/>
      <c r="G88" s="441"/>
      <c r="H88" s="441"/>
      <c r="I88" s="476"/>
      <c r="J88" s="290" t="str">
        <f t="shared" si="2"/>
        <v/>
      </c>
      <c r="L88" s="1" t="s">
        <v>873</v>
      </c>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row r="89" spans="2:37" s="155" customFormat="1" ht="15" customHeight="1" outlineLevel="1" x14ac:dyDescent="0.25">
      <c r="B89" s="474"/>
      <c r="C89" s="377"/>
      <c r="D89" s="365"/>
      <c r="E89" s="377"/>
      <c r="F89" s="441"/>
      <c r="G89" s="441"/>
      <c r="H89" s="441"/>
      <c r="I89" s="476"/>
      <c r="J89" s="290" t="str">
        <f t="shared" si="2"/>
        <v/>
      </c>
      <c r="L89" s="1" t="s">
        <v>874</v>
      </c>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row>
    <row r="90" spans="2:37" s="155" customFormat="1" ht="15" customHeight="1" outlineLevel="1" x14ac:dyDescent="0.25">
      <c r="B90" s="474"/>
      <c r="C90" s="377"/>
      <c r="D90" s="365"/>
      <c r="E90" s="377"/>
      <c r="F90" s="441"/>
      <c r="G90" s="441"/>
      <c r="H90" s="441"/>
      <c r="I90" s="476"/>
      <c r="J90" s="290" t="str">
        <f t="shared" si="2"/>
        <v/>
      </c>
      <c r="L90" s="1" t="s">
        <v>875</v>
      </c>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row>
    <row r="91" spans="2:37" s="155" customFormat="1" ht="15" customHeight="1" outlineLevel="1" x14ac:dyDescent="0.25">
      <c r="B91" s="474"/>
      <c r="C91" s="377"/>
      <c r="D91" s="365"/>
      <c r="E91" s="377"/>
      <c r="F91" s="441"/>
      <c r="G91" s="441"/>
      <c r="H91" s="441"/>
      <c r="I91" s="476"/>
      <c r="J91" s="290" t="str">
        <f t="shared" si="2"/>
        <v/>
      </c>
      <c r="L91" s="1" t="s">
        <v>876</v>
      </c>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row>
    <row r="92" spans="2:37" s="155" customFormat="1" ht="15" customHeight="1" outlineLevel="1" x14ac:dyDescent="0.25">
      <c r="B92" s="474"/>
      <c r="C92" s="377"/>
      <c r="D92" s="365"/>
      <c r="E92" s="377"/>
      <c r="F92" s="441"/>
      <c r="G92" s="441"/>
      <c r="H92" s="441"/>
      <c r="I92" s="476"/>
      <c r="J92" s="290" t="str">
        <f t="shared" si="2"/>
        <v/>
      </c>
      <c r="L92" s="1" t="s">
        <v>877</v>
      </c>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row>
    <row r="93" spans="2:37" s="155" customFormat="1" ht="15" customHeight="1" outlineLevel="1" x14ac:dyDescent="0.25">
      <c r="B93" s="474"/>
      <c r="C93" s="377"/>
      <c r="D93" s="365"/>
      <c r="E93" s="377"/>
      <c r="F93" s="441"/>
      <c r="G93" s="441"/>
      <c r="H93" s="441"/>
      <c r="I93" s="476"/>
      <c r="J93" s="290" t="str">
        <f t="shared" si="2"/>
        <v/>
      </c>
      <c r="L93" s="1" t="s">
        <v>878</v>
      </c>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row>
    <row r="94" spans="2:37" s="155" customFormat="1" ht="15" customHeight="1" outlineLevel="1" x14ac:dyDescent="0.25">
      <c r="B94" s="474"/>
      <c r="C94" s="377"/>
      <c r="D94" s="365"/>
      <c r="E94" s="377"/>
      <c r="F94" s="441"/>
      <c r="G94" s="441"/>
      <c r="H94" s="441"/>
      <c r="I94" s="476"/>
      <c r="J94" s="290" t="str">
        <f t="shared" si="2"/>
        <v/>
      </c>
      <c r="L94" s="1" t="s">
        <v>879</v>
      </c>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row>
    <row r="95" spans="2:37" s="155" customFormat="1" ht="15" customHeight="1" outlineLevel="1" x14ac:dyDescent="0.25">
      <c r="B95" s="474"/>
      <c r="C95" s="377"/>
      <c r="D95" s="365"/>
      <c r="E95" s="377"/>
      <c r="F95" s="441"/>
      <c r="G95" s="441"/>
      <c r="H95" s="441"/>
      <c r="I95" s="476"/>
      <c r="J95" s="290" t="str">
        <f t="shared" si="2"/>
        <v/>
      </c>
      <c r="L95" s="1" t="s">
        <v>880</v>
      </c>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row>
    <row r="96" spans="2:37" s="155" customFormat="1" ht="15" customHeight="1" outlineLevel="1" x14ac:dyDescent="0.25">
      <c r="B96" s="474"/>
      <c r="C96" s="377"/>
      <c r="D96" s="365"/>
      <c r="E96" s="377"/>
      <c r="F96" s="441"/>
      <c r="G96" s="441"/>
      <c r="H96" s="441"/>
      <c r="I96" s="476"/>
      <c r="J96" s="290" t="str">
        <f t="shared" si="2"/>
        <v/>
      </c>
      <c r="L96" s="1" t="s">
        <v>881</v>
      </c>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row>
    <row r="97" spans="2:37" s="155" customFormat="1" ht="15" customHeight="1" outlineLevel="1" x14ac:dyDescent="0.25">
      <c r="B97" s="474"/>
      <c r="C97" s="377"/>
      <c r="D97" s="365"/>
      <c r="E97" s="377"/>
      <c r="F97" s="441"/>
      <c r="G97" s="441"/>
      <c r="H97" s="441"/>
      <c r="I97" s="476"/>
      <c r="J97" s="290" t="str">
        <f t="shared" si="2"/>
        <v/>
      </c>
      <c r="L97" s="1" t="s">
        <v>882</v>
      </c>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row>
    <row r="98" spans="2:37" s="155" customFormat="1" ht="15" customHeight="1" outlineLevel="1" x14ac:dyDescent="0.25">
      <c r="B98" s="474"/>
      <c r="C98" s="377"/>
      <c r="D98" s="365"/>
      <c r="E98" s="377"/>
      <c r="F98" s="441"/>
      <c r="G98" s="441"/>
      <c r="H98" s="441"/>
      <c r="I98" s="476"/>
      <c r="J98" s="290" t="str">
        <f t="shared" si="2"/>
        <v/>
      </c>
      <c r="L98" s="1" t="s">
        <v>883</v>
      </c>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row>
    <row r="99" spans="2:37" s="155" customFormat="1" ht="15" customHeight="1" outlineLevel="1" x14ac:dyDescent="0.25">
      <c r="B99" s="474"/>
      <c r="C99" s="377"/>
      <c r="D99" s="365"/>
      <c r="E99" s="377"/>
      <c r="F99" s="441"/>
      <c r="G99" s="441"/>
      <c r="H99" s="441"/>
      <c r="I99" s="476"/>
      <c r="J99" s="290" t="str">
        <f t="shared" si="2"/>
        <v/>
      </c>
      <c r="L99" s="1" t="s">
        <v>884</v>
      </c>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row>
    <row r="100" spans="2:37" s="155" customFormat="1" ht="15" customHeight="1" outlineLevel="1" x14ac:dyDescent="0.25">
      <c r="B100" s="474"/>
      <c r="C100" s="377"/>
      <c r="D100" s="365"/>
      <c r="E100" s="377"/>
      <c r="F100" s="441"/>
      <c r="G100" s="441"/>
      <c r="H100" s="441"/>
      <c r="I100" s="476"/>
      <c r="J100" s="290" t="str">
        <f t="shared" si="2"/>
        <v/>
      </c>
      <c r="L100" s="1" t="s">
        <v>885</v>
      </c>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row>
    <row r="101" spans="2:37" s="155" customFormat="1" ht="15" customHeight="1" outlineLevel="1" x14ac:dyDescent="0.25">
      <c r="B101" s="474"/>
      <c r="C101" s="377"/>
      <c r="D101" s="365"/>
      <c r="E101" s="377"/>
      <c r="F101" s="441"/>
      <c r="G101" s="441"/>
      <c r="H101" s="441"/>
      <c r="I101" s="476"/>
      <c r="J101" s="290" t="str">
        <f t="shared" si="2"/>
        <v/>
      </c>
      <c r="L101" s="1" t="s">
        <v>886</v>
      </c>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row>
    <row r="102" spans="2:37" s="155" customFormat="1" ht="15" customHeight="1" outlineLevel="1" x14ac:dyDescent="0.25">
      <c r="B102" s="474"/>
      <c r="C102" s="377"/>
      <c r="D102" s="365"/>
      <c r="E102" s="377"/>
      <c r="F102" s="441"/>
      <c r="G102" s="441"/>
      <c r="H102" s="441"/>
      <c r="I102" s="476"/>
      <c r="J102" s="290" t="str">
        <f t="shared" si="2"/>
        <v/>
      </c>
      <c r="L102" s="1" t="s">
        <v>887</v>
      </c>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row>
    <row r="103" spans="2:37" s="155" customFormat="1" ht="15" customHeight="1" outlineLevel="1" x14ac:dyDescent="0.25">
      <c r="B103" s="474"/>
      <c r="C103" s="377"/>
      <c r="D103" s="365"/>
      <c r="E103" s="377"/>
      <c r="F103" s="441"/>
      <c r="G103" s="441"/>
      <c r="H103" s="441"/>
      <c r="I103" s="476"/>
      <c r="J103" s="290" t="str">
        <f t="shared" si="2"/>
        <v/>
      </c>
      <c r="L103" s="1" t="s">
        <v>888</v>
      </c>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row>
    <row r="104" spans="2:37" s="155" customFormat="1" ht="15" customHeight="1" outlineLevel="1" thickBot="1" x14ac:dyDescent="0.3">
      <c r="B104" s="477"/>
      <c r="C104" s="478"/>
      <c r="D104" s="479"/>
      <c r="E104" s="478"/>
      <c r="F104" s="441"/>
      <c r="G104" s="441"/>
      <c r="H104" s="441"/>
      <c r="I104" s="476"/>
      <c r="J104" s="290" t="str">
        <f t="shared" si="2"/>
        <v/>
      </c>
      <c r="L104" s="1" t="s">
        <v>889</v>
      </c>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row>
    <row r="105" spans="2:37" s="155" customFormat="1" ht="15" customHeight="1" thickTop="1" thickBot="1" x14ac:dyDescent="0.3">
      <c r="B105" s="291" t="str">
        <f>IF(Lang=0,O105,P105)</f>
        <v>Total non consolidé</v>
      </c>
      <c r="C105" s="292"/>
      <c r="D105" s="293"/>
      <c r="E105" s="292"/>
      <c r="F105" s="451">
        <f>SUM(F7:F104)</f>
        <v>0</v>
      </c>
      <c r="G105" s="451">
        <f>SUM(G7:G104)</f>
        <v>0</v>
      </c>
      <c r="H105" s="451">
        <f>SUM(H7:H104)</f>
        <v>0</v>
      </c>
      <c r="I105" s="481">
        <f>SUM(I7:I104)</f>
        <v>0</v>
      </c>
      <c r="J105" s="297" t="str">
        <f>IFERROR(SUM(G7:G104,I7:I104)/SUM(F7:F104,H7:H104),"")</f>
        <v/>
      </c>
      <c r="L105" s="1" t="s">
        <v>890</v>
      </c>
      <c r="N105" s="112"/>
      <c r="O105" s="112" t="s">
        <v>1799</v>
      </c>
      <c r="P105" s="112" t="s">
        <v>1800</v>
      </c>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row>
    <row r="107" spans="2:37" x14ac:dyDescent="0.25">
      <c r="B107" s="150"/>
      <c r="C107" s="150"/>
      <c r="D107" s="150"/>
      <c r="E107" s="150"/>
      <c r="F107" s="150"/>
      <c r="G107" s="150"/>
      <c r="H107" s="150"/>
      <c r="I107" s="150"/>
      <c r="J107" s="150"/>
    </row>
    <row r="108" spans="2:37" x14ac:dyDescent="0.25">
      <c r="B108" s="150"/>
      <c r="C108" s="150"/>
      <c r="D108" s="150"/>
      <c r="E108" s="150"/>
      <c r="F108" s="150"/>
      <c r="G108" s="150"/>
      <c r="H108" s="150"/>
      <c r="I108" s="150"/>
      <c r="J108" s="150"/>
    </row>
    <row r="109" spans="2:37" x14ac:dyDescent="0.25">
      <c r="B109" s="150"/>
      <c r="C109" s="150"/>
      <c r="D109" s="150"/>
      <c r="E109" s="150"/>
      <c r="F109" s="150"/>
      <c r="G109" s="150"/>
      <c r="H109" s="150"/>
      <c r="I109" s="150"/>
      <c r="J109" s="150"/>
    </row>
    <row r="110" spans="2:37" x14ac:dyDescent="0.25">
      <c r="B110" s="150"/>
      <c r="C110" s="150"/>
      <c r="D110" s="150"/>
      <c r="E110" s="150"/>
      <c r="F110" s="150"/>
      <c r="G110" s="150"/>
      <c r="H110" s="150"/>
      <c r="I110" s="150"/>
      <c r="J110" s="150"/>
    </row>
    <row r="111" spans="2:37" x14ac:dyDescent="0.25">
      <c r="B111" s="150"/>
      <c r="C111" s="150"/>
      <c r="D111" s="150"/>
      <c r="E111" s="150"/>
      <c r="F111" s="150"/>
      <c r="G111" s="150"/>
      <c r="H111" s="150"/>
      <c r="I111" s="150"/>
      <c r="J111" s="150"/>
    </row>
    <row r="112" spans="2:37" x14ac:dyDescent="0.25">
      <c r="B112" s="150"/>
      <c r="C112" s="150"/>
      <c r="D112" s="150"/>
      <c r="E112" s="150"/>
      <c r="F112" s="150"/>
      <c r="G112" s="150"/>
      <c r="H112" s="150"/>
      <c r="I112" s="150"/>
      <c r="J112" s="150"/>
    </row>
    <row r="113" spans="2:10" x14ac:dyDescent="0.25">
      <c r="B113" s="150"/>
      <c r="C113" s="150"/>
      <c r="D113" s="150"/>
      <c r="E113" s="150"/>
      <c r="F113" s="150"/>
      <c r="G113" s="150"/>
      <c r="H113" s="150"/>
      <c r="I113" s="150"/>
      <c r="J113" s="150"/>
    </row>
    <row r="114" spans="2:10" x14ac:dyDescent="0.25">
      <c r="B114" s="150"/>
      <c r="C114" s="150"/>
      <c r="D114" s="150"/>
      <c r="E114" s="150"/>
      <c r="F114" s="150"/>
      <c r="G114" s="150"/>
      <c r="H114" s="150"/>
      <c r="I114" s="150"/>
      <c r="J114" s="150"/>
    </row>
    <row r="115" spans="2:10" x14ac:dyDescent="0.25">
      <c r="B115" s="150"/>
      <c r="C115" s="150"/>
      <c r="D115" s="150"/>
      <c r="E115" s="150"/>
      <c r="F115" s="150"/>
      <c r="G115" s="150"/>
      <c r="H115" s="150"/>
      <c r="I115" s="150"/>
      <c r="J115" s="150"/>
    </row>
  </sheetData>
  <sheetProtection sheet="1" objects="1" scenarios="1"/>
  <mergeCells count="9">
    <mergeCell ref="B2:J2"/>
    <mergeCell ref="B3:J3"/>
    <mergeCell ref="D4:D5"/>
    <mergeCell ref="B4:B5"/>
    <mergeCell ref="F4:G4"/>
    <mergeCell ref="H4:I4"/>
    <mergeCell ref="E4:E5"/>
    <mergeCell ref="J4:J5"/>
    <mergeCell ref="C4:C5"/>
  </mergeCells>
  <pageMargins left="0.70866141732283505" right="0.70866141732283505" top="0.74803149606299202" bottom="0.74803149606299202" header="0.31496062992126" footer="0.31496062992126"/>
  <pageSetup paperSize="5" scale="89" orientation="landscape" r:id="rId1"/>
  <headerFooter>
    <oddFooter>&amp;LAutorité des marchés financiers
Direction principale de la surveillance des assureurs et du contrôle du droit d'exercice&amp;CTableau 9.2.1 e&amp;RGaranties des contrats à capital variable afférents aux fonds distincts</oddFooter>
  </headerFooter>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'0'!$D$4:$D$104</xm:f>
          </x14:formula1>
          <xm:sqref>D7:D104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E9BD4-B5AD-438F-8002-ACCF6410E446}">
  <sheetPr codeName="Feuil30"/>
  <dimension ref="B1:AS112"/>
  <sheetViews>
    <sheetView zoomScale="85" zoomScaleNormal="85" workbookViewId="0"/>
  </sheetViews>
  <sheetFormatPr baseColWidth="10" defaultColWidth="15.140625" defaultRowHeight="15" outlineLevelRow="1" outlineLevelCol="1" x14ac:dyDescent="0.25"/>
  <cols>
    <col min="1" max="1" width="3.28515625" style="137" customWidth="1"/>
    <col min="2" max="2" width="20.7109375" style="137" customWidth="1"/>
    <col min="3" max="3" width="15.7109375" style="137" customWidth="1"/>
    <col min="4" max="4" width="20.7109375" style="137" customWidth="1"/>
    <col min="5" max="8" width="15.7109375" style="137" customWidth="1"/>
    <col min="9" max="9" width="19.28515625" style="137" customWidth="1"/>
    <col min="10" max="10" width="15.7109375" style="137" customWidth="1"/>
    <col min="11" max="13" width="12.7109375" style="137" customWidth="1"/>
    <col min="14" max="14" width="2.140625" style="137" customWidth="1"/>
    <col min="15" max="15" width="3.7109375" style="137" customWidth="1"/>
    <col min="16" max="16" width="15.140625" style="137"/>
    <col min="17" max="17" width="15" style="112" hidden="1" customWidth="1" outlineLevel="1"/>
    <col min="18" max="18" width="14.28515625" style="112" hidden="1" customWidth="1" outlineLevel="1"/>
    <col min="19" max="21" width="15.140625" style="112" hidden="1" customWidth="1" outlineLevel="1"/>
    <col min="22" max="22" width="14.28515625" style="112" hidden="1" customWidth="1" outlineLevel="1"/>
    <col min="23" max="44" width="15.140625" style="112" hidden="1" customWidth="1" outlineLevel="1"/>
    <col min="45" max="45" width="15.140625" style="137" collapsed="1"/>
    <col min="46" max="16384" width="15.140625" style="137"/>
  </cols>
  <sheetData>
    <row r="1" spans="2:44" ht="15.75" thickBot="1" x14ac:dyDescent="0.3"/>
    <row r="2" spans="2:44" s="149" customFormat="1" ht="30" customHeight="1" x14ac:dyDescent="0.25">
      <c r="B2" s="615" t="str">
        <f>IF(Lang=0,R2,S2)</f>
        <v>Garanties financières afférentes aux contrats d'assurance vie universelle
(non consolidé)</v>
      </c>
      <c r="C2" s="688"/>
      <c r="D2" s="688"/>
      <c r="E2" s="688"/>
      <c r="F2" s="688"/>
      <c r="G2" s="688"/>
      <c r="H2" s="688"/>
      <c r="I2" s="688"/>
      <c r="J2" s="688"/>
      <c r="K2" s="688"/>
      <c r="L2" s="688"/>
      <c r="M2" s="703"/>
      <c r="N2" s="155"/>
      <c r="O2" s="155"/>
      <c r="Q2" s="112"/>
      <c r="R2" s="143" t="s">
        <v>2560</v>
      </c>
      <c r="S2" s="143" t="s">
        <v>2797</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2:44" s="149" customFormat="1" x14ac:dyDescent="0.25">
      <c r="B3" s="689" t="str">
        <f>IF(Lang=0,R3,S3)</f>
        <v>(en millier de dollars)</v>
      </c>
      <c r="C3" s="690"/>
      <c r="D3" s="690"/>
      <c r="E3" s="690"/>
      <c r="F3" s="690"/>
      <c r="G3" s="690"/>
      <c r="H3" s="690"/>
      <c r="I3" s="690"/>
      <c r="J3" s="690"/>
      <c r="K3" s="690"/>
      <c r="L3" s="690"/>
      <c r="M3" s="704"/>
      <c r="N3" s="155"/>
      <c r="O3" s="155"/>
      <c r="Q3" s="112"/>
      <c r="R3" s="112" t="s">
        <v>756</v>
      </c>
      <c r="S3" s="112" t="s">
        <v>757</v>
      </c>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2:44" s="149" customFormat="1" ht="49.5" customHeight="1" x14ac:dyDescent="0.25">
      <c r="B4" s="36" t="str">
        <f>IF(Lang=0,R4,S4)</f>
        <v>Regroupement de contrats/Produits</v>
      </c>
      <c r="C4" s="89" t="str">
        <f>IF(Lang=0,T4,U4)</f>
        <v>Années d'émission</v>
      </c>
      <c r="D4" s="24" t="str">
        <f>IF(Lang=0,V4,W4)</f>
        <v>Portefeuille</v>
      </c>
      <c r="E4" s="89" t="str">
        <f>IF(Lang=0,X4,Y4)</f>
        <v>Méthode d'évaluation</v>
      </c>
      <c r="F4" s="89" t="str">
        <f>IF(Lang=0,Z4,AA4)</f>
        <v>Véhicule de placement</v>
      </c>
      <c r="G4" s="89" t="str">
        <f>IF(Lang=0,AB4,AC4)</f>
        <v>Type de garantie financière
(1)</v>
      </c>
      <c r="H4" s="89" t="str">
        <f>IF(Lang=0,AD4,AE4)</f>
        <v>Garantie</v>
      </c>
      <c r="I4" s="89" t="str">
        <f>IF(Lang=0,AH4,AI4)</f>
        <v>Durée de la garantie
(en nombre d'années)</v>
      </c>
      <c r="J4" s="89" t="str">
        <f>IF(Lang=0,AF4,AG4)</f>
        <v>Ratio de frais de gestion (RFG)
(2)</v>
      </c>
      <c r="K4" s="89" t="str">
        <f>IF(Lang=0,AJ4,AK4)</f>
        <v>Exposition actuelle</v>
      </c>
      <c r="L4" s="89" t="str">
        <f>IF(Lang=0,AL4,AM4)</f>
        <v>Exposition potentielle
(3)</v>
      </c>
      <c r="M4" s="91" t="str">
        <f>IF(Lang=0,AN4,AO4)</f>
        <v>Passif net des contrats (Excluant la MSC)</v>
      </c>
      <c r="N4" s="161"/>
      <c r="O4" s="155"/>
      <c r="Q4" s="112"/>
      <c r="R4" s="112" t="s">
        <v>2532</v>
      </c>
      <c r="S4" s="112" t="s">
        <v>2533</v>
      </c>
      <c r="T4" s="112" t="s">
        <v>2561</v>
      </c>
      <c r="U4" s="112" t="s">
        <v>2562</v>
      </c>
      <c r="V4" s="112" t="s">
        <v>665</v>
      </c>
      <c r="W4" s="112" t="s">
        <v>666</v>
      </c>
      <c r="X4" s="112" t="s">
        <v>2563</v>
      </c>
      <c r="Y4" s="112" t="s">
        <v>2564</v>
      </c>
      <c r="Z4" s="112" t="s">
        <v>2565</v>
      </c>
      <c r="AA4" s="112" t="s">
        <v>2566</v>
      </c>
      <c r="AB4" s="112" t="s">
        <v>2567</v>
      </c>
      <c r="AC4" s="112" t="s">
        <v>2568</v>
      </c>
      <c r="AD4" s="112" t="s">
        <v>2534</v>
      </c>
      <c r="AE4" s="112" t="s">
        <v>2535</v>
      </c>
      <c r="AF4" s="112" t="s">
        <v>2569</v>
      </c>
      <c r="AG4" s="112" t="s">
        <v>2570</v>
      </c>
      <c r="AH4" s="112" t="s">
        <v>2571</v>
      </c>
      <c r="AI4" s="112" t="s">
        <v>2572</v>
      </c>
      <c r="AJ4" s="112" t="s">
        <v>2573</v>
      </c>
      <c r="AK4" s="112" t="s">
        <v>2574</v>
      </c>
      <c r="AL4" s="112" t="s">
        <v>2575</v>
      </c>
      <c r="AM4" s="112" t="s">
        <v>2576</v>
      </c>
      <c r="AN4" s="112" t="s">
        <v>2577</v>
      </c>
      <c r="AO4" s="112" t="s">
        <v>2544</v>
      </c>
      <c r="AP4" s="112"/>
      <c r="AQ4" s="112"/>
      <c r="AR4" s="112"/>
    </row>
    <row r="5" spans="2:44" s="149" customFormat="1" ht="9" customHeight="1" x14ac:dyDescent="0.25">
      <c r="B5" s="282" t="s">
        <v>783</v>
      </c>
      <c r="C5" s="283" t="s">
        <v>784</v>
      </c>
      <c r="D5" s="298" t="s">
        <v>1796</v>
      </c>
      <c r="E5" s="283" t="s">
        <v>1838</v>
      </c>
      <c r="F5" s="283" t="s">
        <v>785</v>
      </c>
      <c r="G5" s="283" t="s">
        <v>787</v>
      </c>
      <c r="H5" s="283" t="s">
        <v>788</v>
      </c>
      <c r="I5" s="283" t="s">
        <v>1865</v>
      </c>
      <c r="J5" s="283" t="s">
        <v>1866</v>
      </c>
      <c r="K5" s="283" t="s">
        <v>789</v>
      </c>
      <c r="L5" s="283" t="s">
        <v>1839</v>
      </c>
      <c r="M5" s="284" t="s">
        <v>1840</v>
      </c>
      <c r="N5" s="161"/>
      <c r="O5" s="2" t="str">
        <f>IF(Lang=0,AQ5,AR5)</f>
        <v>Réf</v>
      </c>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t="s">
        <v>2</v>
      </c>
      <c r="AR5" s="112" t="s">
        <v>3</v>
      </c>
    </row>
    <row r="6" spans="2:44" s="149" customFormat="1" ht="15" customHeight="1" x14ac:dyDescent="0.25">
      <c r="B6" s="474"/>
      <c r="C6" s="377"/>
      <c r="D6" s="365" t="str">
        <f t="shared" ref="D6:D15" si="0">IF(Lang=0,V6,W6)</f>
        <v>Portefeuille#1</v>
      </c>
      <c r="E6" s="377" t="str">
        <f t="shared" ref="E6:E15" si="1">IF(Lang=0,X6,Y6)</f>
        <v>Choisir</v>
      </c>
      <c r="F6" s="377"/>
      <c r="G6" s="377"/>
      <c r="H6" s="475"/>
      <c r="I6" s="377"/>
      <c r="J6" s="475"/>
      <c r="K6" s="445"/>
      <c r="L6" s="445"/>
      <c r="M6" s="446"/>
      <c r="N6" s="155"/>
      <c r="O6" s="1" t="s">
        <v>794</v>
      </c>
      <c r="Q6" s="112"/>
      <c r="R6" s="112"/>
      <c r="S6" s="112"/>
      <c r="T6" s="112"/>
      <c r="U6" s="112"/>
      <c r="V6" s="112" t="s">
        <v>680</v>
      </c>
      <c r="W6" s="112" t="s">
        <v>681</v>
      </c>
      <c r="X6" s="112" t="s">
        <v>42</v>
      </c>
      <c r="Y6" s="112" t="s">
        <v>43</v>
      </c>
      <c r="Z6" s="112"/>
      <c r="AA6" s="112"/>
      <c r="AB6" s="112"/>
      <c r="AC6" s="112"/>
      <c r="AD6" s="112"/>
      <c r="AE6" s="112"/>
      <c r="AF6" s="112"/>
      <c r="AG6" s="112"/>
      <c r="AH6" s="112"/>
      <c r="AI6" s="112"/>
      <c r="AJ6" s="112"/>
      <c r="AK6" s="112"/>
      <c r="AL6" s="112"/>
      <c r="AM6" s="112"/>
      <c r="AN6" s="112"/>
      <c r="AO6" s="112"/>
      <c r="AP6" s="112"/>
      <c r="AQ6" s="112"/>
      <c r="AR6" s="112"/>
    </row>
    <row r="7" spans="2:44" s="149" customFormat="1" ht="15" customHeight="1" x14ac:dyDescent="0.25">
      <c r="B7" s="474"/>
      <c r="C7" s="377"/>
      <c r="D7" s="365" t="str">
        <f t="shared" si="0"/>
        <v>Portefeuille#2</v>
      </c>
      <c r="E7" s="377" t="str">
        <f t="shared" si="1"/>
        <v>Choisir</v>
      </c>
      <c r="F7" s="377"/>
      <c r="G7" s="377"/>
      <c r="H7" s="475"/>
      <c r="I7" s="377"/>
      <c r="J7" s="377"/>
      <c r="K7" s="445"/>
      <c r="L7" s="445"/>
      <c r="M7" s="446"/>
      <c r="N7" s="155"/>
      <c r="O7" s="1" t="s">
        <v>795</v>
      </c>
      <c r="Q7" s="112"/>
      <c r="R7" s="112"/>
      <c r="S7" s="112"/>
      <c r="T7" s="112"/>
      <c r="U7" s="112"/>
      <c r="V7" s="112" t="s">
        <v>687</v>
      </c>
      <c r="W7" s="112" t="s">
        <v>688</v>
      </c>
      <c r="X7" s="112" t="s">
        <v>42</v>
      </c>
      <c r="Y7" s="112" t="s">
        <v>43</v>
      </c>
      <c r="Z7" s="112"/>
      <c r="AA7" s="112"/>
      <c r="AB7" s="112"/>
      <c r="AC7" s="112"/>
      <c r="AD7" s="112"/>
      <c r="AE7" s="112"/>
      <c r="AF7" s="112"/>
      <c r="AG7" s="112"/>
      <c r="AH7" s="112"/>
      <c r="AI7" s="112"/>
      <c r="AJ7" s="112"/>
      <c r="AK7" s="112"/>
      <c r="AL7" s="112"/>
      <c r="AM7" s="112"/>
      <c r="AN7" s="112"/>
      <c r="AO7" s="112"/>
      <c r="AP7" s="112"/>
      <c r="AQ7" s="112"/>
      <c r="AR7" s="112"/>
    </row>
    <row r="8" spans="2:44" s="149" customFormat="1" ht="15" customHeight="1" x14ac:dyDescent="0.25">
      <c r="B8" s="474"/>
      <c r="C8" s="377"/>
      <c r="D8" s="365" t="str">
        <f t="shared" si="0"/>
        <v>Portefeuille#3</v>
      </c>
      <c r="E8" s="377" t="str">
        <f t="shared" si="1"/>
        <v>Choisir</v>
      </c>
      <c r="F8" s="377"/>
      <c r="G8" s="377"/>
      <c r="H8" s="475"/>
      <c r="I8" s="377"/>
      <c r="J8" s="475"/>
      <c r="K8" s="445"/>
      <c r="L8" s="445"/>
      <c r="M8" s="446"/>
      <c r="N8" s="155"/>
      <c r="O8" s="1" t="s">
        <v>796</v>
      </c>
      <c r="Q8" s="112"/>
      <c r="R8" s="112"/>
      <c r="S8" s="112"/>
      <c r="T8" s="112"/>
      <c r="U8" s="112"/>
      <c r="V8" s="112" t="s">
        <v>694</v>
      </c>
      <c r="W8" s="112" t="s">
        <v>695</v>
      </c>
      <c r="X8" s="112" t="s">
        <v>42</v>
      </c>
      <c r="Y8" s="112" t="s">
        <v>43</v>
      </c>
      <c r="Z8" s="112"/>
      <c r="AA8" s="112"/>
      <c r="AB8" s="112"/>
      <c r="AC8" s="112"/>
      <c r="AD8" s="112"/>
      <c r="AE8" s="112"/>
      <c r="AF8" s="112"/>
      <c r="AG8" s="112"/>
      <c r="AH8" s="112"/>
      <c r="AI8" s="112"/>
      <c r="AJ8" s="112"/>
      <c r="AK8" s="112"/>
      <c r="AL8" s="112"/>
      <c r="AM8" s="112"/>
      <c r="AN8" s="112"/>
      <c r="AO8" s="112"/>
      <c r="AP8" s="112"/>
      <c r="AQ8" s="112"/>
      <c r="AR8" s="112"/>
    </row>
    <row r="9" spans="2:44" s="149" customFormat="1" ht="15" customHeight="1" x14ac:dyDescent="0.25">
      <c r="B9" s="474"/>
      <c r="C9" s="377"/>
      <c r="D9" s="365" t="str">
        <f t="shared" si="0"/>
        <v>Portefeuille#4</v>
      </c>
      <c r="E9" s="377" t="str">
        <f t="shared" si="1"/>
        <v>Choisir</v>
      </c>
      <c r="F9" s="377"/>
      <c r="G9" s="377"/>
      <c r="H9" s="475"/>
      <c r="I9" s="377"/>
      <c r="J9" s="475"/>
      <c r="K9" s="445"/>
      <c r="L9" s="445"/>
      <c r="M9" s="446"/>
      <c r="N9" s="155"/>
      <c r="O9" s="1" t="s">
        <v>797</v>
      </c>
      <c r="Q9" s="112"/>
      <c r="R9" s="112"/>
      <c r="S9" s="112"/>
      <c r="T9" s="112"/>
      <c r="U9" s="112"/>
      <c r="V9" s="112" t="s">
        <v>701</v>
      </c>
      <c r="W9" s="112" t="s">
        <v>702</v>
      </c>
      <c r="X9" s="112" t="s">
        <v>42</v>
      </c>
      <c r="Y9" s="112" t="s">
        <v>43</v>
      </c>
      <c r="Z9" s="112"/>
      <c r="AA9" s="112"/>
      <c r="AB9" s="112"/>
      <c r="AC9" s="112"/>
      <c r="AD9" s="112"/>
      <c r="AE9" s="112"/>
      <c r="AF9" s="112"/>
      <c r="AG9" s="112"/>
      <c r="AH9" s="112"/>
      <c r="AI9" s="112"/>
      <c r="AJ9" s="112"/>
      <c r="AK9" s="112"/>
      <c r="AL9" s="112"/>
      <c r="AM9" s="112"/>
      <c r="AN9" s="112"/>
      <c r="AO9" s="112"/>
      <c r="AP9" s="112"/>
      <c r="AQ9" s="112"/>
      <c r="AR9" s="112"/>
    </row>
    <row r="10" spans="2:44" s="149" customFormat="1" ht="15" customHeight="1" x14ac:dyDescent="0.25">
      <c r="B10" s="474"/>
      <c r="C10" s="377"/>
      <c r="D10" s="365" t="str">
        <f t="shared" si="0"/>
        <v>Portefeuille#5</v>
      </c>
      <c r="E10" s="377" t="str">
        <f t="shared" si="1"/>
        <v>Choisir</v>
      </c>
      <c r="F10" s="377"/>
      <c r="G10" s="377"/>
      <c r="H10" s="475"/>
      <c r="I10" s="377"/>
      <c r="J10" s="377"/>
      <c r="K10" s="445"/>
      <c r="L10" s="445"/>
      <c r="M10" s="446"/>
      <c r="N10" s="155"/>
      <c r="O10" s="1" t="s">
        <v>6</v>
      </c>
      <c r="Q10" s="112"/>
      <c r="R10" s="112"/>
      <c r="S10" s="112"/>
      <c r="T10" s="112"/>
      <c r="U10" s="112"/>
      <c r="V10" s="112" t="s">
        <v>708</v>
      </c>
      <c r="W10" s="112" t="s">
        <v>709</v>
      </c>
      <c r="X10" s="112" t="s">
        <v>42</v>
      </c>
      <c r="Y10" s="112" t="s">
        <v>43</v>
      </c>
      <c r="Z10" s="112"/>
      <c r="AA10" s="112"/>
      <c r="AB10" s="112"/>
      <c r="AC10" s="112"/>
      <c r="AD10" s="112"/>
      <c r="AE10" s="112"/>
      <c r="AF10" s="112"/>
      <c r="AG10" s="112"/>
      <c r="AH10" s="112"/>
      <c r="AI10" s="112"/>
      <c r="AJ10" s="112"/>
      <c r="AK10" s="112"/>
      <c r="AL10" s="112"/>
      <c r="AM10" s="112"/>
      <c r="AN10" s="112"/>
      <c r="AO10" s="112"/>
      <c r="AP10" s="112"/>
      <c r="AQ10" s="112"/>
      <c r="AR10" s="112"/>
    </row>
    <row r="11" spans="2:44" s="149" customFormat="1" ht="15" customHeight="1" x14ac:dyDescent="0.25">
      <c r="B11" s="474"/>
      <c r="C11" s="377"/>
      <c r="D11" s="365" t="str">
        <f t="shared" si="0"/>
        <v>Portefeuille#6</v>
      </c>
      <c r="E11" s="377" t="str">
        <f t="shared" si="1"/>
        <v>Choisir</v>
      </c>
      <c r="F11" s="377"/>
      <c r="G11" s="377"/>
      <c r="H11" s="475"/>
      <c r="I11" s="377"/>
      <c r="J11" s="475"/>
      <c r="K11" s="445"/>
      <c r="L11" s="445"/>
      <c r="M11" s="446"/>
      <c r="N11" s="155"/>
      <c r="O11" s="1" t="s">
        <v>798</v>
      </c>
      <c r="Q11" s="112"/>
      <c r="R11" s="112"/>
      <c r="S11" s="112"/>
      <c r="T11" s="112"/>
      <c r="U11" s="112"/>
      <c r="V11" s="112" t="s">
        <v>715</v>
      </c>
      <c r="W11" s="112" t="s">
        <v>716</v>
      </c>
      <c r="X11" s="112" t="s">
        <v>42</v>
      </c>
      <c r="Y11" s="112" t="s">
        <v>43</v>
      </c>
      <c r="Z11" s="112"/>
      <c r="AA11" s="112"/>
      <c r="AB11" s="112"/>
      <c r="AC11" s="112"/>
      <c r="AD11" s="112"/>
      <c r="AE11" s="112"/>
      <c r="AF11" s="112"/>
      <c r="AG11" s="112"/>
      <c r="AH11" s="112"/>
      <c r="AI11" s="112"/>
      <c r="AJ11" s="112"/>
      <c r="AK11" s="112"/>
      <c r="AL11" s="112"/>
      <c r="AM11" s="112"/>
      <c r="AN11" s="112"/>
      <c r="AO11" s="112"/>
      <c r="AP11" s="112"/>
      <c r="AQ11" s="112"/>
      <c r="AR11" s="112"/>
    </row>
    <row r="12" spans="2:44" s="149" customFormat="1" ht="15" customHeight="1" x14ac:dyDescent="0.25">
      <c r="B12" s="474"/>
      <c r="C12" s="377"/>
      <c r="D12" s="365" t="str">
        <f t="shared" si="0"/>
        <v>Portefeuille#7</v>
      </c>
      <c r="E12" s="377" t="str">
        <f t="shared" si="1"/>
        <v>Choisir</v>
      </c>
      <c r="F12" s="377"/>
      <c r="G12" s="377"/>
      <c r="H12" s="475"/>
      <c r="I12" s="377"/>
      <c r="J12" s="475"/>
      <c r="K12" s="445"/>
      <c r="L12" s="445"/>
      <c r="M12" s="446"/>
      <c r="N12" s="155"/>
      <c r="O12" s="1" t="s">
        <v>799</v>
      </c>
      <c r="Q12" s="112"/>
      <c r="R12" s="112"/>
      <c r="S12" s="112"/>
      <c r="T12" s="112"/>
      <c r="U12" s="112"/>
      <c r="V12" s="112" t="s">
        <v>722</v>
      </c>
      <c r="W12" s="112" t="s">
        <v>723</v>
      </c>
      <c r="X12" s="112" t="s">
        <v>42</v>
      </c>
      <c r="Y12" s="112" t="s">
        <v>43</v>
      </c>
      <c r="Z12" s="112"/>
      <c r="AA12" s="112"/>
      <c r="AB12" s="112"/>
      <c r="AC12" s="112"/>
      <c r="AD12" s="112"/>
      <c r="AE12" s="112"/>
      <c r="AF12" s="112"/>
      <c r="AG12" s="112"/>
      <c r="AH12" s="112"/>
      <c r="AI12" s="112"/>
      <c r="AJ12" s="112"/>
      <c r="AK12" s="112"/>
      <c r="AL12" s="112"/>
      <c r="AM12" s="112"/>
      <c r="AN12" s="112"/>
      <c r="AO12" s="112"/>
      <c r="AP12" s="112"/>
      <c r="AQ12" s="112"/>
      <c r="AR12" s="112"/>
    </row>
    <row r="13" spans="2:44" s="149" customFormat="1" ht="15" customHeight="1" x14ac:dyDescent="0.25">
      <c r="B13" s="474"/>
      <c r="C13" s="377"/>
      <c r="D13" s="365" t="str">
        <f t="shared" si="0"/>
        <v>Portefeuille#8</v>
      </c>
      <c r="E13" s="377" t="str">
        <f t="shared" si="1"/>
        <v>Choisir</v>
      </c>
      <c r="F13" s="377"/>
      <c r="G13" s="377"/>
      <c r="H13" s="475"/>
      <c r="I13" s="377"/>
      <c r="J13" s="377"/>
      <c r="K13" s="445"/>
      <c r="L13" s="445"/>
      <c r="M13" s="446"/>
      <c r="N13" s="155"/>
      <c r="O13" s="1" t="s">
        <v>800</v>
      </c>
      <c r="Q13" s="112"/>
      <c r="R13" s="112"/>
      <c r="S13" s="112"/>
      <c r="T13" s="112"/>
      <c r="U13" s="112"/>
      <c r="V13" s="112" t="s">
        <v>729</v>
      </c>
      <c r="W13" s="112" t="s">
        <v>730</v>
      </c>
      <c r="X13" s="112" t="s">
        <v>42</v>
      </c>
      <c r="Y13" s="112" t="s">
        <v>43</v>
      </c>
      <c r="Z13" s="112"/>
      <c r="AA13" s="112"/>
      <c r="AB13" s="112"/>
      <c r="AC13" s="112"/>
      <c r="AD13" s="112"/>
      <c r="AE13" s="112"/>
      <c r="AF13" s="112"/>
      <c r="AG13" s="112"/>
      <c r="AH13" s="112"/>
      <c r="AI13" s="112"/>
      <c r="AJ13" s="112"/>
      <c r="AK13" s="112"/>
      <c r="AL13" s="112"/>
      <c r="AM13" s="112"/>
      <c r="AN13" s="112"/>
      <c r="AO13" s="112"/>
      <c r="AP13" s="112"/>
      <c r="AQ13" s="112"/>
      <c r="AR13" s="112"/>
    </row>
    <row r="14" spans="2:44" s="149" customFormat="1" ht="15" customHeight="1" x14ac:dyDescent="0.25">
      <c r="B14" s="474"/>
      <c r="C14" s="377"/>
      <c r="D14" s="365" t="str">
        <f t="shared" si="0"/>
        <v>Portefeuille#9</v>
      </c>
      <c r="E14" s="377" t="str">
        <f t="shared" si="1"/>
        <v>Choisir</v>
      </c>
      <c r="F14" s="377"/>
      <c r="G14" s="377"/>
      <c r="H14" s="475"/>
      <c r="I14" s="377"/>
      <c r="J14" s="475"/>
      <c r="K14" s="445"/>
      <c r="L14" s="445"/>
      <c r="M14" s="446"/>
      <c r="N14" s="155"/>
      <c r="O14" s="1" t="s">
        <v>801</v>
      </c>
      <c r="Q14" s="112"/>
      <c r="R14" s="112"/>
      <c r="S14" s="112"/>
      <c r="T14" s="112"/>
      <c r="U14" s="112"/>
      <c r="V14" s="112" t="s">
        <v>736</v>
      </c>
      <c r="W14" s="112" t="s">
        <v>737</v>
      </c>
      <c r="X14" s="112" t="s">
        <v>42</v>
      </c>
      <c r="Y14" s="112" t="s">
        <v>43</v>
      </c>
      <c r="Z14" s="112"/>
      <c r="AA14" s="112"/>
      <c r="AB14" s="112"/>
      <c r="AC14" s="112"/>
      <c r="AD14" s="112"/>
      <c r="AE14" s="112"/>
      <c r="AF14" s="112"/>
      <c r="AG14" s="112"/>
      <c r="AH14" s="112"/>
      <c r="AI14" s="112"/>
      <c r="AJ14" s="112"/>
      <c r="AK14" s="112"/>
      <c r="AL14" s="112"/>
      <c r="AM14" s="112"/>
      <c r="AN14" s="112"/>
      <c r="AO14" s="112"/>
      <c r="AP14" s="112"/>
      <c r="AQ14" s="112"/>
      <c r="AR14" s="112"/>
    </row>
    <row r="15" spans="2:44" s="149" customFormat="1" ht="15" customHeight="1" x14ac:dyDescent="0.25">
      <c r="B15" s="474"/>
      <c r="C15" s="377"/>
      <c r="D15" s="365" t="str">
        <f t="shared" si="0"/>
        <v>Portefeuille#10</v>
      </c>
      <c r="E15" s="377" t="str">
        <f t="shared" si="1"/>
        <v>Choisir</v>
      </c>
      <c r="F15" s="377"/>
      <c r="G15" s="377"/>
      <c r="H15" s="475"/>
      <c r="I15" s="377"/>
      <c r="J15" s="475"/>
      <c r="K15" s="445"/>
      <c r="L15" s="445"/>
      <c r="M15" s="446"/>
      <c r="N15" s="155"/>
      <c r="O15" s="1" t="s">
        <v>24</v>
      </c>
      <c r="Q15" s="112"/>
      <c r="R15" s="112"/>
      <c r="S15" s="112"/>
      <c r="T15" s="112"/>
      <c r="U15" s="112"/>
      <c r="V15" s="112" t="s">
        <v>744</v>
      </c>
      <c r="W15" s="112" t="s">
        <v>745</v>
      </c>
      <c r="X15" s="112" t="s">
        <v>42</v>
      </c>
      <c r="Y15" s="112" t="s">
        <v>43</v>
      </c>
      <c r="Z15" s="112"/>
      <c r="AA15" s="112"/>
      <c r="AB15" s="112"/>
      <c r="AC15" s="112"/>
      <c r="AD15" s="112"/>
      <c r="AE15" s="112"/>
      <c r="AF15" s="112"/>
      <c r="AG15" s="112"/>
      <c r="AH15" s="112"/>
      <c r="AI15" s="112"/>
      <c r="AJ15" s="112"/>
      <c r="AK15" s="112"/>
      <c r="AL15" s="112"/>
      <c r="AM15" s="112"/>
      <c r="AN15" s="112"/>
      <c r="AO15" s="112"/>
      <c r="AP15" s="112"/>
      <c r="AQ15" s="112"/>
      <c r="AR15" s="112"/>
    </row>
    <row r="16" spans="2:44" s="149" customFormat="1" ht="15" customHeight="1" outlineLevel="1" x14ac:dyDescent="0.25">
      <c r="B16" s="474"/>
      <c r="C16" s="377"/>
      <c r="D16" s="365"/>
      <c r="E16" s="377"/>
      <c r="F16" s="377"/>
      <c r="G16" s="377"/>
      <c r="H16" s="475"/>
      <c r="I16" s="377"/>
      <c r="J16" s="377"/>
      <c r="K16" s="445"/>
      <c r="L16" s="445"/>
      <c r="M16" s="446"/>
      <c r="N16" s="155"/>
      <c r="O16" s="1" t="s">
        <v>802</v>
      </c>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row>
    <row r="17" spans="2:44" s="149" customFormat="1" ht="15" customHeight="1" outlineLevel="1" x14ac:dyDescent="0.25">
      <c r="B17" s="474"/>
      <c r="C17" s="377"/>
      <c r="D17" s="365"/>
      <c r="E17" s="377"/>
      <c r="F17" s="377"/>
      <c r="G17" s="377"/>
      <c r="H17" s="475"/>
      <c r="I17" s="377"/>
      <c r="J17" s="475"/>
      <c r="K17" s="445"/>
      <c r="L17" s="445"/>
      <c r="M17" s="446"/>
      <c r="N17" s="155"/>
      <c r="O17" s="1" t="s">
        <v>803</v>
      </c>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row>
    <row r="18" spans="2:44" s="149" customFormat="1" ht="15" customHeight="1" outlineLevel="1" x14ac:dyDescent="0.25">
      <c r="B18" s="474"/>
      <c r="C18" s="377"/>
      <c r="D18" s="365"/>
      <c r="E18" s="377"/>
      <c r="F18" s="377"/>
      <c r="G18" s="377"/>
      <c r="H18" s="475"/>
      <c r="I18" s="377"/>
      <c r="J18" s="475"/>
      <c r="K18" s="445"/>
      <c r="L18" s="445"/>
      <c r="M18" s="446"/>
      <c r="N18" s="155"/>
      <c r="O18" s="1" t="s">
        <v>804</v>
      </c>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row>
    <row r="19" spans="2:44" s="149" customFormat="1" ht="15" customHeight="1" outlineLevel="1" x14ac:dyDescent="0.25">
      <c r="B19" s="474"/>
      <c r="C19" s="377"/>
      <c r="D19" s="365"/>
      <c r="E19" s="377"/>
      <c r="F19" s="377"/>
      <c r="G19" s="377"/>
      <c r="H19" s="475"/>
      <c r="I19" s="377"/>
      <c r="J19" s="377"/>
      <c r="K19" s="445"/>
      <c r="L19" s="445"/>
      <c r="M19" s="446"/>
      <c r="N19" s="155"/>
      <c r="O19" s="1" t="s">
        <v>805</v>
      </c>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row>
    <row r="20" spans="2:44" s="149" customFormat="1" ht="15" customHeight="1" outlineLevel="1" x14ac:dyDescent="0.25">
      <c r="B20" s="474"/>
      <c r="C20" s="377"/>
      <c r="D20" s="365"/>
      <c r="E20" s="377"/>
      <c r="F20" s="377"/>
      <c r="G20" s="377"/>
      <c r="H20" s="475"/>
      <c r="I20" s="377"/>
      <c r="J20" s="475"/>
      <c r="K20" s="445"/>
      <c r="L20" s="445"/>
      <c r="M20" s="446"/>
      <c r="N20" s="155"/>
      <c r="O20" s="1" t="s">
        <v>806</v>
      </c>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row>
    <row r="21" spans="2:44" s="149" customFormat="1" ht="15" customHeight="1" outlineLevel="1" x14ac:dyDescent="0.25">
      <c r="B21" s="474"/>
      <c r="C21" s="377"/>
      <c r="D21" s="365"/>
      <c r="E21" s="377"/>
      <c r="F21" s="377"/>
      <c r="G21" s="377"/>
      <c r="H21" s="475"/>
      <c r="I21" s="377"/>
      <c r="J21" s="475"/>
      <c r="K21" s="445"/>
      <c r="L21" s="445"/>
      <c r="M21" s="446"/>
      <c r="N21" s="155"/>
      <c r="O21" s="1" t="s">
        <v>807</v>
      </c>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row>
    <row r="22" spans="2:44" s="149" customFormat="1" ht="15" customHeight="1" outlineLevel="1" x14ac:dyDescent="0.25">
      <c r="B22" s="474"/>
      <c r="C22" s="377"/>
      <c r="D22" s="365"/>
      <c r="E22" s="377"/>
      <c r="F22" s="377"/>
      <c r="G22" s="377"/>
      <c r="H22" s="475"/>
      <c r="I22" s="377"/>
      <c r="J22" s="377"/>
      <c r="K22" s="445"/>
      <c r="L22" s="445"/>
      <c r="M22" s="446"/>
      <c r="N22" s="155"/>
      <c r="O22" s="1" t="s">
        <v>808</v>
      </c>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row>
    <row r="23" spans="2:44" s="149" customFormat="1" ht="15" customHeight="1" outlineLevel="1" x14ac:dyDescent="0.25">
      <c r="B23" s="474"/>
      <c r="C23" s="377"/>
      <c r="D23" s="365"/>
      <c r="E23" s="377"/>
      <c r="F23" s="377"/>
      <c r="G23" s="377"/>
      <c r="H23" s="475"/>
      <c r="I23" s="377"/>
      <c r="J23" s="475"/>
      <c r="K23" s="445"/>
      <c r="L23" s="445"/>
      <c r="M23" s="446"/>
      <c r="N23" s="155"/>
      <c r="O23" s="1" t="s">
        <v>809</v>
      </c>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row>
    <row r="24" spans="2:44" s="149" customFormat="1" ht="15" customHeight="1" outlineLevel="1" x14ac:dyDescent="0.25">
      <c r="B24" s="474"/>
      <c r="C24" s="377"/>
      <c r="D24" s="365"/>
      <c r="E24" s="377"/>
      <c r="F24" s="377"/>
      <c r="G24" s="377"/>
      <c r="H24" s="475"/>
      <c r="I24" s="377"/>
      <c r="J24" s="475"/>
      <c r="K24" s="445"/>
      <c r="L24" s="445"/>
      <c r="M24" s="446"/>
      <c r="N24" s="155"/>
      <c r="O24" s="1" t="s">
        <v>810</v>
      </c>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row>
    <row r="25" spans="2:44" s="149" customFormat="1" ht="15" customHeight="1" outlineLevel="1" x14ac:dyDescent="0.25">
      <c r="B25" s="474"/>
      <c r="C25" s="377"/>
      <c r="D25" s="365"/>
      <c r="E25" s="377"/>
      <c r="F25" s="377"/>
      <c r="G25" s="377"/>
      <c r="H25" s="475"/>
      <c r="I25" s="377"/>
      <c r="J25" s="377"/>
      <c r="K25" s="445"/>
      <c r="L25" s="445"/>
      <c r="M25" s="446"/>
      <c r="N25" s="155"/>
      <c r="O25" s="1" t="s">
        <v>811</v>
      </c>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row>
    <row r="26" spans="2:44" s="149" customFormat="1" ht="15" customHeight="1" outlineLevel="1" x14ac:dyDescent="0.25">
      <c r="B26" s="474"/>
      <c r="C26" s="377"/>
      <c r="D26" s="365"/>
      <c r="E26" s="377"/>
      <c r="F26" s="377"/>
      <c r="G26" s="377"/>
      <c r="H26" s="475"/>
      <c r="I26" s="377"/>
      <c r="J26" s="475"/>
      <c r="K26" s="445"/>
      <c r="L26" s="445"/>
      <c r="M26" s="446"/>
      <c r="N26" s="155"/>
      <c r="O26" s="1" t="s">
        <v>812</v>
      </c>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row>
    <row r="27" spans="2:44" s="149" customFormat="1" ht="15" customHeight="1" outlineLevel="1" x14ac:dyDescent="0.25">
      <c r="B27" s="474"/>
      <c r="C27" s="377"/>
      <c r="D27" s="365"/>
      <c r="E27" s="377"/>
      <c r="F27" s="377"/>
      <c r="G27" s="377"/>
      <c r="H27" s="475"/>
      <c r="I27" s="377"/>
      <c r="J27" s="475"/>
      <c r="K27" s="445"/>
      <c r="L27" s="445"/>
      <c r="M27" s="446"/>
      <c r="N27" s="155"/>
      <c r="O27" s="1" t="s">
        <v>813</v>
      </c>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row>
    <row r="28" spans="2:44" s="149" customFormat="1" ht="15" customHeight="1" outlineLevel="1" x14ac:dyDescent="0.25">
      <c r="B28" s="474"/>
      <c r="C28" s="377"/>
      <c r="D28" s="365"/>
      <c r="E28" s="377"/>
      <c r="F28" s="377"/>
      <c r="G28" s="377"/>
      <c r="H28" s="475"/>
      <c r="I28" s="377"/>
      <c r="J28" s="377"/>
      <c r="K28" s="445"/>
      <c r="L28" s="445"/>
      <c r="M28" s="446"/>
      <c r="N28" s="155"/>
      <c r="O28" s="1" t="s">
        <v>814</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row>
    <row r="29" spans="2:44" s="149" customFormat="1" ht="15" customHeight="1" outlineLevel="1" x14ac:dyDescent="0.25">
      <c r="B29" s="474"/>
      <c r="C29" s="377"/>
      <c r="D29" s="365"/>
      <c r="E29" s="377"/>
      <c r="F29" s="377"/>
      <c r="G29" s="377"/>
      <c r="H29" s="475"/>
      <c r="I29" s="377"/>
      <c r="J29" s="475"/>
      <c r="K29" s="445"/>
      <c r="L29" s="445"/>
      <c r="M29" s="446"/>
      <c r="N29" s="155"/>
      <c r="O29" s="1" t="s">
        <v>815</v>
      </c>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row>
    <row r="30" spans="2:44" s="149" customFormat="1" ht="15" customHeight="1" outlineLevel="1" x14ac:dyDescent="0.25">
      <c r="B30" s="474"/>
      <c r="C30" s="377"/>
      <c r="D30" s="365"/>
      <c r="E30" s="377"/>
      <c r="F30" s="377"/>
      <c r="G30" s="377"/>
      <c r="H30" s="475"/>
      <c r="I30" s="377"/>
      <c r="J30" s="475"/>
      <c r="K30" s="445"/>
      <c r="L30" s="445"/>
      <c r="M30" s="446"/>
      <c r="N30" s="155"/>
      <c r="O30" s="1" t="s">
        <v>816</v>
      </c>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row>
    <row r="31" spans="2:44" s="149" customFormat="1" ht="15" customHeight="1" outlineLevel="1" x14ac:dyDescent="0.25">
      <c r="B31" s="474"/>
      <c r="C31" s="377"/>
      <c r="D31" s="365"/>
      <c r="E31" s="377"/>
      <c r="F31" s="377"/>
      <c r="G31" s="377"/>
      <c r="H31" s="475"/>
      <c r="I31" s="377"/>
      <c r="J31" s="377"/>
      <c r="K31" s="445"/>
      <c r="L31" s="445"/>
      <c r="M31" s="446"/>
      <c r="N31" s="155"/>
      <c r="O31" s="1" t="s">
        <v>817</v>
      </c>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row>
    <row r="32" spans="2:44" s="149" customFormat="1" ht="15" customHeight="1" outlineLevel="1" x14ac:dyDescent="0.25">
      <c r="B32" s="474"/>
      <c r="C32" s="377"/>
      <c r="D32" s="365"/>
      <c r="E32" s="377"/>
      <c r="F32" s="377"/>
      <c r="G32" s="377"/>
      <c r="H32" s="475"/>
      <c r="I32" s="377"/>
      <c r="J32" s="475"/>
      <c r="K32" s="445"/>
      <c r="L32" s="445"/>
      <c r="M32" s="446"/>
      <c r="N32" s="155"/>
      <c r="O32" s="1" t="s">
        <v>818</v>
      </c>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row>
    <row r="33" spans="2:44" s="149" customFormat="1" ht="15" customHeight="1" outlineLevel="1" x14ac:dyDescent="0.25">
      <c r="B33" s="474"/>
      <c r="C33" s="377"/>
      <c r="D33" s="365"/>
      <c r="E33" s="377"/>
      <c r="F33" s="377"/>
      <c r="G33" s="377"/>
      <c r="H33" s="475"/>
      <c r="I33" s="377"/>
      <c r="J33" s="475"/>
      <c r="K33" s="445"/>
      <c r="L33" s="445"/>
      <c r="M33" s="446"/>
      <c r="N33" s="155"/>
      <c r="O33" s="1" t="s">
        <v>819</v>
      </c>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row>
    <row r="34" spans="2:44" s="149" customFormat="1" ht="15" customHeight="1" outlineLevel="1" x14ac:dyDescent="0.25">
      <c r="B34" s="474"/>
      <c r="C34" s="377"/>
      <c r="D34" s="365"/>
      <c r="E34" s="377"/>
      <c r="F34" s="377"/>
      <c r="G34" s="377"/>
      <c r="H34" s="475"/>
      <c r="I34" s="377"/>
      <c r="J34" s="377"/>
      <c r="K34" s="445"/>
      <c r="L34" s="445"/>
      <c r="M34" s="446"/>
      <c r="N34" s="155"/>
      <c r="O34" s="1" t="s">
        <v>820</v>
      </c>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row>
    <row r="35" spans="2:44" s="149" customFormat="1" ht="15" customHeight="1" outlineLevel="1" x14ac:dyDescent="0.25">
      <c r="B35" s="474"/>
      <c r="C35" s="377"/>
      <c r="D35" s="365"/>
      <c r="E35" s="377"/>
      <c r="F35" s="377"/>
      <c r="G35" s="377"/>
      <c r="H35" s="475"/>
      <c r="I35" s="377"/>
      <c r="J35" s="475"/>
      <c r="K35" s="445"/>
      <c r="L35" s="445"/>
      <c r="M35" s="446"/>
      <c r="N35" s="155"/>
      <c r="O35" s="1" t="s">
        <v>821</v>
      </c>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row>
    <row r="36" spans="2:44" s="149" customFormat="1" ht="15" customHeight="1" outlineLevel="1" x14ac:dyDescent="0.25">
      <c r="B36" s="474"/>
      <c r="C36" s="377"/>
      <c r="D36" s="365"/>
      <c r="E36" s="377"/>
      <c r="F36" s="377"/>
      <c r="G36" s="377"/>
      <c r="H36" s="475"/>
      <c r="I36" s="377"/>
      <c r="J36" s="475"/>
      <c r="K36" s="445"/>
      <c r="L36" s="445"/>
      <c r="M36" s="446"/>
      <c r="N36" s="155"/>
      <c r="O36" s="1" t="s">
        <v>822</v>
      </c>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row>
    <row r="37" spans="2:44" s="149" customFormat="1" ht="15" customHeight="1" outlineLevel="1" x14ac:dyDescent="0.25">
      <c r="B37" s="474"/>
      <c r="C37" s="377"/>
      <c r="D37" s="365"/>
      <c r="E37" s="377"/>
      <c r="F37" s="377"/>
      <c r="G37" s="377"/>
      <c r="H37" s="475"/>
      <c r="I37" s="377"/>
      <c r="J37" s="377"/>
      <c r="K37" s="445"/>
      <c r="L37" s="445"/>
      <c r="M37" s="446"/>
      <c r="N37" s="155"/>
      <c r="O37" s="1" t="s">
        <v>823</v>
      </c>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row>
    <row r="38" spans="2:44" s="149" customFormat="1" ht="15" customHeight="1" outlineLevel="1" x14ac:dyDescent="0.25">
      <c r="B38" s="474"/>
      <c r="C38" s="377"/>
      <c r="D38" s="365"/>
      <c r="E38" s="377"/>
      <c r="F38" s="377"/>
      <c r="G38" s="377"/>
      <c r="H38" s="475"/>
      <c r="I38" s="377"/>
      <c r="J38" s="475"/>
      <c r="K38" s="445"/>
      <c r="L38" s="445"/>
      <c r="M38" s="446"/>
      <c r="N38" s="155"/>
      <c r="O38" s="1" t="s">
        <v>824</v>
      </c>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s="149" customFormat="1" ht="15" customHeight="1" outlineLevel="1" x14ac:dyDescent="0.25">
      <c r="B39" s="474"/>
      <c r="C39" s="377"/>
      <c r="D39" s="365"/>
      <c r="E39" s="377"/>
      <c r="F39" s="377"/>
      <c r="G39" s="377"/>
      <c r="H39" s="475"/>
      <c r="I39" s="377"/>
      <c r="J39" s="475"/>
      <c r="K39" s="445"/>
      <c r="L39" s="445"/>
      <c r="M39" s="446"/>
      <c r="N39" s="155"/>
      <c r="O39" s="1" t="s">
        <v>825</v>
      </c>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row>
    <row r="40" spans="2:44" s="149" customFormat="1" ht="15" customHeight="1" outlineLevel="1" x14ac:dyDescent="0.25">
      <c r="B40" s="474"/>
      <c r="C40" s="377"/>
      <c r="D40" s="365"/>
      <c r="E40" s="377"/>
      <c r="F40" s="377"/>
      <c r="G40" s="377"/>
      <c r="H40" s="475"/>
      <c r="I40" s="377"/>
      <c r="J40" s="377"/>
      <c r="K40" s="445"/>
      <c r="L40" s="445"/>
      <c r="M40" s="446"/>
      <c r="N40" s="155"/>
      <c r="O40" s="1" t="s">
        <v>826</v>
      </c>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row>
    <row r="41" spans="2:44" s="149" customFormat="1" ht="15" customHeight="1" outlineLevel="1" x14ac:dyDescent="0.25">
      <c r="B41" s="474"/>
      <c r="C41" s="377"/>
      <c r="D41" s="365"/>
      <c r="E41" s="377"/>
      <c r="F41" s="377"/>
      <c r="G41" s="377"/>
      <c r="H41" s="475"/>
      <c r="I41" s="377"/>
      <c r="J41" s="475"/>
      <c r="K41" s="445"/>
      <c r="L41" s="445"/>
      <c r="M41" s="446"/>
      <c r="N41" s="155"/>
      <c r="O41" s="1" t="s">
        <v>827</v>
      </c>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row>
    <row r="42" spans="2:44" s="149" customFormat="1" ht="15" customHeight="1" outlineLevel="1" x14ac:dyDescent="0.25">
      <c r="B42" s="474"/>
      <c r="C42" s="377"/>
      <c r="D42" s="365"/>
      <c r="E42" s="377"/>
      <c r="F42" s="377"/>
      <c r="G42" s="377"/>
      <c r="H42" s="475"/>
      <c r="I42" s="377"/>
      <c r="J42" s="475"/>
      <c r="K42" s="445"/>
      <c r="L42" s="445"/>
      <c r="M42" s="446"/>
      <c r="N42" s="155"/>
      <c r="O42" s="1" t="s">
        <v>828</v>
      </c>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row>
    <row r="43" spans="2:44" s="149" customFormat="1" ht="15" customHeight="1" outlineLevel="1" x14ac:dyDescent="0.25">
      <c r="B43" s="474"/>
      <c r="C43" s="377"/>
      <c r="D43" s="365"/>
      <c r="E43" s="377"/>
      <c r="F43" s="377"/>
      <c r="G43" s="377"/>
      <c r="H43" s="475"/>
      <c r="I43" s="377"/>
      <c r="J43" s="377"/>
      <c r="K43" s="445"/>
      <c r="L43" s="445"/>
      <c r="M43" s="446"/>
      <c r="N43" s="155"/>
      <c r="O43" s="1" t="s">
        <v>829</v>
      </c>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row>
    <row r="44" spans="2:44" s="149" customFormat="1" ht="15" customHeight="1" outlineLevel="1" x14ac:dyDescent="0.25">
      <c r="B44" s="474"/>
      <c r="C44" s="377"/>
      <c r="D44" s="365"/>
      <c r="E44" s="377"/>
      <c r="F44" s="377"/>
      <c r="G44" s="377"/>
      <c r="H44" s="475"/>
      <c r="I44" s="377"/>
      <c r="J44" s="475"/>
      <c r="K44" s="445"/>
      <c r="L44" s="445"/>
      <c r="M44" s="446"/>
      <c r="N44" s="155"/>
      <c r="O44" s="1" t="s">
        <v>830</v>
      </c>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row>
    <row r="45" spans="2:44" s="149" customFormat="1" ht="15" customHeight="1" outlineLevel="1" x14ac:dyDescent="0.25">
      <c r="B45" s="474"/>
      <c r="C45" s="377"/>
      <c r="D45" s="365"/>
      <c r="E45" s="377"/>
      <c r="F45" s="377"/>
      <c r="G45" s="377"/>
      <c r="H45" s="475"/>
      <c r="I45" s="377"/>
      <c r="J45" s="475"/>
      <c r="K45" s="445"/>
      <c r="L45" s="445"/>
      <c r="M45" s="446"/>
      <c r="N45" s="155"/>
      <c r="O45" s="1" t="s">
        <v>831</v>
      </c>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row>
    <row r="46" spans="2:44" s="149" customFormat="1" ht="15" customHeight="1" outlineLevel="1" x14ac:dyDescent="0.25">
      <c r="B46" s="474"/>
      <c r="C46" s="377"/>
      <c r="D46" s="365"/>
      <c r="E46" s="377"/>
      <c r="F46" s="377"/>
      <c r="G46" s="377"/>
      <c r="H46" s="475"/>
      <c r="I46" s="377"/>
      <c r="J46" s="377"/>
      <c r="K46" s="445"/>
      <c r="L46" s="445"/>
      <c r="M46" s="446"/>
      <c r="N46" s="155"/>
      <c r="O46" s="1" t="s">
        <v>832</v>
      </c>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row>
    <row r="47" spans="2:44" s="149" customFormat="1" ht="15" customHeight="1" outlineLevel="1" x14ac:dyDescent="0.25">
      <c r="B47" s="474"/>
      <c r="C47" s="377"/>
      <c r="D47" s="365"/>
      <c r="E47" s="377"/>
      <c r="F47" s="377"/>
      <c r="G47" s="377"/>
      <c r="H47" s="475"/>
      <c r="I47" s="377"/>
      <c r="J47" s="475"/>
      <c r="K47" s="445"/>
      <c r="L47" s="445"/>
      <c r="M47" s="446"/>
      <c r="N47" s="155"/>
      <c r="O47" s="1" t="s">
        <v>833</v>
      </c>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row>
    <row r="48" spans="2:44" s="149" customFormat="1" ht="15" customHeight="1" outlineLevel="1" x14ac:dyDescent="0.25">
      <c r="B48" s="474"/>
      <c r="C48" s="377"/>
      <c r="D48" s="365"/>
      <c r="E48" s="377"/>
      <c r="F48" s="377"/>
      <c r="G48" s="377"/>
      <c r="H48" s="475"/>
      <c r="I48" s="377"/>
      <c r="J48" s="475"/>
      <c r="K48" s="445"/>
      <c r="L48" s="445"/>
      <c r="M48" s="446"/>
      <c r="N48" s="155"/>
      <c r="O48" s="1" t="s">
        <v>834</v>
      </c>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row>
    <row r="49" spans="2:44" s="149" customFormat="1" ht="15" customHeight="1" outlineLevel="1" x14ac:dyDescent="0.25">
      <c r="B49" s="474"/>
      <c r="C49" s="377"/>
      <c r="D49" s="365"/>
      <c r="E49" s="377"/>
      <c r="F49" s="377"/>
      <c r="G49" s="377"/>
      <c r="H49" s="475"/>
      <c r="I49" s="377"/>
      <c r="J49" s="377"/>
      <c r="K49" s="445"/>
      <c r="L49" s="445"/>
      <c r="M49" s="446"/>
      <c r="N49" s="155"/>
      <c r="O49" s="1" t="s">
        <v>835</v>
      </c>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row>
    <row r="50" spans="2:44" s="149" customFormat="1" ht="15" customHeight="1" outlineLevel="1" x14ac:dyDescent="0.25">
      <c r="B50" s="474"/>
      <c r="C50" s="377"/>
      <c r="D50" s="365"/>
      <c r="E50" s="377"/>
      <c r="F50" s="377"/>
      <c r="G50" s="377"/>
      <c r="H50" s="475"/>
      <c r="I50" s="377"/>
      <c r="J50" s="475"/>
      <c r="K50" s="445"/>
      <c r="L50" s="445"/>
      <c r="M50" s="446"/>
      <c r="N50" s="155"/>
      <c r="O50" s="1" t="s">
        <v>836</v>
      </c>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row>
    <row r="51" spans="2:44" s="149" customFormat="1" ht="15" customHeight="1" outlineLevel="1" x14ac:dyDescent="0.25">
      <c r="B51" s="474"/>
      <c r="C51" s="377"/>
      <c r="D51" s="365"/>
      <c r="E51" s="377"/>
      <c r="F51" s="377"/>
      <c r="G51" s="377"/>
      <c r="H51" s="475"/>
      <c r="I51" s="377"/>
      <c r="J51" s="475"/>
      <c r="K51" s="445"/>
      <c r="L51" s="445"/>
      <c r="M51" s="446"/>
      <c r="N51" s="155"/>
      <c r="O51" s="1" t="s">
        <v>837</v>
      </c>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row>
    <row r="52" spans="2:44" s="149" customFormat="1" ht="15" customHeight="1" outlineLevel="1" x14ac:dyDescent="0.25">
      <c r="B52" s="474"/>
      <c r="C52" s="377"/>
      <c r="D52" s="365"/>
      <c r="E52" s="377"/>
      <c r="F52" s="377"/>
      <c r="G52" s="377"/>
      <c r="H52" s="475"/>
      <c r="I52" s="377"/>
      <c r="J52" s="377"/>
      <c r="K52" s="445"/>
      <c r="L52" s="445"/>
      <c r="M52" s="446"/>
      <c r="N52" s="155"/>
      <c r="O52" s="1" t="s">
        <v>838</v>
      </c>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row>
    <row r="53" spans="2:44" s="149" customFormat="1" ht="15" customHeight="1" outlineLevel="1" x14ac:dyDescent="0.25">
      <c r="B53" s="474"/>
      <c r="C53" s="377"/>
      <c r="D53" s="365"/>
      <c r="E53" s="377"/>
      <c r="F53" s="377"/>
      <c r="G53" s="377"/>
      <c r="H53" s="475"/>
      <c r="I53" s="377"/>
      <c r="J53" s="475"/>
      <c r="K53" s="445"/>
      <c r="L53" s="445"/>
      <c r="M53" s="446"/>
      <c r="N53" s="155"/>
      <c r="O53" s="1" t="s">
        <v>839</v>
      </c>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row>
    <row r="54" spans="2:44" s="149" customFormat="1" ht="15" customHeight="1" outlineLevel="1" x14ac:dyDescent="0.25">
      <c r="B54" s="474"/>
      <c r="C54" s="377"/>
      <c r="D54" s="365"/>
      <c r="E54" s="377"/>
      <c r="F54" s="377"/>
      <c r="G54" s="377"/>
      <c r="H54" s="475"/>
      <c r="I54" s="377"/>
      <c r="J54" s="377"/>
      <c r="K54" s="445"/>
      <c r="L54" s="445"/>
      <c r="M54" s="446"/>
      <c r="N54" s="155"/>
      <c r="O54" s="1" t="s">
        <v>840</v>
      </c>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row>
    <row r="55" spans="2:44" s="149" customFormat="1" ht="15" customHeight="1" outlineLevel="1" x14ac:dyDescent="0.25">
      <c r="B55" s="474"/>
      <c r="C55" s="377"/>
      <c r="D55" s="365"/>
      <c r="E55" s="377"/>
      <c r="F55" s="377"/>
      <c r="G55" s="377"/>
      <c r="H55" s="475"/>
      <c r="I55" s="377"/>
      <c r="J55" s="475"/>
      <c r="K55" s="445"/>
      <c r="L55" s="445"/>
      <c r="M55" s="446"/>
      <c r="N55" s="155"/>
      <c r="O55" s="1" t="s">
        <v>841</v>
      </c>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row>
    <row r="56" spans="2:44" s="149" customFormat="1" ht="15" customHeight="1" outlineLevel="1" x14ac:dyDescent="0.25">
      <c r="B56" s="474"/>
      <c r="C56" s="377"/>
      <c r="D56" s="365"/>
      <c r="E56" s="377"/>
      <c r="F56" s="377"/>
      <c r="G56" s="377"/>
      <c r="H56" s="377"/>
      <c r="I56" s="377"/>
      <c r="J56" s="377"/>
      <c r="K56" s="445"/>
      <c r="L56" s="445"/>
      <c r="M56" s="446"/>
      <c r="N56" s="155"/>
      <c r="O56" s="1" t="s">
        <v>842</v>
      </c>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row>
    <row r="57" spans="2:44" s="149" customFormat="1" ht="15" customHeight="1" outlineLevel="1" x14ac:dyDescent="0.25">
      <c r="B57" s="474"/>
      <c r="C57" s="377"/>
      <c r="D57" s="365"/>
      <c r="E57" s="377"/>
      <c r="F57" s="377"/>
      <c r="G57" s="377"/>
      <c r="H57" s="377"/>
      <c r="I57" s="377"/>
      <c r="J57" s="377"/>
      <c r="K57" s="445"/>
      <c r="L57" s="445"/>
      <c r="M57" s="446"/>
      <c r="N57" s="155"/>
      <c r="O57" s="1" t="s">
        <v>843</v>
      </c>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row>
    <row r="58" spans="2:44" s="149" customFormat="1" ht="15" customHeight="1" outlineLevel="1" x14ac:dyDescent="0.25">
      <c r="B58" s="474"/>
      <c r="C58" s="377"/>
      <c r="D58" s="365"/>
      <c r="E58" s="377"/>
      <c r="F58" s="377"/>
      <c r="G58" s="377"/>
      <c r="H58" s="377"/>
      <c r="I58" s="377"/>
      <c r="J58" s="377"/>
      <c r="K58" s="445"/>
      <c r="L58" s="445"/>
      <c r="M58" s="446"/>
      <c r="N58" s="155"/>
      <c r="O58" s="1" t="s">
        <v>844</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row>
    <row r="59" spans="2:44" s="149" customFormat="1" ht="15" customHeight="1" outlineLevel="1" x14ac:dyDescent="0.25">
      <c r="B59" s="474"/>
      <c r="C59" s="377"/>
      <c r="D59" s="365"/>
      <c r="E59" s="377"/>
      <c r="F59" s="377"/>
      <c r="G59" s="377"/>
      <c r="H59" s="377"/>
      <c r="I59" s="377"/>
      <c r="J59" s="377"/>
      <c r="K59" s="445"/>
      <c r="L59" s="445"/>
      <c r="M59" s="446"/>
      <c r="N59" s="155"/>
      <c r="O59" s="1" t="s">
        <v>845</v>
      </c>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row>
    <row r="60" spans="2:44" s="149" customFormat="1" ht="15" customHeight="1" outlineLevel="1" x14ac:dyDescent="0.25">
      <c r="B60" s="474"/>
      <c r="C60" s="377"/>
      <c r="D60" s="365"/>
      <c r="E60" s="377"/>
      <c r="F60" s="377"/>
      <c r="G60" s="377"/>
      <c r="H60" s="377"/>
      <c r="I60" s="377"/>
      <c r="J60" s="377"/>
      <c r="K60" s="445"/>
      <c r="L60" s="445"/>
      <c r="M60" s="446"/>
      <c r="N60" s="155"/>
      <c r="O60" s="1" t="s">
        <v>846</v>
      </c>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row>
    <row r="61" spans="2:44" s="149" customFormat="1" ht="15" customHeight="1" outlineLevel="1" x14ac:dyDescent="0.25">
      <c r="B61" s="474"/>
      <c r="C61" s="377"/>
      <c r="D61" s="365"/>
      <c r="E61" s="377"/>
      <c r="F61" s="377"/>
      <c r="G61" s="377"/>
      <c r="H61" s="377"/>
      <c r="I61" s="377"/>
      <c r="J61" s="377"/>
      <c r="K61" s="445"/>
      <c r="L61" s="445"/>
      <c r="M61" s="446"/>
      <c r="N61" s="155"/>
      <c r="O61" s="1" t="s">
        <v>847</v>
      </c>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row>
    <row r="62" spans="2:44" s="149" customFormat="1" ht="15" customHeight="1" outlineLevel="1" x14ac:dyDescent="0.25">
      <c r="B62" s="474"/>
      <c r="C62" s="377"/>
      <c r="D62" s="365"/>
      <c r="E62" s="377"/>
      <c r="F62" s="377"/>
      <c r="G62" s="377"/>
      <c r="H62" s="377"/>
      <c r="I62" s="377"/>
      <c r="J62" s="377"/>
      <c r="K62" s="445"/>
      <c r="L62" s="445"/>
      <c r="M62" s="446"/>
      <c r="N62" s="155"/>
      <c r="O62" s="1" t="s">
        <v>848</v>
      </c>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row>
    <row r="63" spans="2:44" s="149" customFormat="1" ht="15" customHeight="1" outlineLevel="1" x14ac:dyDescent="0.25">
      <c r="B63" s="474"/>
      <c r="C63" s="377"/>
      <c r="D63" s="365"/>
      <c r="E63" s="377"/>
      <c r="F63" s="377"/>
      <c r="G63" s="377"/>
      <c r="H63" s="377"/>
      <c r="I63" s="377"/>
      <c r="J63" s="377"/>
      <c r="K63" s="445"/>
      <c r="L63" s="445"/>
      <c r="M63" s="446"/>
      <c r="N63" s="155"/>
      <c r="O63" s="1" t="s">
        <v>849</v>
      </c>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row>
    <row r="64" spans="2:44" s="149" customFormat="1" ht="15" customHeight="1" outlineLevel="1" x14ac:dyDescent="0.25">
      <c r="B64" s="474"/>
      <c r="C64" s="377"/>
      <c r="D64" s="365"/>
      <c r="E64" s="377"/>
      <c r="F64" s="377"/>
      <c r="G64" s="377"/>
      <c r="H64" s="377"/>
      <c r="I64" s="377"/>
      <c r="J64" s="377"/>
      <c r="K64" s="445"/>
      <c r="L64" s="445"/>
      <c r="M64" s="446"/>
      <c r="N64" s="155"/>
      <c r="O64" s="1" t="s">
        <v>850</v>
      </c>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row>
    <row r="65" spans="2:44" s="149" customFormat="1" ht="15" customHeight="1" outlineLevel="1" x14ac:dyDescent="0.25">
      <c r="B65" s="474"/>
      <c r="C65" s="377"/>
      <c r="D65" s="365"/>
      <c r="E65" s="377"/>
      <c r="F65" s="377"/>
      <c r="G65" s="377"/>
      <c r="H65" s="377"/>
      <c r="I65" s="377"/>
      <c r="J65" s="377"/>
      <c r="K65" s="445"/>
      <c r="L65" s="445"/>
      <c r="M65" s="446"/>
      <c r="N65" s="155"/>
      <c r="O65" s="1" t="s">
        <v>851</v>
      </c>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row>
    <row r="66" spans="2:44" s="149" customFormat="1" ht="15" customHeight="1" outlineLevel="1" x14ac:dyDescent="0.25">
      <c r="B66" s="474"/>
      <c r="C66" s="377"/>
      <c r="D66" s="365"/>
      <c r="E66" s="377"/>
      <c r="F66" s="377"/>
      <c r="G66" s="377"/>
      <c r="H66" s="377"/>
      <c r="I66" s="377"/>
      <c r="J66" s="377"/>
      <c r="K66" s="445"/>
      <c r="L66" s="445"/>
      <c r="M66" s="446"/>
      <c r="N66" s="155"/>
      <c r="O66" s="1" t="s">
        <v>852</v>
      </c>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row>
    <row r="67" spans="2:44" s="149" customFormat="1" ht="15" customHeight="1" outlineLevel="1" x14ac:dyDescent="0.25">
      <c r="B67" s="474"/>
      <c r="C67" s="377"/>
      <c r="D67" s="365"/>
      <c r="E67" s="377"/>
      <c r="F67" s="377"/>
      <c r="G67" s="377"/>
      <c r="H67" s="377"/>
      <c r="I67" s="377"/>
      <c r="J67" s="377"/>
      <c r="K67" s="445"/>
      <c r="L67" s="445"/>
      <c r="M67" s="446"/>
      <c r="N67" s="155"/>
      <c r="O67" s="1" t="s">
        <v>853</v>
      </c>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row>
    <row r="68" spans="2:44" s="149" customFormat="1" ht="15" customHeight="1" outlineLevel="1" x14ac:dyDescent="0.25">
      <c r="B68" s="474"/>
      <c r="C68" s="377"/>
      <c r="D68" s="365"/>
      <c r="E68" s="377"/>
      <c r="F68" s="377"/>
      <c r="G68" s="377"/>
      <c r="H68" s="377"/>
      <c r="I68" s="377"/>
      <c r="J68" s="377"/>
      <c r="K68" s="445"/>
      <c r="L68" s="445"/>
      <c r="M68" s="446"/>
      <c r="N68" s="155"/>
      <c r="O68" s="1" t="s">
        <v>854</v>
      </c>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row>
    <row r="69" spans="2:44" s="149" customFormat="1" ht="15" customHeight="1" outlineLevel="1" x14ac:dyDescent="0.25">
      <c r="B69" s="474"/>
      <c r="C69" s="377"/>
      <c r="D69" s="365"/>
      <c r="E69" s="377"/>
      <c r="F69" s="377"/>
      <c r="G69" s="377"/>
      <c r="H69" s="377"/>
      <c r="I69" s="377"/>
      <c r="J69" s="377"/>
      <c r="K69" s="445"/>
      <c r="L69" s="445"/>
      <c r="M69" s="446"/>
      <c r="N69" s="155"/>
      <c r="O69" s="1" t="s">
        <v>855</v>
      </c>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row>
    <row r="70" spans="2:44" s="149" customFormat="1" ht="15" customHeight="1" outlineLevel="1" x14ac:dyDescent="0.25">
      <c r="B70" s="474"/>
      <c r="C70" s="377"/>
      <c r="D70" s="365"/>
      <c r="E70" s="377"/>
      <c r="F70" s="377"/>
      <c r="G70" s="377"/>
      <c r="H70" s="377"/>
      <c r="I70" s="377"/>
      <c r="J70" s="377"/>
      <c r="K70" s="445"/>
      <c r="L70" s="445"/>
      <c r="M70" s="446"/>
      <c r="N70" s="155"/>
      <c r="O70" s="1" t="s">
        <v>856</v>
      </c>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row>
    <row r="71" spans="2:44" s="149" customFormat="1" ht="15" customHeight="1" outlineLevel="1" x14ac:dyDescent="0.25">
      <c r="B71" s="474"/>
      <c r="C71" s="377"/>
      <c r="D71" s="365"/>
      <c r="E71" s="377"/>
      <c r="F71" s="377"/>
      <c r="G71" s="377"/>
      <c r="H71" s="377"/>
      <c r="I71" s="377"/>
      <c r="J71" s="377"/>
      <c r="K71" s="445"/>
      <c r="L71" s="445"/>
      <c r="M71" s="446"/>
      <c r="N71" s="155"/>
      <c r="O71" s="1" t="s">
        <v>857</v>
      </c>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row>
    <row r="72" spans="2:44" s="149" customFormat="1" ht="15" customHeight="1" outlineLevel="1" x14ac:dyDescent="0.25">
      <c r="B72" s="474"/>
      <c r="C72" s="377"/>
      <c r="D72" s="365"/>
      <c r="E72" s="377"/>
      <c r="F72" s="377"/>
      <c r="G72" s="377"/>
      <c r="H72" s="377"/>
      <c r="I72" s="377"/>
      <c r="J72" s="377"/>
      <c r="K72" s="445"/>
      <c r="L72" s="445"/>
      <c r="M72" s="446"/>
      <c r="N72" s="155"/>
      <c r="O72" s="1" t="s">
        <v>858</v>
      </c>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row>
    <row r="73" spans="2:44" s="149" customFormat="1" ht="15" customHeight="1" outlineLevel="1" x14ac:dyDescent="0.25">
      <c r="B73" s="474"/>
      <c r="C73" s="377"/>
      <c r="D73" s="365"/>
      <c r="E73" s="377"/>
      <c r="F73" s="377"/>
      <c r="G73" s="377"/>
      <c r="H73" s="377"/>
      <c r="I73" s="377"/>
      <c r="J73" s="377"/>
      <c r="K73" s="445"/>
      <c r="L73" s="445"/>
      <c r="M73" s="446"/>
      <c r="N73" s="155"/>
      <c r="O73" s="1" t="s">
        <v>859</v>
      </c>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row>
    <row r="74" spans="2:44" s="149" customFormat="1" ht="15" customHeight="1" outlineLevel="1" x14ac:dyDescent="0.25">
      <c r="B74" s="474"/>
      <c r="C74" s="377"/>
      <c r="D74" s="365"/>
      <c r="E74" s="377"/>
      <c r="F74" s="377"/>
      <c r="G74" s="377"/>
      <c r="H74" s="377"/>
      <c r="I74" s="377"/>
      <c r="J74" s="377"/>
      <c r="K74" s="445"/>
      <c r="L74" s="445"/>
      <c r="M74" s="446"/>
      <c r="N74" s="155"/>
      <c r="O74" s="1" t="s">
        <v>860</v>
      </c>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row>
    <row r="75" spans="2:44" s="149" customFormat="1" ht="15" customHeight="1" outlineLevel="1" x14ac:dyDescent="0.25">
      <c r="B75" s="474"/>
      <c r="C75" s="377"/>
      <c r="D75" s="365"/>
      <c r="E75" s="377"/>
      <c r="F75" s="377"/>
      <c r="G75" s="377"/>
      <c r="H75" s="377"/>
      <c r="I75" s="377"/>
      <c r="J75" s="377"/>
      <c r="K75" s="445"/>
      <c r="L75" s="445"/>
      <c r="M75" s="446"/>
      <c r="N75" s="155"/>
      <c r="O75" s="1" t="s">
        <v>861</v>
      </c>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row>
    <row r="76" spans="2:44" s="149" customFormat="1" ht="15" customHeight="1" outlineLevel="1" x14ac:dyDescent="0.25">
      <c r="B76" s="474"/>
      <c r="C76" s="377"/>
      <c r="D76" s="365"/>
      <c r="E76" s="377"/>
      <c r="F76" s="377"/>
      <c r="G76" s="377"/>
      <c r="H76" s="377"/>
      <c r="I76" s="377"/>
      <c r="J76" s="377"/>
      <c r="K76" s="445"/>
      <c r="L76" s="445"/>
      <c r="M76" s="446"/>
      <c r="N76" s="155"/>
      <c r="O76" s="1" t="s">
        <v>862</v>
      </c>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row>
    <row r="77" spans="2:44" s="149" customFormat="1" ht="15" customHeight="1" outlineLevel="1" x14ac:dyDescent="0.25">
      <c r="B77" s="474"/>
      <c r="C77" s="377"/>
      <c r="D77" s="365"/>
      <c r="E77" s="377"/>
      <c r="F77" s="377"/>
      <c r="G77" s="377"/>
      <c r="H77" s="377"/>
      <c r="I77" s="377"/>
      <c r="J77" s="377"/>
      <c r="K77" s="445"/>
      <c r="L77" s="445"/>
      <c r="M77" s="446"/>
      <c r="N77" s="155"/>
      <c r="O77" s="1" t="s">
        <v>863</v>
      </c>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row>
    <row r="78" spans="2:44" s="149" customFormat="1" ht="15" customHeight="1" outlineLevel="1" x14ac:dyDescent="0.25">
      <c r="B78" s="474"/>
      <c r="C78" s="377"/>
      <c r="D78" s="365"/>
      <c r="E78" s="377"/>
      <c r="F78" s="377"/>
      <c r="G78" s="377"/>
      <c r="H78" s="377"/>
      <c r="I78" s="377"/>
      <c r="J78" s="377"/>
      <c r="K78" s="445"/>
      <c r="L78" s="445"/>
      <c r="M78" s="446"/>
      <c r="N78" s="155"/>
      <c r="O78" s="1" t="s">
        <v>864</v>
      </c>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row>
    <row r="79" spans="2:44" s="149" customFormat="1" ht="15" customHeight="1" outlineLevel="1" x14ac:dyDescent="0.25">
      <c r="B79" s="474"/>
      <c r="C79" s="377"/>
      <c r="D79" s="365"/>
      <c r="E79" s="377"/>
      <c r="F79" s="377"/>
      <c r="G79" s="377"/>
      <c r="H79" s="377"/>
      <c r="I79" s="377"/>
      <c r="J79" s="377"/>
      <c r="K79" s="445"/>
      <c r="L79" s="445"/>
      <c r="M79" s="446"/>
      <c r="N79" s="155"/>
      <c r="O79" s="1" t="s">
        <v>865</v>
      </c>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row>
    <row r="80" spans="2:44" s="149" customFormat="1" ht="15" customHeight="1" outlineLevel="1" x14ac:dyDescent="0.25">
      <c r="B80" s="474"/>
      <c r="C80" s="377"/>
      <c r="D80" s="365"/>
      <c r="E80" s="377"/>
      <c r="F80" s="377"/>
      <c r="G80" s="377"/>
      <c r="H80" s="377"/>
      <c r="I80" s="377"/>
      <c r="J80" s="377"/>
      <c r="K80" s="445"/>
      <c r="L80" s="445"/>
      <c r="M80" s="446"/>
      <c r="N80" s="155"/>
      <c r="O80" s="1" t="s">
        <v>866</v>
      </c>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row>
    <row r="81" spans="2:44" s="149" customFormat="1" ht="15" customHeight="1" outlineLevel="1" x14ac:dyDescent="0.25">
      <c r="B81" s="474"/>
      <c r="C81" s="377"/>
      <c r="D81" s="365"/>
      <c r="E81" s="377"/>
      <c r="F81" s="377"/>
      <c r="G81" s="377"/>
      <c r="H81" s="377"/>
      <c r="I81" s="377"/>
      <c r="J81" s="377"/>
      <c r="K81" s="445"/>
      <c r="L81" s="445"/>
      <c r="M81" s="446"/>
      <c r="N81" s="155"/>
      <c r="O81" s="1" t="s">
        <v>867</v>
      </c>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row>
    <row r="82" spans="2:44" s="149" customFormat="1" ht="15" customHeight="1" outlineLevel="1" x14ac:dyDescent="0.25">
      <c r="B82" s="474"/>
      <c r="C82" s="377"/>
      <c r="D82" s="365"/>
      <c r="E82" s="377"/>
      <c r="F82" s="377"/>
      <c r="G82" s="377"/>
      <c r="H82" s="377"/>
      <c r="I82" s="377"/>
      <c r="J82" s="377"/>
      <c r="K82" s="445"/>
      <c r="L82" s="445"/>
      <c r="M82" s="446"/>
      <c r="N82" s="155"/>
      <c r="O82" s="1" t="s">
        <v>868</v>
      </c>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row>
    <row r="83" spans="2:44" s="149" customFormat="1" ht="15" customHeight="1" outlineLevel="1" x14ac:dyDescent="0.25">
      <c r="B83" s="474"/>
      <c r="C83" s="377"/>
      <c r="D83" s="365"/>
      <c r="E83" s="377"/>
      <c r="F83" s="377"/>
      <c r="G83" s="377"/>
      <c r="H83" s="377"/>
      <c r="I83" s="377"/>
      <c r="J83" s="377"/>
      <c r="K83" s="445"/>
      <c r="L83" s="445"/>
      <c r="M83" s="446"/>
      <c r="N83" s="155"/>
      <c r="O83" s="1" t="s">
        <v>869</v>
      </c>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row>
    <row r="84" spans="2:44" s="149" customFormat="1" ht="15" customHeight="1" outlineLevel="1" x14ac:dyDescent="0.25">
      <c r="B84" s="474"/>
      <c r="C84" s="377"/>
      <c r="D84" s="365"/>
      <c r="E84" s="377"/>
      <c r="F84" s="377"/>
      <c r="G84" s="377"/>
      <c r="H84" s="377"/>
      <c r="I84" s="377"/>
      <c r="J84" s="377"/>
      <c r="K84" s="445"/>
      <c r="L84" s="445"/>
      <c r="M84" s="446"/>
      <c r="N84" s="155"/>
      <c r="O84" s="1" t="s">
        <v>870</v>
      </c>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row>
    <row r="85" spans="2:44" s="149" customFormat="1" ht="15" customHeight="1" outlineLevel="1" x14ac:dyDescent="0.25">
      <c r="B85" s="474"/>
      <c r="C85" s="377"/>
      <c r="D85" s="365"/>
      <c r="E85" s="377"/>
      <c r="F85" s="377"/>
      <c r="G85" s="377"/>
      <c r="H85" s="377"/>
      <c r="I85" s="377"/>
      <c r="J85" s="377"/>
      <c r="K85" s="445"/>
      <c r="L85" s="445"/>
      <c r="M85" s="446"/>
      <c r="N85" s="155"/>
      <c r="O85" s="1" t="s">
        <v>871</v>
      </c>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row>
    <row r="86" spans="2:44" s="149" customFormat="1" ht="15" customHeight="1" outlineLevel="1" x14ac:dyDescent="0.25">
      <c r="B86" s="474"/>
      <c r="C86" s="377"/>
      <c r="D86" s="365"/>
      <c r="E86" s="377"/>
      <c r="F86" s="377"/>
      <c r="G86" s="377"/>
      <c r="H86" s="377"/>
      <c r="I86" s="377"/>
      <c r="J86" s="377"/>
      <c r="K86" s="445"/>
      <c r="L86" s="445"/>
      <c r="M86" s="446"/>
      <c r="N86" s="155"/>
      <c r="O86" s="1" t="s">
        <v>872</v>
      </c>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row>
    <row r="87" spans="2:44" s="149" customFormat="1" ht="15" customHeight="1" outlineLevel="1" x14ac:dyDescent="0.25">
      <c r="B87" s="474"/>
      <c r="C87" s="377"/>
      <c r="D87" s="365"/>
      <c r="E87" s="377"/>
      <c r="F87" s="377"/>
      <c r="G87" s="377"/>
      <c r="H87" s="377"/>
      <c r="I87" s="377"/>
      <c r="J87" s="377"/>
      <c r="K87" s="445"/>
      <c r="L87" s="445"/>
      <c r="M87" s="446"/>
      <c r="N87" s="155"/>
      <c r="O87" s="1" t="s">
        <v>873</v>
      </c>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row>
    <row r="88" spans="2:44" s="149" customFormat="1" ht="15" customHeight="1" outlineLevel="1" x14ac:dyDescent="0.25">
      <c r="B88" s="474"/>
      <c r="C88" s="377"/>
      <c r="D88" s="365"/>
      <c r="E88" s="377"/>
      <c r="F88" s="377"/>
      <c r="G88" s="377"/>
      <c r="H88" s="377"/>
      <c r="I88" s="377"/>
      <c r="J88" s="377"/>
      <c r="K88" s="445"/>
      <c r="L88" s="445"/>
      <c r="M88" s="446"/>
      <c r="N88" s="155"/>
      <c r="O88" s="1" t="s">
        <v>874</v>
      </c>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row>
    <row r="89" spans="2:44" s="149" customFormat="1" ht="15" customHeight="1" outlineLevel="1" x14ac:dyDescent="0.25">
      <c r="B89" s="474"/>
      <c r="C89" s="377"/>
      <c r="D89" s="365"/>
      <c r="E89" s="377"/>
      <c r="F89" s="377"/>
      <c r="G89" s="377"/>
      <c r="H89" s="377"/>
      <c r="I89" s="377"/>
      <c r="J89" s="377"/>
      <c r="K89" s="445"/>
      <c r="L89" s="445"/>
      <c r="M89" s="446"/>
      <c r="N89" s="155"/>
      <c r="O89" s="1" t="s">
        <v>875</v>
      </c>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row>
    <row r="90" spans="2:44" s="149" customFormat="1" ht="15" customHeight="1" outlineLevel="1" x14ac:dyDescent="0.25">
      <c r="B90" s="474"/>
      <c r="C90" s="377"/>
      <c r="D90" s="365"/>
      <c r="E90" s="377"/>
      <c r="F90" s="377"/>
      <c r="G90" s="377"/>
      <c r="H90" s="377"/>
      <c r="I90" s="377"/>
      <c r="J90" s="377"/>
      <c r="K90" s="445"/>
      <c r="L90" s="445"/>
      <c r="M90" s="446"/>
      <c r="N90" s="155"/>
      <c r="O90" s="1" t="s">
        <v>876</v>
      </c>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row>
    <row r="91" spans="2:44" s="149" customFormat="1" ht="15" customHeight="1" outlineLevel="1" x14ac:dyDescent="0.25">
      <c r="B91" s="474"/>
      <c r="C91" s="377"/>
      <c r="D91" s="365"/>
      <c r="E91" s="377"/>
      <c r="F91" s="377"/>
      <c r="G91" s="377"/>
      <c r="H91" s="377"/>
      <c r="I91" s="377"/>
      <c r="J91" s="377"/>
      <c r="K91" s="445"/>
      <c r="L91" s="445"/>
      <c r="M91" s="446"/>
      <c r="N91" s="155"/>
      <c r="O91" s="1" t="s">
        <v>877</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row>
    <row r="92" spans="2:44" s="149" customFormat="1" ht="15" customHeight="1" outlineLevel="1" x14ac:dyDescent="0.25">
      <c r="B92" s="474"/>
      <c r="C92" s="377"/>
      <c r="D92" s="365"/>
      <c r="E92" s="377"/>
      <c r="F92" s="377"/>
      <c r="G92" s="377"/>
      <c r="H92" s="377"/>
      <c r="I92" s="377"/>
      <c r="J92" s="377"/>
      <c r="K92" s="445"/>
      <c r="L92" s="445"/>
      <c r="M92" s="446"/>
      <c r="N92" s="155"/>
      <c r="O92" s="1" t="s">
        <v>878</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row>
    <row r="93" spans="2:44" s="149" customFormat="1" ht="15" customHeight="1" outlineLevel="1" x14ac:dyDescent="0.25">
      <c r="B93" s="474"/>
      <c r="C93" s="377"/>
      <c r="D93" s="365"/>
      <c r="E93" s="377"/>
      <c r="F93" s="377"/>
      <c r="G93" s="377"/>
      <c r="H93" s="377"/>
      <c r="I93" s="377"/>
      <c r="J93" s="377"/>
      <c r="K93" s="445"/>
      <c r="L93" s="445"/>
      <c r="M93" s="446"/>
      <c r="N93" s="155"/>
      <c r="O93" s="1" t="s">
        <v>879</v>
      </c>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row>
    <row r="94" spans="2:44" s="149" customFormat="1" ht="15" customHeight="1" outlineLevel="1" x14ac:dyDescent="0.25">
      <c r="B94" s="474"/>
      <c r="C94" s="377"/>
      <c r="D94" s="365"/>
      <c r="E94" s="377"/>
      <c r="F94" s="377"/>
      <c r="G94" s="377"/>
      <c r="H94" s="377"/>
      <c r="I94" s="377"/>
      <c r="J94" s="377"/>
      <c r="K94" s="445"/>
      <c r="L94" s="445"/>
      <c r="M94" s="446"/>
      <c r="N94" s="155"/>
      <c r="O94" s="1" t="s">
        <v>880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row>
    <row r="95" spans="2:44" s="149" customFormat="1" ht="15" customHeight="1" outlineLevel="1" x14ac:dyDescent="0.25">
      <c r="B95" s="474"/>
      <c r="C95" s="377"/>
      <c r="D95" s="365"/>
      <c r="E95" s="377"/>
      <c r="F95" s="377"/>
      <c r="G95" s="377"/>
      <c r="H95" s="377"/>
      <c r="I95" s="377"/>
      <c r="J95" s="377"/>
      <c r="K95" s="445"/>
      <c r="L95" s="445"/>
      <c r="M95" s="446"/>
      <c r="N95" s="155"/>
      <c r="O95" s="1" t="s">
        <v>881</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row>
    <row r="96" spans="2:44" s="149" customFormat="1" ht="15" customHeight="1" outlineLevel="1" x14ac:dyDescent="0.25">
      <c r="B96" s="474"/>
      <c r="C96" s="377"/>
      <c r="D96" s="365"/>
      <c r="E96" s="377"/>
      <c r="F96" s="377"/>
      <c r="G96" s="377"/>
      <c r="H96" s="377"/>
      <c r="I96" s="377"/>
      <c r="J96" s="377"/>
      <c r="K96" s="445"/>
      <c r="L96" s="445"/>
      <c r="M96" s="446"/>
      <c r="N96" s="155"/>
      <c r="O96" s="1" t="s">
        <v>882</v>
      </c>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row>
    <row r="97" spans="2:44" s="149" customFormat="1" ht="15" customHeight="1" outlineLevel="1" x14ac:dyDescent="0.25">
      <c r="B97" s="474"/>
      <c r="C97" s="377"/>
      <c r="D97" s="365"/>
      <c r="E97" s="377"/>
      <c r="F97" s="377"/>
      <c r="G97" s="377"/>
      <c r="H97" s="377"/>
      <c r="I97" s="377"/>
      <c r="J97" s="377"/>
      <c r="K97" s="445"/>
      <c r="L97" s="445"/>
      <c r="M97" s="446"/>
      <c r="N97" s="155"/>
      <c r="O97" s="1" t="s">
        <v>883</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row>
    <row r="98" spans="2:44" s="149" customFormat="1" ht="15" customHeight="1" outlineLevel="1" x14ac:dyDescent="0.25">
      <c r="B98" s="474"/>
      <c r="C98" s="377"/>
      <c r="D98" s="365"/>
      <c r="E98" s="377"/>
      <c r="F98" s="377"/>
      <c r="G98" s="377"/>
      <c r="H98" s="377"/>
      <c r="I98" s="377"/>
      <c r="J98" s="377"/>
      <c r="K98" s="445"/>
      <c r="L98" s="445"/>
      <c r="M98" s="446"/>
      <c r="N98" s="155"/>
      <c r="O98" s="1" t="s">
        <v>884</v>
      </c>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row>
    <row r="99" spans="2:44" s="149" customFormat="1" ht="15" customHeight="1" outlineLevel="1" x14ac:dyDescent="0.25">
      <c r="B99" s="474"/>
      <c r="C99" s="377"/>
      <c r="D99" s="365"/>
      <c r="E99" s="377"/>
      <c r="F99" s="377"/>
      <c r="G99" s="377"/>
      <c r="H99" s="377"/>
      <c r="I99" s="377"/>
      <c r="J99" s="377"/>
      <c r="K99" s="445"/>
      <c r="L99" s="445"/>
      <c r="M99" s="446"/>
      <c r="N99" s="155"/>
      <c r="O99" s="1" t="s">
        <v>885</v>
      </c>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row>
    <row r="100" spans="2:44" s="149" customFormat="1" ht="15" customHeight="1" outlineLevel="1" x14ac:dyDescent="0.25">
      <c r="B100" s="474"/>
      <c r="C100" s="377"/>
      <c r="D100" s="365"/>
      <c r="E100" s="377"/>
      <c r="F100" s="377"/>
      <c r="G100" s="377"/>
      <c r="H100" s="377"/>
      <c r="I100" s="377"/>
      <c r="J100" s="377"/>
      <c r="K100" s="445"/>
      <c r="L100" s="445"/>
      <c r="M100" s="446"/>
      <c r="N100" s="155"/>
      <c r="O100" s="1" t="s">
        <v>886</v>
      </c>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row>
    <row r="101" spans="2:44" s="149" customFormat="1" ht="15" customHeight="1" outlineLevel="1" x14ac:dyDescent="0.25">
      <c r="B101" s="474"/>
      <c r="C101" s="377"/>
      <c r="D101" s="365"/>
      <c r="E101" s="377"/>
      <c r="F101" s="377"/>
      <c r="G101" s="377"/>
      <c r="H101" s="377"/>
      <c r="I101" s="377"/>
      <c r="J101" s="377"/>
      <c r="K101" s="445"/>
      <c r="L101" s="445"/>
      <c r="M101" s="446"/>
      <c r="N101" s="155"/>
      <c r="O101" s="1" t="s">
        <v>887</v>
      </c>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row>
    <row r="102" spans="2:44" s="149" customFormat="1" ht="15" customHeight="1" outlineLevel="1" x14ac:dyDescent="0.25">
      <c r="B102" s="474"/>
      <c r="C102" s="377"/>
      <c r="D102" s="365"/>
      <c r="E102" s="377"/>
      <c r="F102" s="377"/>
      <c r="G102" s="377"/>
      <c r="H102" s="377"/>
      <c r="I102" s="377"/>
      <c r="J102" s="377"/>
      <c r="K102" s="445"/>
      <c r="L102" s="445"/>
      <c r="M102" s="446"/>
      <c r="N102" s="155"/>
      <c r="O102" s="1" t="s">
        <v>888</v>
      </c>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row>
    <row r="103" spans="2:44" s="149" customFormat="1" ht="15" customHeight="1" outlineLevel="1" thickBot="1" x14ac:dyDescent="0.3">
      <c r="B103" s="477"/>
      <c r="C103" s="478"/>
      <c r="D103" s="479"/>
      <c r="E103" s="478"/>
      <c r="F103" s="478"/>
      <c r="G103" s="478"/>
      <c r="H103" s="478"/>
      <c r="I103" s="478"/>
      <c r="J103" s="478"/>
      <c r="K103" s="445"/>
      <c r="L103" s="445"/>
      <c r="M103" s="446"/>
      <c r="N103" s="155"/>
      <c r="O103" s="1" t="s">
        <v>889</v>
      </c>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row>
    <row r="104" spans="2:44" s="149" customFormat="1" ht="15" customHeight="1" thickTop="1" thickBot="1" x14ac:dyDescent="0.3">
      <c r="B104" s="291" t="str">
        <f>IF(Lang=0,R104,S104)</f>
        <v>Total non consolidé</v>
      </c>
      <c r="C104" s="293"/>
      <c r="D104" s="293"/>
      <c r="E104" s="293"/>
      <c r="F104" s="293"/>
      <c r="G104" s="293"/>
      <c r="H104" s="293"/>
      <c r="I104" s="293"/>
      <c r="J104" s="292"/>
      <c r="K104" s="451">
        <f>SUM(K6:K103)</f>
        <v>0</v>
      </c>
      <c r="L104" s="451">
        <f>SUM(L6:L103)</f>
        <v>0</v>
      </c>
      <c r="M104" s="452">
        <f>SUM(M6:M103)</f>
        <v>0</v>
      </c>
      <c r="N104" s="155"/>
      <c r="O104" s="1" t="s">
        <v>890</v>
      </c>
      <c r="Q104" s="112"/>
      <c r="R104" s="112" t="s">
        <v>1799</v>
      </c>
      <c r="S104" s="112" t="s">
        <v>1800</v>
      </c>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row>
    <row r="106" spans="2:44" x14ac:dyDescent="0.25">
      <c r="B106" s="147" t="str">
        <f>IF(Lang=0,R106,S106)</f>
        <v>(1) Par exemple : rendement minimum, rendement indexé, rendement lissé, etc.</v>
      </c>
      <c r="R106" s="112" t="s">
        <v>2578</v>
      </c>
      <c r="S106" s="112" t="s">
        <v>2579</v>
      </c>
    </row>
    <row r="107" spans="2:44" x14ac:dyDescent="0.25">
      <c r="B107" s="147" t="str">
        <f>IF(Lang=0,R107,S107)</f>
        <v>(2) Comme le rendement crédité au client est souvent le rendement réalisé sur les actifs réduit du ratio de frais de gestion (RFG), un taux minimum garanti de 4 % avec un RFG de 3 % revient à garantir un rendement sur les actifs de 7 %</v>
      </c>
      <c r="R107" s="112" t="s">
        <v>2580</v>
      </c>
      <c r="S107" s="112" t="s">
        <v>2581</v>
      </c>
    </row>
    <row r="108" spans="2:44" x14ac:dyDescent="0.25">
      <c r="B108" s="147" t="str">
        <f>IF(Lang=0,R108,S108)</f>
        <v>(3) Exposition actuelle plus les sommes des autres véhicules de placement dans le contrat qui pourraient éventuellement être transférées au véhicule portant la garantie.</v>
      </c>
      <c r="R108" s="112" t="s">
        <v>2582</v>
      </c>
      <c r="S108" s="112" t="s">
        <v>2583</v>
      </c>
    </row>
    <row r="112" spans="2:44" x14ac:dyDescent="0.25">
      <c r="G112" s="163"/>
    </row>
  </sheetData>
  <sheetProtection sheet="1" objects="1" scenarios="1"/>
  <mergeCells count="2">
    <mergeCell ref="B2:M2"/>
    <mergeCell ref="B3:M3"/>
  </mergeCells>
  <pageMargins left="0.70866141732283505" right="0.70866141732283505" top="0.74803149606299202" bottom="0.74803149606299202" header="0.31496062992126" footer="0.31496062992126"/>
  <pageSetup paperSize="5" scale="87" orientation="landscape" r:id="rId1"/>
  <headerFooter>
    <oddFooter>&amp;LAutorité des marchés financiers
Direction principale de la surveillance des assureurs et du contrôle du droit d'exercice&amp;CTableau 9.2.2&amp;RGaranties financières des contrats d'assurance vie universelle</oddFooter>
  </headerFooter>
  <colBreaks count="1" manualBreakCount="1">
    <brk id="1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C00-000000000000}">
          <x14:formula1>
            <xm:f>Menus!$N$3:$N$5</xm:f>
          </x14:formula1>
          <xm:sqref>E6:E103</xm:sqref>
        </x14:dataValidation>
        <x14:dataValidation type="list" allowBlank="1" showInputMessage="1" showErrorMessage="1" xr:uid="{00000000-0002-0000-1C00-000001000000}">
          <x14:formula1>
            <xm:f>'0'!$D$4:$D$104</xm:f>
          </x14:formula1>
          <xm:sqref>D6:D103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7533F-B290-423C-90D1-759F45EE61DC}">
  <sheetPr codeName="Feuil6"/>
  <dimension ref="B1:CE1004"/>
  <sheetViews>
    <sheetView workbookViewId="0"/>
  </sheetViews>
  <sheetFormatPr baseColWidth="10" defaultColWidth="11.42578125" defaultRowHeight="15" outlineLevelCol="1" x14ac:dyDescent="0.25"/>
  <cols>
    <col min="1" max="1" width="3.7109375" style="112" customWidth="1"/>
    <col min="2" max="2" width="30" style="137" customWidth="1"/>
    <col min="3" max="3" width="2.5703125" style="137" customWidth="1"/>
    <col min="4" max="4" width="30" style="137" customWidth="1"/>
    <col min="5" max="5" width="2.5703125" style="137" customWidth="1"/>
    <col min="6" max="6" width="30" style="137" customWidth="1"/>
    <col min="7" max="7" width="2.5703125" style="137" customWidth="1"/>
    <col min="8" max="8" width="31.140625" style="137" customWidth="1"/>
    <col min="9" max="9" width="11.42578125" style="137" customWidth="1"/>
    <col min="10" max="21" width="11.42578125" style="112" hidden="1" customWidth="1" outlineLevel="1"/>
    <col min="22" max="22" width="11.42578125" style="111" customWidth="1" collapsed="1"/>
    <col min="23" max="25" width="11.42578125" style="111" customWidth="1"/>
    <col min="26" max="26" width="30" style="137" customWidth="1"/>
    <col min="27" max="27" width="23.7109375" style="135" bestFit="1" customWidth="1"/>
    <col min="28" max="29" width="11.42578125" style="135"/>
    <col min="30" max="31" width="22.85546875" style="135" customWidth="1"/>
    <col min="32" max="32" width="42.85546875" style="135" customWidth="1"/>
    <col min="33" max="33" width="50.7109375" style="135" customWidth="1"/>
    <col min="34" max="34" width="25.7109375" style="135" customWidth="1"/>
    <col min="35" max="35" width="14.42578125" style="135" customWidth="1"/>
    <col min="36" max="36" width="11.42578125" style="135"/>
    <col min="37" max="37" width="17.28515625" style="135" customWidth="1"/>
    <col min="38" max="38" width="21.7109375" style="135" customWidth="1"/>
    <col min="39" max="39" width="13.7109375" style="135" customWidth="1"/>
    <col min="40" max="43" width="11.42578125" style="137"/>
    <col min="44" max="44" width="11.42578125" style="112"/>
    <col min="45" max="45" width="38.85546875" style="111" customWidth="1"/>
    <col min="46" max="46" width="42" style="111" customWidth="1"/>
    <col min="47" max="64" width="11.42578125" style="111"/>
    <col min="65" max="65" width="11.42578125" style="16"/>
    <col min="66" max="66" width="44.5703125" style="111" customWidth="1"/>
    <col min="67" max="83" width="11.42578125" style="111"/>
    <col min="84" max="16384" width="11.42578125" style="112"/>
  </cols>
  <sheetData>
    <row r="1" spans="2:26" ht="15" customHeight="1" thickBot="1" x14ac:dyDescent="0.3"/>
    <row r="2" spans="2:26" ht="24.75" thickBot="1" x14ac:dyDescent="0.3">
      <c r="B2" s="28" t="str">
        <f>IF(Lang=0,'0'!K2,'0'!L2)</f>
        <v>Réf.: Guide section 2.1
(tableau 2.1a et suivants)</v>
      </c>
      <c r="C2" s="138"/>
      <c r="D2" s="28" t="str">
        <f>IF(Lang=0,'0'!N2,'0'!O2)</f>
        <v>Réf.: Guide section 2.1
(tableau 2.1a et suivants)</v>
      </c>
      <c r="E2" s="138"/>
      <c r="F2" s="28" t="str">
        <f>IF(Lang=0,'0'!Q2,'0'!R2)</f>
        <v>Réf.: Guide section 4.2.2
(tableaux 4.2.2a/b)</v>
      </c>
      <c r="G2" s="138"/>
      <c r="H2" s="28" t="str">
        <f>IF(Lang=0,'0'!T2,'0'!U2)</f>
        <v>Réf.: Guide section 10
(tableaux 10.1a/b et 10.2a/b)</v>
      </c>
      <c r="K2" s="112" t="s">
        <v>657</v>
      </c>
      <c r="L2" s="112" t="s">
        <v>658</v>
      </c>
      <c r="N2" s="112" t="s">
        <v>657</v>
      </c>
      <c r="O2" s="112" t="s">
        <v>658</v>
      </c>
      <c r="Q2" s="112" t="s">
        <v>659</v>
      </c>
      <c r="R2" s="112" t="s">
        <v>660</v>
      </c>
      <c r="T2" s="112" t="s">
        <v>661</v>
      </c>
      <c r="U2" s="112" t="s">
        <v>662</v>
      </c>
    </row>
    <row r="3" spans="2:26" ht="15.75" thickBot="1" x14ac:dyDescent="0.3">
      <c r="B3" s="26" t="str">
        <f>IF(Lang=0,'0'!K3,'0'!L3)</f>
        <v>Groupe &amp; Filiale</v>
      </c>
      <c r="C3" s="135"/>
      <c r="D3" s="26" t="str">
        <f>IF(Lang=0,'0'!N3,'0'!O3)</f>
        <v>Portefeuille</v>
      </c>
      <c r="E3" s="135"/>
      <c r="F3" s="26" t="str">
        <f>IF(Lang=0,'0'!Q3,'0'!R3)</f>
        <v>Courbe d'actualisation</v>
      </c>
      <c r="G3" s="135"/>
      <c r="H3" s="26" t="str">
        <f>IF(Lang=0,'0'!T3,'0'!U3)</f>
        <v>Segment d'actif</v>
      </c>
      <c r="I3" s="135"/>
      <c r="K3" s="112" t="s">
        <v>663</v>
      </c>
      <c r="L3" s="112" t="s">
        <v>664</v>
      </c>
      <c r="N3" s="112" t="s">
        <v>665</v>
      </c>
      <c r="O3" s="112" t="s">
        <v>666</v>
      </c>
      <c r="Q3" s="112" t="s">
        <v>667</v>
      </c>
      <c r="R3" s="112" t="s">
        <v>668</v>
      </c>
      <c r="T3" s="112" t="s">
        <v>669</v>
      </c>
      <c r="U3" s="112" t="s">
        <v>670</v>
      </c>
      <c r="Z3" s="135"/>
    </row>
    <row r="4" spans="2:26" x14ac:dyDescent="0.25">
      <c r="B4" s="180" t="str">
        <f>IF(Lang=0,'0'!K4,'0'!L4)</f>
        <v>Choisir</v>
      </c>
      <c r="C4" s="135"/>
      <c r="D4" s="27" t="str">
        <f>IF(Lang=0,'0'!N4,'0'!O4)</f>
        <v>Choisir</v>
      </c>
      <c r="E4" s="135"/>
      <c r="F4" s="180" t="str">
        <f>IF(Lang=0,'0'!Q4,'0'!R4)</f>
        <v>Choisir</v>
      </c>
      <c r="G4" s="135"/>
      <c r="H4" s="180" t="str">
        <f>IF(Lang=0,'0'!T4,'0'!U4)</f>
        <v>Choisir</v>
      </c>
      <c r="I4" s="135"/>
      <c r="K4" s="112" t="s">
        <v>42</v>
      </c>
      <c r="L4" s="112" t="s">
        <v>43</v>
      </c>
      <c r="N4" s="112" t="s">
        <v>42</v>
      </c>
      <c r="O4" s="112" t="s">
        <v>43</v>
      </c>
      <c r="Q4" s="112" t="s">
        <v>42</v>
      </c>
      <c r="R4" s="112" t="s">
        <v>43</v>
      </c>
      <c r="T4" s="112" t="s">
        <v>42</v>
      </c>
      <c r="U4" s="112" t="s">
        <v>43</v>
      </c>
      <c r="Z4" s="135"/>
    </row>
    <row r="5" spans="2:26" x14ac:dyDescent="0.25">
      <c r="B5" s="359" t="str">
        <f>IF(Lang=0,'0'!K5,'0'!L5)</f>
        <v>Groupe#1</v>
      </c>
      <c r="C5" s="135"/>
      <c r="D5" s="180" t="str">
        <f>IF(Lang=0,'0'!N5,'0'!O5)</f>
        <v>Filiale</v>
      </c>
      <c r="E5" s="135"/>
      <c r="F5" s="359" t="str">
        <f>IF(Lang=0,'0'!Q5,'0'!R5)</f>
        <v>Courbe#1</v>
      </c>
      <c r="G5" s="135"/>
      <c r="H5" s="359" t="str">
        <f>IF(Lang=0,'0'!T5,'0'!U5)</f>
        <v>Segment#1</v>
      </c>
      <c r="I5" s="135"/>
      <c r="K5" s="112" t="s">
        <v>671</v>
      </c>
      <c r="L5" s="112" t="s">
        <v>672</v>
      </c>
      <c r="N5" s="112" t="s">
        <v>673</v>
      </c>
      <c r="O5" s="112" t="s">
        <v>674</v>
      </c>
      <c r="Q5" s="112" t="s">
        <v>675</v>
      </c>
      <c r="R5" s="112" t="s">
        <v>676</v>
      </c>
      <c r="T5" s="112" t="s">
        <v>677</v>
      </c>
      <c r="U5" s="112" t="s">
        <v>677</v>
      </c>
      <c r="Z5" s="135"/>
    </row>
    <row r="6" spans="2:26" x14ac:dyDescent="0.25">
      <c r="B6" s="359" t="str">
        <f>IF(Lang=0,'0'!K6,'0'!L6)</f>
        <v>Groupe#2</v>
      </c>
      <c r="C6" s="135"/>
      <c r="D6" s="359" t="str">
        <f>IF(Lang=0,'0'!N6,'0'!O6)</f>
        <v>Portefeuille#1</v>
      </c>
      <c r="E6" s="135"/>
      <c r="F6" s="359" t="str">
        <f>IF(Lang=0,'0'!Q6,'0'!R6)</f>
        <v>Courbe#2</v>
      </c>
      <c r="G6" s="135"/>
      <c r="H6" s="359" t="str">
        <f>IF(Lang=0,'0'!T6,'0'!U6)</f>
        <v>Segment#2</v>
      </c>
      <c r="I6" s="135"/>
      <c r="K6" s="112" t="s">
        <v>678</v>
      </c>
      <c r="L6" s="112" t="s">
        <v>679</v>
      </c>
      <c r="N6" s="112" t="s">
        <v>680</v>
      </c>
      <c r="O6" s="112" t="s">
        <v>681</v>
      </c>
      <c r="Q6" s="112" t="s">
        <v>682</v>
      </c>
      <c r="R6" s="112" t="s">
        <v>683</v>
      </c>
      <c r="T6" s="112" t="s">
        <v>684</v>
      </c>
      <c r="U6" s="112" t="s">
        <v>684</v>
      </c>
      <c r="Z6" s="135"/>
    </row>
    <row r="7" spans="2:26" x14ac:dyDescent="0.25">
      <c r="B7" s="359" t="str">
        <f>IF(Lang=0,'0'!K7,'0'!L7)</f>
        <v>Groupe#3</v>
      </c>
      <c r="C7" s="135"/>
      <c r="D7" s="359" t="str">
        <f>IF(Lang=0,'0'!N7,'0'!O7)</f>
        <v>Portefeuille#2</v>
      </c>
      <c r="E7" s="135"/>
      <c r="F7" s="359" t="str">
        <f>IF(Lang=0,'0'!Q7,'0'!R7)</f>
        <v>Courbe#3</v>
      </c>
      <c r="G7" s="135"/>
      <c r="H7" s="359" t="str">
        <f>IF(Lang=0,'0'!T7,'0'!U7)</f>
        <v>Segment#3</v>
      </c>
      <c r="I7" s="135"/>
      <c r="K7" s="112" t="s">
        <v>685</v>
      </c>
      <c r="L7" s="112" t="s">
        <v>686</v>
      </c>
      <c r="N7" s="112" t="s">
        <v>687</v>
      </c>
      <c r="O7" s="112" t="s">
        <v>688</v>
      </c>
      <c r="Q7" s="112" t="s">
        <v>689</v>
      </c>
      <c r="R7" s="112" t="s">
        <v>690</v>
      </c>
      <c r="T7" s="112" t="s">
        <v>691</v>
      </c>
      <c r="U7" s="112" t="s">
        <v>691</v>
      </c>
      <c r="Z7" s="135"/>
    </row>
    <row r="8" spans="2:26" x14ac:dyDescent="0.25">
      <c r="B8" s="359" t="str">
        <f>IF(Lang=0,'0'!K8,'0'!L8)</f>
        <v>Groupe#4</v>
      </c>
      <c r="C8" s="135"/>
      <c r="D8" s="359" t="str">
        <f>IF(Lang=0,'0'!N8,'0'!O8)</f>
        <v>Portefeuille#3</v>
      </c>
      <c r="E8" s="135"/>
      <c r="F8" s="359" t="str">
        <f>IF(Lang=0,'0'!Q8,'0'!R8)</f>
        <v>Courbe#4</v>
      </c>
      <c r="G8" s="135"/>
      <c r="H8" s="359" t="str">
        <f>IF(Lang=0,'0'!T8,'0'!U8)</f>
        <v>Segment#4</v>
      </c>
      <c r="I8" s="135"/>
      <c r="K8" s="112" t="s">
        <v>692</v>
      </c>
      <c r="L8" s="112" t="s">
        <v>693</v>
      </c>
      <c r="N8" s="112" t="s">
        <v>694</v>
      </c>
      <c r="O8" s="112" t="s">
        <v>695</v>
      </c>
      <c r="Q8" s="112" t="s">
        <v>696</v>
      </c>
      <c r="R8" s="112" t="s">
        <v>697</v>
      </c>
      <c r="T8" s="112" t="s">
        <v>698</v>
      </c>
      <c r="U8" s="112" t="s">
        <v>698</v>
      </c>
      <c r="Z8" s="135"/>
    </row>
    <row r="9" spans="2:26" x14ac:dyDescent="0.25">
      <c r="B9" s="359" t="str">
        <f>IF(Lang=0,'0'!K9,'0'!L9)</f>
        <v>Groupe#5</v>
      </c>
      <c r="C9" s="135"/>
      <c r="D9" s="359" t="str">
        <f>IF(Lang=0,'0'!N9,'0'!O9)</f>
        <v>Portefeuille#4</v>
      </c>
      <c r="E9" s="135"/>
      <c r="F9" s="359" t="str">
        <f>IF(Lang=0,'0'!Q9,'0'!R9)</f>
        <v>Courbe#5</v>
      </c>
      <c r="G9" s="135"/>
      <c r="H9" s="359" t="str">
        <f>IF(Lang=0,'0'!T9,'0'!U9)</f>
        <v>Segment#5</v>
      </c>
      <c r="I9" s="135"/>
      <c r="K9" s="112" t="s">
        <v>699</v>
      </c>
      <c r="L9" s="112" t="s">
        <v>700</v>
      </c>
      <c r="N9" s="112" t="s">
        <v>701</v>
      </c>
      <c r="O9" s="112" t="s">
        <v>702</v>
      </c>
      <c r="Q9" s="112" t="s">
        <v>703</v>
      </c>
      <c r="R9" s="112" t="s">
        <v>704</v>
      </c>
      <c r="T9" s="112" t="s">
        <v>705</v>
      </c>
      <c r="U9" s="112" t="s">
        <v>705</v>
      </c>
      <c r="Z9" s="135"/>
    </row>
    <row r="10" spans="2:26" x14ac:dyDescent="0.25">
      <c r="B10" s="359" t="str">
        <f>IF(Lang=0,'0'!K10,'0'!L10)</f>
        <v>Groupe#6</v>
      </c>
      <c r="C10" s="135"/>
      <c r="D10" s="359" t="str">
        <f>IF(Lang=0,'0'!N10,'0'!O10)</f>
        <v>Portefeuille#5</v>
      </c>
      <c r="E10" s="135"/>
      <c r="F10" s="359" t="str">
        <f>IF(Lang=0,'0'!Q10,'0'!R10)</f>
        <v>Courbe#6</v>
      </c>
      <c r="G10" s="135"/>
      <c r="H10" s="359" t="str">
        <f>IF(Lang=0,'0'!T10,'0'!U10)</f>
        <v>Segment#6</v>
      </c>
      <c r="I10" s="135"/>
      <c r="K10" s="112" t="s">
        <v>706</v>
      </c>
      <c r="L10" s="112" t="s">
        <v>707</v>
      </c>
      <c r="N10" s="112" t="s">
        <v>708</v>
      </c>
      <c r="O10" s="112" t="s">
        <v>709</v>
      </c>
      <c r="Q10" s="112" t="s">
        <v>710</v>
      </c>
      <c r="R10" s="112" t="s">
        <v>711</v>
      </c>
      <c r="T10" s="112" t="s">
        <v>712</v>
      </c>
      <c r="U10" s="112" t="s">
        <v>712</v>
      </c>
      <c r="Z10" s="135"/>
    </row>
    <row r="11" spans="2:26" x14ac:dyDescent="0.25">
      <c r="B11" s="359" t="str">
        <f>IF(Lang=0,'0'!K11,'0'!L11)</f>
        <v>Groupe#7</v>
      </c>
      <c r="C11" s="135"/>
      <c r="D11" s="359" t="str">
        <f>IF(Lang=0,'0'!N11,'0'!O11)</f>
        <v>Portefeuille#6</v>
      </c>
      <c r="E11" s="135"/>
      <c r="F11" s="359" t="str">
        <f>IF(Lang=0,'0'!Q11,'0'!R11)</f>
        <v>Courbe#7</v>
      </c>
      <c r="G11" s="135"/>
      <c r="H11" s="359" t="str">
        <f>IF(Lang=0,'0'!T11,'0'!U11)</f>
        <v>Segment#7</v>
      </c>
      <c r="I11" s="135"/>
      <c r="K11" s="112" t="s">
        <v>713</v>
      </c>
      <c r="L11" s="112" t="s">
        <v>714</v>
      </c>
      <c r="N11" s="112" t="s">
        <v>715</v>
      </c>
      <c r="O11" s="112" t="s">
        <v>716</v>
      </c>
      <c r="Q11" s="112" t="s">
        <v>717</v>
      </c>
      <c r="R11" s="112" t="s">
        <v>718</v>
      </c>
      <c r="T11" s="112" t="s">
        <v>719</v>
      </c>
      <c r="U11" s="112" t="s">
        <v>719</v>
      </c>
      <c r="Z11" s="135"/>
    </row>
    <row r="12" spans="2:26" x14ac:dyDescent="0.25">
      <c r="B12" s="359" t="str">
        <f>IF(Lang=0,'0'!K12,'0'!L12)</f>
        <v>Groupe#8</v>
      </c>
      <c r="C12" s="135"/>
      <c r="D12" s="359" t="str">
        <f>IF(Lang=0,'0'!N12,'0'!O12)</f>
        <v>Portefeuille#7</v>
      </c>
      <c r="E12" s="135"/>
      <c r="F12" s="359" t="str">
        <f>IF(Lang=0,'0'!Q12,'0'!R12)</f>
        <v>Courbe#8</v>
      </c>
      <c r="G12" s="135"/>
      <c r="H12" s="359" t="str">
        <f>IF(Lang=0,'0'!T12,'0'!U12)</f>
        <v>Segment#8</v>
      </c>
      <c r="I12" s="135"/>
      <c r="K12" s="112" t="s">
        <v>720</v>
      </c>
      <c r="L12" s="112" t="s">
        <v>721</v>
      </c>
      <c r="N12" s="112" t="s">
        <v>722</v>
      </c>
      <c r="O12" s="112" t="s">
        <v>723</v>
      </c>
      <c r="Q12" s="112" t="s">
        <v>724</v>
      </c>
      <c r="R12" s="112" t="s">
        <v>725</v>
      </c>
      <c r="T12" s="112" t="s">
        <v>726</v>
      </c>
      <c r="U12" s="112" t="s">
        <v>726</v>
      </c>
      <c r="Z12" s="135"/>
    </row>
    <row r="13" spans="2:26" x14ac:dyDescent="0.25">
      <c r="B13" s="359" t="str">
        <f>IF(Lang=0,'0'!K13,'0'!L13)</f>
        <v>Groupe#9</v>
      </c>
      <c r="C13" s="135"/>
      <c r="D13" s="359" t="str">
        <f>IF(Lang=0,'0'!N13,'0'!O13)</f>
        <v>Portefeuille#8</v>
      </c>
      <c r="E13" s="135"/>
      <c r="F13" s="359" t="str">
        <f>IF(Lang=0,'0'!Q13,'0'!R13)</f>
        <v>Courbe#9</v>
      </c>
      <c r="G13" s="135"/>
      <c r="H13" s="359" t="str">
        <f>IF(Lang=0,'0'!T13,'0'!U13)</f>
        <v>Segment#9</v>
      </c>
      <c r="I13" s="135"/>
      <c r="K13" s="112" t="s">
        <v>727</v>
      </c>
      <c r="L13" s="112" t="s">
        <v>728</v>
      </c>
      <c r="N13" s="112" t="s">
        <v>729</v>
      </c>
      <c r="O13" s="112" t="s">
        <v>730</v>
      </c>
      <c r="Q13" s="112" t="s">
        <v>731</v>
      </c>
      <c r="R13" s="112" t="s">
        <v>732</v>
      </c>
      <c r="T13" s="112" t="s">
        <v>733</v>
      </c>
      <c r="U13" s="112" t="s">
        <v>733</v>
      </c>
      <c r="Z13" s="135"/>
    </row>
    <row r="14" spans="2:26" x14ac:dyDescent="0.25">
      <c r="B14" s="359" t="str">
        <f>IF(Lang=0,'0'!K14,'0'!L14)</f>
        <v>Groupe#10</v>
      </c>
      <c r="C14" s="135"/>
      <c r="D14" s="359" t="str">
        <f>IF(Lang=0,'0'!N14,'0'!O14)</f>
        <v>Portefeuille#9</v>
      </c>
      <c r="E14" s="135"/>
      <c r="F14" s="359" t="str">
        <f>IF(Lang=0,'0'!Q14,'0'!R14)</f>
        <v>Courbe#10</v>
      </c>
      <c r="G14" s="135"/>
      <c r="H14" s="359" t="str">
        <f>IF(Lang=0,'0'!T14,'0'!U14)</f>
        <v>Segment#10</v>
      </c>
      <c r="I14" s="135"/>
      <c r="K14" s="112" t="s">
        <v>734</v>
      </c>
      <c r="L14" s="112" t="s">
        <v>735</v>
      </c>
      <c r="N14" s="112" t="s">
        <v>736</v>
      </c>
      <c r="O14" s="112" t="s">
        <v>737</v>
      </c>
      <c r="Q14" s="112" t="s">
        <v>738</v>
      </c>
      <c r="R14" s="112" t="s">
        <v>739</v>
      </c>
      <c r="T14" s="112" t="s">
        <v>740</v>
      </c>
      <c r="U14" s="112" t="s">
        <v>740</v>
      </c>
      <c r="Z14" s="135"/>
    </row>
    <row r="15" spans="2:26" x14ac:dyDescent="0.25">
      <c r="B15" s="359" t="str">
        <f>IF(Lang=0,'0'!K15,'0'!L15)</f>
        <v>Filiale#1</v>
      </c>
      <c r="C15" s="135"/>
      <c r="D15" s="359" t="str">
        <f>IF(Lang=0,'0'!N15,'0'!O15)</f>
        <v>Portefeuille#10</v>
      </c>
      <c r="E15" s="135"/>
      <c r="F15" s="359" t="s">
        <v>741</v>
      </c>
      <c r="G15" s="135"/>
      <c r="H15" s="359" t="s">
        <v>741</v>
      </c>
      <c r="I15" s="135"/>
      <c r="K15" s="112" t="s">
        <v>742</v>
      </c>
      <c r="L15" s="112" t="s">
        <v>743</v>
      </c>
      <c r="N15" s="112" t="s">
        <v>744</v>
      </c>
      <c r="O15" s="112" t="s">
        <v>745</v>
      </c>
      <c r="Z15" s="135"/>
    </row>
    <row r="16" spans="2:26" x14ac:dyDescent="0.25">
      <c r="B16" s="359" t="str">
        <f>IF(Lang=0,'0'!K16,'0'!L16)</f>
        <v>Filiale#2</v>
      </c>
      <c r="C16" s="135"/>
      <c r="D16" s="359" t="s">
        <v>741</v>
      </c>
      <c r="E16" s="135"/>
      <c r="F16" s="359"/>
      <c r="G16" s="135"/>
      <c r="H16" s="359"/>
      <c r="I16" s="135"/>
      <c r="K16" s="112" t="s">
        <v>746</v>
      </c>
      <c r="L16" s="112" t="s">
        <v>747</v>
      </c>
      <c r="Z16" s="135"/>
    </row>
    <row r="17" spans="2:26" x14ac:dyDescent="0.25">
      <c r="B17" s="359" t="str">
        <f>IF(Lang=0,'0'!K17,'0'!L17)</f>
        <v>Filiale#3</v>
      </c>
      <c r="C17" s="135"/>
      <c r="D17" s="359"/>
      <c r="E17" s="135"/>
      <c r="F17" s="359"/>
      <c r="G17" s="135"/>
      <c r="H17" s="359"/>
      <c r="I17" s="135"/>
      <c r="K17" s="112" t="s">
        <v>748</v>
      </c>
      <c r="L17" s="112" t="s">
        <v>749</v>
      </c>
      <c r="Z17" s="135"/>
    </row>
    <row r="18" spans="2:26" x14ac:dyDescent="0.25">
      <c r="B18" s="359" t="str">
        <f>IF(Lang=0,'0'!K18,'0'!L18)</f>
        <v>Filiale#4</v>
      </c>
      <c r="C18" s="135"/>
      <c r="D18" s="359"/>
      <c r="E18" s="135"/>
      <c r="F18" s="359"/>
      <c r="G18" s="135"/>
      <c r="H18" s="359"/>
      <c r="I18" s="135"/>
      <c r="K18" s="112" t="s">
        <v>750</v>
      </c>
      <c r="L18" s="112" t="s">
        <v>751</v>
      </c>
      <c r="Z18" s="135"/>
    </row>
    <row r="19" spans="2:26" x14ac:dyDescent="0.25">
      <c r="B19" s="359" t="str">
        <f>IF(Lang=0,'0'!K19,'0'!L19)</f>
        <v>Filiale#5</v>
      </c>
      <c r="C19" s="135"/>
      <c r="D19" s="359"/>
      <c r="E19" s="135"/>
      <c r="F19" s="359"/>
      <c r="G19" s="135"/>
      <c r="H19" s="359"/>
      <c r="I19" s="135"/>
      <c r="K19" s="112" t="s">
        <v>752</v>
      </c>
      <c r="L19" s="112" t="s">
        <v>753</v>
      </c>
      <c r="Z19" s="135"/>
    </row>
    <row r="20" spans="2:26" x14ac:dyDescent="0.25">
      <c r="B20" s="359" t="s">
        <v>741</v>
      </c>
      <c r="C20" s="135"/>
      <c r="D20" s="359"/>
      <c r="E20" s="135"/>
      <c r="F20" s="359"/>
      <c r="G20" s="135"/>
      <c r="H20" s="359"/>
      <c r="I20" s="135"/>
      <c r="Z20" s="135"/>
    </row>
    <row r="21" spans="2:26" x14ac:dyDescent="0.25">
      <c r="B21" s="359"/>
      <c r="C21" s="135"/>
      <c r="D21" s="359"/>
      <c r="E21" s="135"/>
      <c r="F21" s="359"/>
      <c r="G21" s="135"/>
      <c r="H21" s="359"/>
      <c r="I21" s="135"/>
      <c r="Z21" s="135"/>
    </row>
    <row r="22" spans="2:26" x14ac:dyDescent="0.25">
      <c r="B22" s="359"/>
      <c r="C22" s="135"/>
      <c r="D22" s="359"/>
      <c r="E22" s="135"/>
      <c r="F22" s="359"/>
      <c r="G22" s="135"/>
      <c r="H22" s="359"/>
      <c r="I22" s="135"/>
      <c r="Z22" s="135"/>
    </row>
    <row r="23" spans="2:26" x14ac:dyDescent="0.25">
      <c r="B23" s="359"/>
      <c r="C23" s="135"/>
      <c r="D23" s="359"/>
      <c r="E23" s="135"/>
      <c r="F23" s="359"/>
      <c r="G23" s="135"/>
      <c r="H23" s="359"/>
      <c r="I23" s="135"/>
      <c r="Z23" s="135"/>
    </row>
    <row r="24" spans="2:26" x14ac:dyDescent="0.25">
      <c r="B24" s="359"/>
      <c r="C24" s="135"/>
      <c r="D24" s="359"/>
      <c r="E24" s="135"/>
      <c r="F24" s="360"/>
      <c r="G24" s="135"/>
      <c r="H24" s="360"/>
      <c r="I24" s="135"/>
      <c r="Z24" s="135"/>
    </row>
    <row r="25" spans="2:26" x14ac:dyDescent="0.25">
      <c r="B25" s="359"/>
      <c r="C25" s="135"/>
      <c r="D25" s="360"/>
      <c r="E25" s="135"/>
      <c r="F25" s="360"/>
      <c r="G25" s="135"/>
      <c r="H25" s="360"/>
      <c r="I25" s="135"/>
      <c r="Z25" s="135"/>
    </row>
    <row r="26" spans="2:26" x14ac:dyDescent="0.25">
      <c r="B26" s="359"/>
      <c r="C26" s="135"/>
      <c r="D26" s="360"/>
      <c r="E26" s="135"/>
      <c r="F26" s="360"/>
      <c r="G26" s="135"/>
      <c r="H26" s="360"/>
      <c r="I26" s="135"/>
      <c r="Z26" s="135"/>
    </row>
    <row r="27" spans="2:26" x14ac:dyDescent="0.25">
      <c r="B27" s="359"/>
      <c r="C27" s="135"/>
      <c r="D27" s="360"/>
      <c r="E27" s="135"/>
      <c r="F27" s="360"/>
      <c r="G27" s="135"/>
      <c r="H27" s="360"/>
      <c r="I27" s="135"/>
      <c r="Z27" s="135"/>
    </row>
    <row r="28" spans="2:26" x14ac:dyDescent="0.25">
      <c r="B28" s="359"/>
      <c r="C28" s="135"/>
      <c r="D28" s="360"/>
      <c r="E28" s="135"/>
      <c r="F28" s="360"/>
      <c r="G28" s="135"/>
      <c r="H28" s="360"/>
      <c r="I28" s="135"/>
      <c r="Z28" s="135"/>
    </row>
    <row r="29" spans="2:26" x14ac:dyDescent="0.25">
      <c r="B29" s="359"/>
      <c r="C29" s="135"/>
      <c r="D29" s="360"/>
      <c r="E29" s="135"/>
      <c r="F29" s="360"/>
      <c r="G29" s="135"/>
      <c r="H29" s="360"/>
      <c r="I29" s="135"/>
      <c r="Z29" s="135"/>
    </row>
    <row r="30" spans="2:26" x14ac:dyDescent="0.25">
      <c r="B30" s="359"/>
      <c r="D30" s="360"/>
      <c r="F30" s="360"/>
      <c r="H30" s="360"/>
    </row>
    <row r="31" spans="2:26" x14ac:dyDescent="0.25">
      <c r="B31" s="359"/>
      <c r="D31" s="360"/>
      <c r="F31" s="360"/>
      <c r="H31" s="360"/>
    </row>
    <row r="32" spans="2:26" x14ac:dyDescent="0.25">
      <c r="B32" s="359"/>
      <c r="D32" s="360"/>
      <c r="F32" s="360"/>
      <c r="H32" s="360"/>
    </row>
    <row r="33" spans="2:8" x14ac:dyDescent="0.25">
      <c r="B33" s="359"/>
      <c r="D33" s="360"/>
      <c r="F33" s="360"/>
      <c r="H33" s="360"/>
    </row>
    <row r="34" spans="2:8" x14ac:dyDescent="0.25">
      <c r="B34" s="359"/>
      <c r="D34" s="360"/>
      <c r="F34" s="360"/>
      <c r="H34" s="360"/>
    </row>
    <row r="35" spans="2:8" x14ac:dyDescent="0.25">
      <c r="B35" s="359"/>
      <c r="D35" s="360"/>
      <c r="F35" s="360"/>
      <c r="H35" s="360"/>
    </row>
    <row r="36" spans="2:8" x14ac:dyDescent="0.25">
      <c r="B36" s="359"/>
      <c r="D36" s="360"/>
      <c r="F36" s="360"/>
      <c r="H36" s="360"/>
    </row>
    <row r="37" spans="2:8" x14ac:dyDescent="0.25">
      <c r="B37" s="359"/>
      <c r="D37" s="360"/>
      <c r="F37" s="360"/>
      <c r="H37" s="360"/>
    </row>
    <row r="38" spans="2:8" x14ac:dyDescent="0.25">
      <c r="B38" s="359"/>
      <c r="D38" s="360"/>
      <c r="F38" s="360"/>
      <c r="H38" s="360"/>
    </row>
    <row r="39" spans="2:8" x14ac:dyDescent="0.25">
      <c r="B39" s="359"/>
      <c r="D39" s="360"/>
      <c r="F39" s="360"/>
      <c r="H39" s="360"/>
    </row>
    <row r="40" spans="2:8" x14ac:dyDescent="0.25">
      <c r="B40" s="359"/>
      <c r="D40" s="360"/>
      <c r="F40" s="360"/>
      <c r="H40" s="360"/>
    </row>
    <row r="41" spans="2:8" x14ac:dyDescent="0.25">
      <c r="B41" s="359"/>
      <c r="D41" s="360"/>
      <c r="F41" s="360"/>
      <c r="H41" s="360"/>
    </row>
    <row r="42" spans="2:8" x14ac:dyDescent="0.25">
      <c r="B42" s="359"/>
      <c r="D42" s="360"/>
      <c r="F42" s="360"/>
      <c r="H42" s="360"/>
    </row>
    <row r="43" spans="2:8" x14ac:dyDescent="0.25">
      <c r="B43" s="359"/>
      <c r="D43" s="360"/>
      <c r="F43" s="360"/>
      <c r="H43" s="360"/>
    </row>
    <row r="44" spans="2:8" x14ac:dyDescent="0.25">
      <c r="B44" s="359"/>
      <c r="D44" s="360"/>
      <c r="F44" s="360"/>
      <c r="H44" s="360"/>
    </row>
    <row r="45" spans="2:8" x14ac:dyDescent="0.25">
      <c r="B45" s="359"/>
      <c r="D45" s="360"/>
      <c r="F45" s="360"/>
      <c r="H45" s="360"/>
    </row>
    <row r="46" spans="2:8" x14ac:dyDescent="0.25">
      <c r="B46" s="359"/>
      <c r="D46" s="360"/>
      <c r="F46" s="360"/>
      <c r="H46" s="360"/>
    </row>
    <row r="47" spans="2:8" x14ac:dyDescent="0.25">
      <c r="B47" s="359"/>
      <c r="D47" s="360"/>
      <c r="F47" s="360"/>
      <c r="H47" s="360"/>
    </row>
    <row r="48" spans="2:8" x14ac:dyDescent="0.25">
      <c r="B48" s="359"/>
      <c r="D48" s="360"/>
      <c r="F48" s="360"/>
      <c r="H48" s="360"/>
    </row>
    <row r="49" spans="2:8" x14ac:dyDescent="0.25">
      <c r="B49" s="359"/>
      <c r="D49" s="360"/>
      <c r="F49" s="360"/>
      <c r="H49" s="360"/>
    </row>
    <row r="50" spans="2:8" x14ac:dyDescent="0.25">
      <c r="B50" s="359"/>
      <c r="D50" s="360"/>
      <c r="F50" s="360"/>
      <c r="H50" s="360"/>
    </row>
    <row r="51" spans="2:8" x14ac:dyDescent="0.25">
      <c r="B51" s="359"/>
      <c r="D51" s="360"/>
      <c r="F51" s="360"/>
      <c r="H51" s="360"/>
    </row>
    <row r="52" spans="2:8" x14ac:dyDescent="0.25">
      <c r="B52" s="359"/>
      <c r="D52" s="360"/>
      <c r="F52" s="360"/>
      <c r="H52" s="360"/>
    </row>
    <row r="53" spans="2:8" x14ac:dyDescent="0.25">
      <c r="B53" s="359"/>
      <c r="D53" s="360"/>
      <c r="F53" s="360"/>
      <c r="H53" s="360"/>
    </row>
    <row r="54" spans="2:8" x14ac:dyDescent="0.25">
      <c r="B54" s="359"/>
      <c r="D54" s="360"/>
      <c r="F54" s="360"/>
      <c r="H54" s="360"/>
    </row>
    <row r="55" spans="2:8" x14ac:dyDescent="0.25">
      <c r="B55" s="359"/>
      <c r="D55" s="360"/>
      <c r="F55" s="360"/>
      <c r="H55" s="360"/>
    </row>
    <row r="56" spans="2:8" x14ac:dyDescent="0.25">
      <c r="B56" s="359"/>
      <c r="D56" s="360"/>
      <c r="F56" s="360"/>
      <c r="H56" s="360"/>
    </row>
    <row r="57" spans="2:8" x14ac:dyDescent="0.25">
      <c r="B57" s="359"/>
      <c r="D57" s="360"/>
      <c r="F57" s="360"/>
      <c r="H57" s="360"/>
    </row>
    <row r="58" spans="2:8" x14ac:dyDescent="0.25">
      <c r="B58" s="359"/>
      <c r="D58" s="360"/>
      <c r="F58" s="360"/>
      <c r="H58" s="360"/>
    </row>
    <row r="59" spans="2:8" x14ac:dyDescent="0.25">
      <c r="B59" s="359"/>
      <c r="D59" s="360"/>
      <c r="F59" s="360"/>
      <c r="H59" s="360"/>
    </row>
    <row r="60" spans="2:8" x14ac:dyDescent="0.25">
      <c r="B60" s="359"/>
      <c r="D60" s="360"/>
      <c r="F60" s="360"/>
      <c r="H60" s="360"/>
    </row>
    <row r="61" spans="2:8" x14ac:dyDescent="0.25">
      <c r="B61" s="359"/>
      <c r="D61" s="360"/>
      <c r="F61" s="360"/>
      <c r="H61" s="360"/>
    </row>
    <row r="62" spans="2:8" x14ac:dyDescent="0.25">
      <c r="B62" s="359"/>
      <c r="D62" s="360"/>
      <c r="F62" s="360"/>
      <c r="H62" s="360"/>
    </row>
    <row r="63" spans="2:8" x14ac:dyDescent="0.25">
      <c r="B63" s="359"/>
      <c r="D63" s="360"/>
      <c r="F63" s="360"/>
      <c r="H63" s="360"/>
    </row>
    <row r="64" spans="2:8" x14ac:dyDescent="0.25">
      <c r="B64" s="359"/>
      <c r="D64" s="360"/>
      <c r="F64" s="360"/>
      <c r="H64" s="360"/>
    </row>
    <row r="65" spans="2:8" x14ac:dyDescent="0.25">
      <c r="B65" s="359"/>
      <c r="D65" s="360"/>
      <c r="F65" s="360"/>
      <c r="H65" s="360"/>
    </row>
    <row r="66" spans="2:8" x14ac:dyDescent="0.25">
      <c r="B66" s="359"/>
      <c r="D66" s="360"/>
      <c r="F66" s="360"/>
      <c r="H66" s="360"/>
    </row>
    <row r="67" spans="2:8" x14ac:dyDescent="0.25">
      <c r="B67" s="359"/>
      <c r="D67" s="360"/>
      <c r="F67" s="360"/>
      <c r="H67" s="360"/>
    </row>
    <row r="68" spans="2:8" x14ac:dyDescent="0.25">
      <c r="B68" s="359"/>
      <c r="D68" s="360"/>
      <c r="F68" s="360"/>
      <c r="H68" s="360"/>
    </row>
    <row r="69" spans="2:8" x14ac:dyDescent="0.25">
      <c r="B69" s="359"/>
      <c r="D69" s="360"/>
      <c r="F69" s="360"/>
      <c r="H69" s="360"/>
    </row>
    <row r="70" spans="2:8" x14ac:dyDescent="0.25">
      <c r="B70" s="359"/>
      <c r="D70" s="360"/>
      <c r="F70" s="360"/>
      <c r="H70" s="360"/>
    </row>
    <row r="71" spans="2:8" x14ac:dyDescent="0.25">
      <c r="B71" s="359"/>
      <c r="D71" s="360"/>
      <c r="F71" s="360"/>
      <c r="H71" s="360"/>
    </row>
    <row r="72" spans="2:8" x14ac:dyDescent="0.25">
      <c r="B72" s="359"/>
      <c r="D72" s="360"/>
      <c r="F72" s="360"/>
      <c r="H72" s="360"/>
    </row>
    <row r="73" spans="2:8" x14ac:dyDescent="0.25">
      <c r="B73" s="359"/>
      <c r="D73" s="360"/>
      <c r="F73" s="360"/>
      <c r="H73" s="360"/>
    </row>
    <row r="74" spans="2:8" x14ac:dyDescent="0.25">
      <c r="B74" s="359"/>
      <c r="D74" s="360"/>
      <c r="F74" s="360"/>
      <c r="H74" s="360"/>
    </row>
    <row r="75" spans="2:8" x14ac:dyDescent="0.25">
      <c r="B75" s="359"/>
      <c r="D75" s="360"/>
      <c r="F75" s="360"/>
      <c r="H75" s="360"/>
    </row>
    <row r="76" spans="2:8" x14ac:dyDescent="0.25">
      <c r="B76" s="359"/>
      <c r="D76" s="360"/>
      <c r="F76" s="360"/>
      <c r="H76" s="360"/>
    </row>
    <row r="77" spans="2:8" x14ac:dyDescent="0.25">
      <c r="B77" s="359"/>
      <c r="D77" s="360"/>
      <c r="F77" s="360"/>
      <c r="H77" s="360"/>
    </row>
    <row r="78" spans="2:8" x14ac:dyDescent="0.25">
      <c r="B78" s="359"/>
      <c r="D78" s="360"/>
      <c r="F78" s="360"/>
      <c r="H78" s="360"/>
    </row>
    <row r="79" spans="2:8" x14ac:dyDescent="0.25">
      <c r="B79" s="359"/>
      <c r="D79" s="360"/>
      <c r="F79" s="360"/>
      <c r="H79" s="360"/>
    </row>
    <row r="80" spans="2:8" x14ac:dyDescent="0.25">
      <c r="B80" s="359"/>
      <c r="D80" s="360"/>
      <c r="F80" s="360"/>
      <c r="H80" s="360"/>
    </row>
    <row r="81" spans="2:8" x14ac:dyDescent="0.25">
      <c r="B81" s="359"/>
      <c r="D81" s="360"/>
      <c r="F81" s="360"/>
      <c r="H81" s="360"/>
    </row>
    <row r="82" spans="2:8" x14ac:dyDescent="0.25">
      <c r="B82" s="359"/>
      <c r="D82" s="360"/>
      <c r="F82" s="360"/>
      <c r="H82" s="360"/>
    </row>
    <row r="83" spans="2:8" x14ac:dyDescent="0.25">
      <c r="B83" s="359"/>
      <c r="D83" s="360"/>
      <c r="F83" s="360"/>
      <c r="H83" s="360"/>
    </row>
    <row r="84" spans="2:8" x14ac:dyDescent="0.25">
      <c r="B84" s="359"/>
      <c r="D84" s="360"/>
      <c r="F84" s="360"/>
      <c r="H84" s="360"/>
    </row>
    <row r="85" spans="2:8" x14ac:dyDescent="0.25">
      <c r="B85" s="359"/>
      <c r="D85" s="360"/>
      <c r="F85" s="360"/>
      <c r="H85" s="360"/>
    </row>
    <row r="86" spans="2:8" x14ac:dyDescent="0.25">
      <c r="B86" s="359"/>
      <c r="D86" s="360"/>
      <c r="F86" s="360"/>
      <c r="H86" s="360"/>
    </row>
    <row r="87" spans="2:8" x14ac:dyDescent="0.25">
      <c r="B87" s="359"/>
      <c r="D87" s="360"/>
      <c r="F87" s="360"/>
      <c r="H87" s="360"/>
    </row>
    <row r="88" spans="2:8" x14ac:dyDescent="0.25">
      <c r="B88" s="359"/>
      <c r="D88" s="360"/>
      <c r="F88" s="360"/>
      <c r="H88" s="360"/>
    </row>
    <row r="89" spans="2:8" x14ac:dyDescent="0.25">
      <c r="B89" s="359"/>
      <c r="D89" s="360"/>
      <c r="F89" s="360"/>
      <c r="H89" s="360"/>
    </row>
    <row r="90" spans="2:8" x14ac:dyDescent="0.25">
      <c r="B90" s="359"/>
      <c r="D90" s="360"/>
      <c r="F90" s="360"/>
      <c r="H90" s="360"/>
    </row>
    <row r="91" spans="2:8" x14ac:dyDescent="0.25">
      <c r="B91" s="359"/>
      <c r="D91" s="360"/>
      <c r="F91" s="360"/>
      <c r="H91" s="360"/>
    </row>
    <row r="92" spans="2:8" x14ac:dyDescent="0.25">
      <c r="B92" s="359"/>
      <c r="D92" s="360"/>
      <c r="F92" s="360"/>
      <c r="H92" s="360"/>
    </row>
    <row r="93" spans="2:8" x14ac:dyDescent="0.25">
      <c r="B93" s="359"/>
      <c r="D93" s="360"/>
      <c r="F93" s="360"/>
      <c r="H93" s="360"/>
    </row>
    <row r="94" spans="2:8" x14ac:dyDescent="0.25">
      <c r="B94" s="359"/>
      <c r="D94" s="360"/>
      <c r="F94" s="360"/>
      <c r="H94" s="360"/>
    </row>
    <row r="95" spans="2:8" x14ac:dyDescent="0.25">
      <c r="B95" s="359"/>
      <c r="D95" s="360"/>
      <c r="F95" s="360"/>
      <c r="H95" s="360"/>
    </row>
    <row r="96" spans="2:8" x14ac:dyDescent="0.25">
      <c r="B96" s="359"/>
      <c r="D96" s="360"/>
      <c r="F96" s="360"/>
      <c r="H96" s="360"/>
    </row>
    <row r="97" spans="2:8" x14ac:dyDescent="0.25">
      <c r="B97" s="359"/>
      <c r="D97" s="360"/>
      <c r="F97" s="360"/>
      <c r="H97" s="360"/>
    </row>
    <row r="98" spans="2:8" x14ac:dyDescent="0.25">
      <c r="B98" s="359"/>
      <c r="D98" s="360"/>
      <c r="F98" s="360"/>
      <c r="H98" s="360"/>
    </row>
    <row r="99" spans="2:8" x14ac:dyDescent="0.25">
      <c r="B99" s="359"/>
      <c r="D99" s="360"/>
      <c r="F99" s="360"/>
      <c r="H99" s="360"/>
    </row>
    <row r="100" spans="2:8" x14ac:dyDescent="0.25">
      <c r="B100" s="359"/>
      <c r="D100" s="360"/>
      <c r="F100" s="360"/>
      <c r="H100" s="360"/>
    </row>
    <row r="101" spans="2:8" x14ac:dyDescent="0.25">
      <c r="B101" s="359"/>
      <c r="D101" s="360"/>
      <c r="F101" s="360"/>
      <c r="H101" s="360"/>
    </row>
    <row r="102" spans="2:8" x14ac:dyDescent="0.25">
      <c r="B102" s="359"/>
      <c r="D102" s="360"/>
      <c r="F102" s="360"/>
      <c r="H102" s="360"/>
    </row>
    <row r="103" spans="2:8" x14ac:dyDescent="0.25">
      <c r="B103" s="359"/>
      <c r="D103" s="360"/>
      <c r="F103" s="360"/>
      <c r="H103" s="360"/>
    </row>
    <row r="104" spans="2:8" ht="15.75" thickBot="1" x14ac:dyDescent="0.3">
      <c r="B104" s="359"/>
      <c r="D104" s="361"/>
      <c r="F104" s="361"/>
      <c r="H104" s="361"/>
    </row>
    <row r="105" spans="2:8" x14ac:dyDescent="0.25">
      <c r="B105" s="359"/>
    </row>
    <row r="106" spans="2:8" x14ac:dyDescent="0.25">
      <c r="B106" s="359"/>
    </row>
    <row r="107" spans="2:8" x14ac:dyDescent="0.25">
      <c r="B107" s="359"/>
    </row>
    <row r="108" spans="2:8" x14ac:dyDescent="0.25">
      <c r="B108" s="359"/>
    </row>
    <row r="109" spans="2:8" x14ac:dyDescent="0.25">
      <c r="B109" s="359"/>
    </row>
    <row r="110" spans="2:8" x14ac:dyDescent="0.25">
      <c r="B110" s="359"/>
    </row>
    <row r="111" spans="2:8" x14ac:dyDescent="0.25">
      <c r="B111" s="359"/>
    </row>
    <row r="112" spans="2:8" x14ac:dyDescent="0.25">
      <c r="B112" s="359"/>
    </row>
    <row r="113" spans="2:2" x14ac:dyDescent="0.25">
      <c r="B113" s="359"/>
    </row>
    <row r="114" spans="2:2" x14ac:dyDescent="0.25">
      <c r="B114" s="359"/>
    </row>
    <row r="115" spans="2:2" x14ac:dyDescent="0.25">
      <c r="B115" s="359"/>
    </row>
    <row r="116" spans="2:2" x14ac:dyDescent="0.25">
      <c r="B116" s="359"/>
    </row>
    <row r="117" spans="2:2" x14ac:dyDescent="0.25">
      <c r="B117" s="359"/>
    </row>
    <row r="118" spans="2:2" x14ac:dyDescent="0.25">
      <c r="B118" s="359"/>
    </row>
    <row r="119" spans="2:2" x14ac:dyDescent="0.25">
      <c r="B119" s="359"/>
    </row>
    <row r="120" spans="2:2" x14ac:dyDescent="0.25">
      <c r="B120" s="359"/>
    </row>
    <row r="121" spans="2:2" x14ac:dyDescent="0.25">
      <c r="B121" s="359"/>
    </row>
    <row r="122" spans="2:2" x14ac:dyDescent="0.25">
      <c r="B122" s="359"/>
    </row>
    <row r="123" spans="2:2" x14ac:dyDescent="0.25">
      <c r="B123" s="359"/>
    </row>
    <row r="124" spans="2:2" x14ac:dyDescent="0.25">
      <c r="B124" s="359"/>
    </row>
    <row r="125" spans="2:2" x14ac:dyDescent="0.25">
      <c r="B125" s="359"/>
    </row>
    <row r="126" spans="2:2" x14ac:dyDescent="0.25">
      <c r="B126" s="359"/>
    </row>
    <row r="127" spans="2:2" x14ac:dyDescent="0.25">
      <c r="B127" s="359"/>
    </row>
    <row r="128" spans="2:2" x14ac:dyDescent="0.25">
      <c r="B128" s="359"/>
    </row>
    <row r="129" spans="2:2" x14ac:dyDescent="0.25">
      <c r="B129" s="359"/>
    </row>
    <row r="130" spans="2:2" x14ac:dyDescent="0.25">
      <c r="B130" s="359"/>
    </row>
    <row r="131" spans="2:2" x14ac:dyDescent="0.25">
      <c r="B131" s="359"/>
    </row>
    <row r="132" spans="2:2" x14ac:dyDescent="0.25">
      <c r="B132" s="359"/>
    </row>
    <row r="133" spans="2:2" x14ac:dyDescent="0.25">
      <c r="B133" s="359"/>
    </row>
    <row r="134" spans="2:2" x14ac:dyDescent="0.25">
      <c r="B134" s="359"/>
    </row>
    <row r="135" spans="2:2" x14ac:dyDescent="0.25">
      <c r="B135" s="359"/>
    </row>
    <row r="136" spans="2:2" x14ac:dyDescent="0.25">
      <c r="B136" s="359"/>
    </row>
    <row r="137" spans="2:2" x14ac:dyDescent="0.25">
      <c r="B137" s="359"/>
    </row>
    <row r="138" spans="2:2" x14ac:dyDescent="0.25">
      <c r="B138" s="359"/>
    </row>
    <row r="139" spans="2:2" x14ac:dyDescent="0.25">
      <c r="B139" s="359"/>
    </row>
    <row r="140" spans="2:2" x14ac:dyDescent="0.25">
      <c r="B140" s="359"/>
    </row>
    <row r="141" spans="2:2" x14ac:dyDescent="0.25">
      <c r="B141" s="359"/>
    </row>
    <row r="142" spans="2:2" x14ac:dyDescent="0.25">
      <c r="B142" s="359"/>
    </row>
    <row r="143" spans="2:2" x14ac:dyDescent="0.25">
      <c r="B143" s="359"/>
    </row>
    <row r="144" spans="2:2" x14ac:dyDescent="0.25">
      <c r="B144" s="359"/>
    </row>
    <row r="145" spans="2:2" x14ac:dyDescent="0.25">
      <c r="B145" s="359"/>
    </row>
    <row r="146" spans="2:2" x14ac:dyDescent="0.25">
      <c r="B146" s="359"/>
    </row>
    <row r="147" spans="2:2" x14ac:dyDescent="0.25">
      <c r="B147" s="359"/>
    </row>
    <row r="148" spans="2:2" x14ac:dyDescent="0.25">
      <c r="B148" s="359"/>
    </row>
    <row r="149" spans="2:2" x14ac:dyDescent="0.25">
      <c r="B149" s="359"/>
    </row>
    <row r="150" spans="2:2" x14ac:dyDescent="0.25">
      <c r="B150" s="359"/>
    </row>
    <row r="151" spans="2:2" x14ac:dyDescent="0.25">
      <c r="B151" s="359"/>
    </row>
    <row r="152" spans="2:2" x14ac:dyDescent="0.25">
      <c r="B152" s="359"/>
    </row>
    <row r="153" spans="2:2" x14ac:dyDescent="0.25">
      <c r="B153" s="359"/>
    </row>
    <row r="154" spans="2:2" x14ac:dyDescent="0.25">
      <c r="B154" s="359"/>
    </row>
    <row r="155" spans="2:2" x14ac:dyDescent="0.25">
      <c r="B155" s="359"/>
    </row>
    <row r="156" spans="2:2" x14ac:dyDescent="0.25">
      <c r="B156" s="359"/>
    </row>
    <row r="157" spans="2:2" x14ac:dyDescent="0.25">
      <c r="B157" s="359"/>
    </row>
    <row r="158" spans="2:2" x14ac:dyDescent="0.25">
      <c r="B158" s="359"/>
    </row>
    <row r="159" spans="2:2" x14ac:dyDescent="0.25">
      <c r="B159" s="359"/>
    </row>
    <row r="160" spans="2:2" x14ac:dyDescent="0.25">
      <c r="B160" s="359"/>
    </row>
    <row r="161" spans="2:2" x14ac:dyDescent="0.25">
      <c r="B161" s="359"/>
    </row>
    <row r="162" spans="2:2" x14ac:dyDescent="0.25">
      <c r="B162" s="359"/>
    </row>
    <row r="163" spans="2:2" x14ac:dyDescent="0.25">
      <c r="B163" s="359"/>
    </row>
    <row r="164" spans="2:2" x14ac:dyDescent="0.25">
      <c r="B164" s="359"/>
    </row>
    <row r="165" spans="2:2" x14ac:dyDescent="0.25">
      <c r="B165" s="359"/>
    </row>
    <row r="166" spans="2:2" x14ac:dyDescent="0.25">
      <c r="B166" s="359"/>
    </row>
    <row r="167" spans="2:2" x14ac:dyDescent="0.25">
      <c r="B167" s="359"/>
    </row>
    <row r="168" spans="2:2" x14ac:dyDescent="0.25">
      <c r="B168" s="359"/>
    </row>
    <row r="169" spans="2:2" x14ac:dyDescent="0.25">
      <c r="B169" s="359"/>
    </row>
    <row r="170" spans="2:2" x14ac:dyDescent="0.25">
      <c r="B170" s="359"/>
    </row>
    <row r="171" spans="2:2" x14ac:dyDescent="0.25">
      <c r="B171" s="359"/>
    </row>
    <row r="172" spans="2:2" x14ac:dyDescent="0.25">
      <c r="B172" s="359"/>
    </row>
    <row r="173" spans="2:2" x14ac:dyDescent="0.25">
      <c r="B173" s="359"/>
    </row>
    <row r="174" spans="2:2" x14ac:dyDescent="0.25">
      <c r="B174" s="359"/>
    </row>
    <row r="175" spans="2:2" x14ac:dyDescent="0.25">
      <c r="B175" s="359"/>
    </row>
    <row r="176" spans="2:2" x14ac:dyDescent="0.25">
      <c r="B176" s="359"/>
    </row>
    <row r="177" spans="2:2" x14ac:dyDescent="0.25">
      <c r="B177" s="359"/>
    </row>
    <row r="178" spans="2:2" x14ac:dyDescent="0.25">
      <c r="B178" s="359"/>
    </row>
    <row r="179" spans="2:2" x14ac:dyDescent="0.25">
      <c r="B179" s="359"/>
    </row>
    <row r="180" spans="2:2" x14ac:dyDescent="0.25">
      <c r="B180" s="359"/>
    </row>
    <row r="181" spans="2:2" x14ac:dyDescent="0.25">
      <c r="B181" s="359"/>
    </row>
    <row r="182" spans="2:2" x14ac:dyDescent="0.25">
      <c r="B182" s="359"/>
    </row>
    <row r="183" spans="2:2" x14ac:dyDescent="0.25">
      <c r="B183" s="359"/>
    </row>
    <row r="184" spans="2:2" x14ac:dyDescent="0.25">
      <c r="B184" s="359"/>
    </row>
    <row r="185" spans="2:2" x14ac:dyDescent="0.25">
      <c r="B185" s="359"/>
    </row>
    <row r="186" spans="2:2" x14ac:dyDescent="0.25">
      <c r="B186" s="359"/>
    </row>
    <row r="187" spans="2:2" x14ac:dyDescent="0.25">
      <c r="B187" s="359"/>
    </row>
    <row r="188" spans="2:2" x14ac:dyDescent="0.25">
      <c r="B188" s="359"/>
    </row>
    <row r="189" spans="2:2" x14ac:dyDescent="0.25">
      <c r="B189" s="359"/>
    </row>
    <row r="190" spans="2:2" x14ac:dyDescent="0.25">
      <c r="B190" s="359"/>
    </row>
    <row r="191" spans="2:2" x14ac:dyDescent="0.25">
      <c r="B191" s="359"/>
    </row>
    <row r="192" spans="2:2" x14ac:dyDescent="0.25">
      <c r="B192" s="359"/>
    </row>
    <row r="193" spans="2:2" x14ac:dyDescent="0.25">
      <c r="B193" s="359"/>
    </row>
    <row r="194" spans="2:2" x14ac:dyDescent="0.25">
      <c r="B194" s="359"/>
    </row>
    <row r="195" spans="2:2" x14ac:dyDescent="0.25">
      <c r="B195" s="359"/>
    </row>
    <row r="196" spans="2:2" x14ac:dyDescent="0.25">
      <c r="B196" s="359"/>
    </row>
    <row r="197" spans="2:2" x14ac:dyDescent="0.25">
      <c r="B197" s="359"/>
    </row>
    <row r="198" spans="2:2" x14ac:dyDescent="0.25">
      <c r="B198" s="359"/>
    </row>
    <row r="199" spans="2:2" x14ac:dyDescent="0.25">
      <c r="B199" s="359"/>
    </row>
    <row r="200" spans="2:2" x14ac:dyDescent="0.25">
      <c r="B200" s="359"/>
    </row>
    <row r="201" spans="2:2" x14ac:dyDescent="0.25">
      <c r="B201" s="359"/>
    </row>
    <row r="202" spans="2:2" x14ac:dyDescent="0.25">
      <c r="B202" s="359"/>
    </row>
    <row r="203" spans="2:2" x14ac:dyDescent="0.25">
      <c r="B203" s="359"/>
    </row>
    <row r="204" spans="2:2" x14ac:dyDescent="0.25">
      <c r="B204" s="359"/>
    </row>
    <row r="205" spans="2:2" x14ac:dyDescent="0.25">
      <c r="B205" s="359"/>
    </row>
    <row r="206" spans="2:2" x14ac:dyDescent="0.25">
      <c r="B206" s="359"/>
    </row>
    <row r="207" spans="2:2" x14ac:dyDescent="0.25">
      <c r="B207" s="359"/>
    </row>
    <row r="208" spans="2:2" x14ac:dyDescent="0.25">
      <c r="B208" s="359"/>
    </row>
    <row r="209" spans="2:2" x14ac:dyDescent="0.25">
      <c r="B209" s="359"/>
    </row>
    <row r="210" spans="2:2" x14ac:dyDescent="0.25">
      <c r="B210" s="359"/>
    </row>
    <row r="211" spans="2:2" x14ac:dyDescent="0.25">
      <c r="B211" s="359"/>
    </row>
    <row r="212" spans="2:2" x14ac:dyDescent="0.25">
      <c r="B212" s="359"/>
    </row>
    <row r="213" spans="2:2" x14ac:dyDescent="0.25">
      <c r="B213" s="359"/>
    </row>
    <row r="214" spans="2:2" x14ac:dyDescent="0.25">
      <c r="B214" s="359"/>
    </row>
    <row r="215" spans="2:2" x14ac:dyDescent="0.25">
      <c r="B215" s="359"/>
    </row>
    <row r="216" spans="2:2" x14ac:dyDescent="0.25">
      <c r="B216" s="359"/>
    </row>
    <row r="217" spans="2:2" x14ac:dyDescent="0.25">
      <c r="B217" s="359"/>
    </row>
    <row r="218" spans="2:2" x14ac:dyDescent="0.25">
      <c r="B218" s="359"/>
    </row>
    <row r="219" spans="2:2" x14ac:dyDescent="0.25">
      <c r="B219" s="359"/>
    </row>
    <row r="220" spans="2:2" x14ac:dyDescent="0.25">
      <c r="B220" s="359"/>
    </row>
    <row r="221" spans="2:2" x14ac:dyDescent="0.25">
      <c r="B221" s="359"/>
    </row>
    <row r="222" spans="2:2" x14ac:dyDescent="0.25">
      <c r="B222" s="359"/>
    </row>
    <row r="223" spans="2:2" x14ac:dyDescent="0.25">
      <c r="B223" s="359"/>
    </row>
    <row r="224" spans="2:2" x14ac:dyDescent="0.25">
      <c r="B224" s="359"/>
    </row>
    <row r="225" spans="2:2" x14ac:dyDescent="0.25">
      <c r="B225" s="359"/>
    </row>
    <row r="226" spans="2:2" x14ac:dyDescent="0.25">
      <c r="B226" s="359"/>
    </row>
    <row r="227" spans="2:2" x14ac:dyDescent="0.25">
      <c r="B227" s="359"/>
    </row>
    <row r="228" spans="2:2" x14ac:dyDescent="0.25">
      <c r="B228" s="359"/>
    </row>
    <row r="229" spans="2:2" x14ac:dyDescent="0.25">
      <c r="B229" s="359"/>
    </row>
    <row r="230" spans="2:2" x14ac:dyDescent="0.25">
      <c r="B230" s="359"/>
    </row>
    <row r="231" spans="2:2" x14ac:dyDescent="0.25">
      <c r="B231" s="359"/>
    </row>
    <row r="232" spans="2:2" x14ac:dyDescent="0.25">
      <c r="B232" s="359"/>
    </row>
    <row r="233" spans="2:2" x14ac:dyDescent="0.25">
      <c r="B233" s="359"/>
    </row>
    <row r="234" spans="2:2" x14ac:dyDescent="0.25">
      <c r="B234" s="359"/>
    </row>
    <row r="235" spans="2:2" x14ac:dyDescent="0.25">
      <c r="B235" s="359"/>
    </row>
    <row r="236" spans="2:2" x14ac:dyDescent="0.25">
      <c r="B236" s="359"/>
    </row>
    <row r="237" spans="2:2" x14ac:dyDescent="0.25">
      <c r="B237" s="359"/>
    </row>
    <row r="238" spans="2:2" x14ac:dyDescent="0.25">
      <c r="B238" s="359"/>
    </row>
    <row r="239" spans="2:2" x14ac:dyDescent="0.25">
      <c r="B239" s="359"/>
    </row>
    <row r="240" spans="2:2" x14ac:dyDescent="0.25">
      <c r="B240" s="359"/>
    </row>
    <row r="241" spans="2:2" x14ac:dyDescent="0.25">
      <c r="B241" s="359"/>
    </row>
    <row r="242" spans="2:2" x14ac:dyDescent="0.25">
      <c r="B242" s="359"/>
    </row>
    <row r="243" spans="2:2" x14ac:dyDescent="0.25">
      <c r="B243" s="359"/>
    </row>
    <row r="244" spans="2:2" x14ac:dyDescent="0.25">
      <c r="B244" s="359"/>
    </row>
    <row r="245" spans="2:2" x14ac:dyDescent="0.25">
      <c r="B245" s="359"/>
    </row>
    <row r="246" spans="2:2" x14ac:dyDescent="0.25">
      <c r="B246" s="359"/>
    </row>
    <row r="247" spans="2:2" x14ac:dyDescent="0.25">
      <c r="B247" s="359"/>
    </row>
    <row r="248" spans="2:2" x14ac:dyDescent="0.25">
      <c r="B248" s="359"/>
    </row>
    <row r="249" spans="2:2" x14ac:dyDescent="0.25">
      <c r="B249" s="359"/>
    </row>
    <row r="250" spans="2:2" x14ac:dyDescent="0.25">
      <c r="B250" s="359"/>
    </row>
    <row r="251" spans="2:2" x14ac:dyDescent="0.25">
      <c r="B251" s="359"/>
    </row>
    <row r="252" spans="2:2" x14ac:dyDescent="0.25">
      <c r="B252" s="359"/>
    </row>
    <row r="253" spans="2:2" x14ac:dyDescent="0.25">
      <c r="B253" s="359"/>
    </row>
    <row r="254" spans="2:2" x14ac:dyDescent="0.25">
      <c r="B254" s="359"/>
    </row>
    <row r="255" spans="2:2" x14ac:dyDescent="0.25">
      <c r="B255" s="359"/>
    </row>
    <row r="256" spans="2:2" x14ac:dyDescent="0.25">
      <c r="B256" s="359"/>
    </row>
    <row r="257" spans="2:2" x14ac:dyDescent="0.25">
      <c r="B257" s="359"/>
    </row>
    <row r="258" spans="2:2" x14ac:dyDescent="0.25">
      <c r="B258" s="359"/>
    </row>
    <row r="259" spans="2:2" x14ac:dyDescent="0.25">
      <c r="B259" s="359"/>
    </row>
    <row r="260" spans="2:2" x14ac:dyDescent="0.25">
      <c r="B260" s="359"/>
    </row>
    <row r="261" spans="2:2" x14ac:dyDescent="0.25">
      <c r="B261" s="359"/>
    </row>
    <row r="262" spans="2:2" x14ac:dyDescent="0.25">
      <c r="B262" s="359"/>
    </row>
    <row r="263" spans="2:2" x14ac:dyDescent="0.25">
      <c r="B263" s="359"/>
    </row>
    <row r="264" spans="2:2" x14ac:dyDescent="0.25">
      <c r="B264" s="359"/>
    </row>
    <row r="265" spans="2:2" x14ac:dyDescent="0.25">
      <c r="B265" s="359"/>
    </row>
    <row r="266" spans="2:2" x14ac:dyDescent="0.25">
      <c r="B266" s="359"/>
    </row>
    <row r="267" spans="2:2" x14ac:dyDescent="0.25">
      <c r="B267" s="359"/>
    </row>
    <row r="268" spans="2:2" x14ac:dyDescent="0.25">
      <c r="B268" s="359"/>
    </row>
    <row r="269" spans="2:2" x14ac:dyDescent="0.25">
      <c r="B269" s="359"/>
    </row>
    <row r="270" spans="2:2" x14ac:dyDescent="0.25">
      <c r="B270" s="359"/>
    </row>
    <row r="271" spans="2:2" x14ac:dyDescent="0.25">
      <c r="B271" s="359"/>
    </row>
    <row r="272" spans="2:2" x14ac:dyDescent="0.25">
      <c r="B272" s="359"/>
    </row>
    <row r="273" spans="2:2" x14ac:dyDescent="0.25">
      <c r="B273" s="359"/>
    </row>
    <row r="274" spans="2:2" x14ac:dyDescent="0.25">
      <c r="B274" s="359"/>
    </row>
    <row r="275" spans="2:2" x14ac:dyDescent="0.25">
      <c r="B275" s="359"/>
    </row>
    <row r="276" spans="2:2" x14ac:dyDescent="0.25">
      <c r="B276" s="359"/>
    </row>
    <row r="277" spans="2:2" x14ac:dyDescent="0.25">
      <c r="B277" s="359"/>
    </row>
    <row r="278" spans="2:2" x14ac:dyDescent="0.25">
      <c r="B278" s="359"/>
    </row>
    <row r="279" spans="2:2" x14ac:dyDescent="0.25">
      <c r="B279" s="359"/>
    </row>
    <row r="280" spans="2:2" x14ac:dyDescent="0.25">
      <c r="B280" s="359"/>
    </row>
    <row r="281" spans="2:2" x14ac:dyDescent="0.25">
      <c r="B281" s="359"/>
    </row>
    <row r="282" spans="2:2" x14ac:dyDescent="0.25">
      <c r="B282" s="359"/>
    </row>
    <row r="283" spans="2:2" x14ac:dyDescent="0.25">
      <c r="B283" s="359"/>
    </row>
    <row r="284" spans="2:2" x14ac:dyDescent="0.25">
      <c r="B284" s="359"/>
    </row>
    <row r="285" spans="2:2" x14ac:dyDescent="0.25">
      <c r="B285" s="359"/>
    </row>
    <row r="286" spans="2:2" x14ac:dyDescent="0.25">
      <c r="B286" s="359"/>
    </row>
    <row r="287" spans="2:2" x14ac:dyDescent="0.25">
      <c r="B287" s="359"/>
    </row>
    <row r="288" spans="2:2" x14ac:dyDescent="0.25">
      <c r="B288" s="359"/>
    </row>
    <row r="289" spans="2:2" x14ac:dyDescent="0.25">
      <c r="B289" s="359"/>
    </row>
    <row r="290" spans="2:2" x14ac:dyDescent="0.25">
      <c r="B290" s="359"/>
    </row>
    <row r="291" spans="2:2" x14ac:dyDescent="0.25">
      <c r="B291" s="359"/>
    </row>
    <row r="292" spans="2:2" x14ac:dyDescent="0.25">
      <c r="B292" s="359"/>
    </row>
    <row r="293" spans="2:2" x14ac:dyDescent="0.25">
      <c r="B293" s="359"/>
    </row>
    <row r="294" spans="2:2" x14ac:dyDescent="0.25">
      <c r="B294" s="359"/>
    </row>
    <row r="295" spans="2:2" x14ac:dyDescent="0.25">
      <c r="B295" s="359"/>
    </row>
    <row r="296" spans="2:2" x14ac:dyDescent="0.25">
      <c r="B296" s="359"/>
    </row>
    <row r="297" spans="2:2" x14ac:dyDescent="0.25">
      <c r="B297" s="359"/>
    </row>
    <row r="298" spans="2:2" x14ac:dyDescent="0.25">
      <c r="B298" s="359"/>
    </row>
    <row r="299" spans="2:2" x14ac:dyDescent="0.25">
      <c r="B299" s="359"/>
    </row>
    <row r="300" spans="2:2" x14ac:dyDescent="0.25">
      <c r="B300" s="359"/>
    </row>
    <row r="301" spans="2:2" x14ac:dyDescent="0.25">
      <c r="B301" s="359"/>
    </row>
    <row r="302" spans="2:2" x14ac:dyDescent="0.25">
      <c r="B302" s="359"/>
    </row>
    <row r="303" spans="2:2" x14ac:dyDescent="0.25">
      <c r="B303" s="359"/>
    </row>
    <row r="304" spans="2:2" x14ac:dyDescent="0.25">
      <c r="B304" s="359"/>
    </row>
    <row r="305" spans="2:2" x14ac:dyDescent="0.25">
      <c r="B305" s="359"/>
    </row>
    <row r="306" spans="2:2" x14ac:dyDescent="0.25">
      <c r="B306" s="359"/>
    </row>
    <row r="307" spans="2:2" x14ac:dyDescent="0.25">
      <c r="B307" s="359"/>
    </row>
    <row r="308" spans="2:2" x14ac:dyDescent="0.25">
      <c r="B308" s="359"/>
    </row>
    <row r="309" spans="2:2" x14ac:dyDescent="0.25">
      <c r="B309" s="359"/>
    </row>
    <row r="310" spans="2:2" x14ac:dyDescent="0.25">
      <c r="B310" s="359"/>
    </row>
    <row r="311" spans="2:2" x14ac:dyDescent="0.25">
      <c r="B311" s="359"/>
    </row>
    <row r="312" spans="2:2" x14ac:dyDescent="0.25">
      <c r="B312" s="359"/>
    </row>
    <row r="313" spans="2:2" x14ac:dyDescent="0.25">
      <c r="B313" s="359"/>
    </row>
    <row r="314" spans="2:2" x14ac:dyDescent="0.25">
      <c r="B314" s="359"/>
    </row>
    <row r="315" spans="2:2" x14ac:dyDescent="0.25">
      <c r="B315" s="359"/>
    </row>
    <row r="316" spans="2:2" x14ac:dyDescent="0.25">
      <c r="B316" s="359"/>
    </row>
    <row r="317" spans="2:2" x14ac:dyDescent="0.25">
      <c r="B317" s="359"/>
    </row>
    <row r="318" spans="2:2" x14ac:dyDescent="0.25">
      <c r="B318" s="359"/>
    </row>
    <row r="319" spans="2:2" x14ac:dyDescent="0.25">
      <c r="B319" s="359"/>
    </row>
    <row r="320" spans="2:2" x14ac:dyDescent="0.25">
      <c r="B320" s="359"/>
    </row>
    <row r="321" spans="2:2" x14ac:dyDescent="0.25">
      <c r="B321" s="359"/>
    </row>
    <row r="322" spans="2:2" x14ac:dyDescent="0.25">
      <c r="B322" s="359"/>
    </row>
    <row r="323" spans="2:2" x14ac:dyDescent="0.25">
      <c r="B323" s="359"/>
    </row>
    <row r="324" spans="2:2" x14ac:dyDescent="0.25">
      <c r="B324" s="359"/>
    </row>
    <row r="325" spans="2:2" x14ac:dyDescent="0.25">
      <c r="B325" s="359"/>
    </row>
    <row r="326" spans="2:2" x14ac:dyDescent="0.25">
      <c r="B326" s="359"/>
    </row>
    <row r="327" spans="2:2" x14ac:dyDescent="0.25">
      <c r="B327" s="359"/>
    </row>
    <row r="328" spans="2:2" x14ac:dyDescent="0.25">
      <c r="B328" s="359"/>
    </row>
    <row r="329" spans="2:2" x14ac:dyDescent="0.25">
      <c r="B329" s="359"/>
    </row>
    <row r="330" spans="2:2" x14ac:dyDescent="0.25">
      <c r="B330" s="359"/>
    </row>
    <row r="331" spans="2:2" x14ac:dyDescent="0.25">
      <c r="B331" s="359"/>
    </row>
    <row r="332" spans="2:2" x14ac:dyDescent="0.25">
      <c r="B332" s="359"/>
    </row>
    <row r="333" spans="2:2" x14ac:dyDescent="0.25">
      <c r="B333" s="359"/>
    </row>
    <row r="334" spans="2:2" x14ac:dyDescent="0.25">
      <c r="B334" s="359"/>
    </row>
    <row r="335" spans="2:2" x14ac:dyDescent="0.25">
      <c r="B335" s="359"/>
    </row>
    <row r="336" spans="2:2" x14ac:dyDescent="0.25">
      <c r="B336" s="359"/>
    </row>
    <row r="337" spans="2:2" x14ac:dyDescent="0.25">
      <c r="B337" s="359"/>
    </row>
    <row r="338" spans="2:2" x14ac:dyDescent="0.25">
      <c r="B338" s="359"/>
    </row>
    <row r="339" spans="2:2" x14ac:dyDescent="0.25">
      <c r="B339" s="359"/>
    </row>
    <row r="340" spans="2:2" x14ac:dyDescent="0.25">
      <c r="B340" s="359"/>
    </row>
    <row r="341" spans="2:2" x14ac:dyDescent="0.25">
      <c r="B341" s="359"/>
    </row>
    <row r="342" spans="2:2" x14ac:dyDescent="0.25">
      <c r="B342" s="359"/>
    </row>
    <row r="343" spans="2:2" x14ac:dyDescent="0.25">
      <c r="B343" s="359"/>
    </row>
    <row r="344" spans="2:2" x14ac:dyDescent="0.25">
      <c r="B344" s="359"/>
    </row>
    <row r="345" spans="2:2" x14ac:dyDescent="0.25">
      <c r="B345" s="359"/>
    </row>
    <row r="346" spans="2:2" x14ac:dyDescent="0.25">
      <c r="B346" s="359"/>
    </row>
    <row r="347" spans="2:2" x14ac:dyDescent="0.25">
      <c r="B347" s="359"/>
    </row>
    <row r="348" spans="2:2" x14ac:dyDescent="0.25">
      <c r="B348" s="359"/>
    </row>
    <row r="349" spans="2:2" x14ac:dyDescent="0.25">
      <c r="B349" s="359"/>
    </row>
    <row r="350" spans="2:2" x14ac:dyDescent="0.25">
      <c r="B350" s="359"/>
    </row>
    <row r="351" spans="2:2" x14ac:dyDescent="0.25">
      <c r="B351" s="359"/>
    </row>
    <row r="352" spans="2:2" x14ac:dyDescent="0.25">
      <c r="B352" s="359"/>
    </row>
    <row r="353" spans="2:2" x14ac:dyDescent="0.25">
      <c r="B353" s="359"/>
    </row>
    <row r="354" spans="2:2" x14ac:dyDescent="0.25">
      <c r="B354" s="359"/>
    </row>
    <row r="355" spans="2:2" x14ac:dyDescent="0.25">
      <c r="B355" s="359"/>
    </row>
    <row r="356" spans="2:2" x14ac:dyDescent="0.25">
      <c r="B356" s="359"/>
    </row>
    <row r="357" spans="2:2" x14ac:dyDescent="0.25">
      <c r="B357" s="359"/>
    </row>
    <row r="358" spans="2:2" x14ac:dyDescent="0.25">
      <c r="B358" s="359"/>
    </row>
    <row r="359" spans="2:2" x14ac:dyDescent="0.25">
      <c r="B359" s="359"/>
    </row>
    <row r="360" spans="2:2" x14ac:dyDescent="0.25">
      <c r="B360" s="359"/>
    </row>
    <row r="361" spans="2:2" x14ac:dyDescent="0.25">
      <c r="B361" s="359"/>
    </row>
    <row r="362" spans="2:2" x14ac:dyDescent="0.25">
      <c r="B362" s="359"/>
    </row>
    <row r="363" spans="2:2" x14ac:dyDescent="0.25">
      <c r="B363" s="359"/>
    </row>
    <row r="364" spans="2:2" x14ac:dyDescent="0.25">
      <c r="B364" s="359"/>
    </row>
    <row r="365" spans="2:2" x14ac:dyDescent="0.25">
      <c r="B365" s="359"/>
    </row>
    <row r="366" spans="2:2" x14ac:dyDescent="0.25">
      <c r="B366" s="359"/>
    </row>
    <row r="367" spans="2:2" x14ac:dyDescent="0.25">
      <c r="B367" s="359"/>
    </row>
    <row r="368" spans="2:2" x14ac:dyDescent="0.25">
      <c r="B368" s="359"/>
    </row>
    <row r="369" spans="2:2" x14ac:dyDescent="0.25">
      <c r="B369" s="359"/>
    </row>
    <row r="370" spans="2:2" x14ac:dyDescent="0.25">
      <c r="B370" s="359"/>
    </row>
    <row r="371" spans="2:2" x14ac:dyDescent="0.25">
      <c r="B371" s="359"/>
    </row>
    <row r="372" spans="2:2" x14ac:dyDescent="0.25">
      <c r="B372" s="359"/>
    </row>
    <row r="373" spans="2:2" x14ac:dyDescent="0.25">
      <c r="B373" s="359"/>
    </row>
    <row r="374" spans="2:2" x14ac:dyDescent="0.25">
      <c r="B374" s="359"/>
    </row>
    <row r="375" spans="2:2" x14ac:dyDescent="0.25">
      <c r="B375" s="359"/>
    </row>
    <row r="376" spans="2:2" x14ac:dyDescent="0.25">
      <c r="B376" s="359"/>
    </row>
    <row r="377" spans="2:2" x14ac:dyDescent="0.25">
      <c r="B377" s="359"/>
    </row>
    <row r="378" spans="2:2" x14ac:dyDescent="0.25">
      <c r="B378" s="359"/>
    </row>
    <row r="379" spans="2:2" x14ac:dyDescent="0.25">
      <c r="B379" s="359"/>
    </row>
    <row r="380" spans="2:2" x14ac:dyDescent="0.25">
      <c r="B380" s="359"/>
    </row>
    <row r="381" spans="2:2" x14ac:dyDescent="0.25">
      <c r="B381" s="359"/>
    </row>
    <row r="382" spans="2:2" x14ac:dyDescent="0.25">
      <c r="B382" s="359"/>
    </row>
    <row r="383" spans="2:2" x14ac:dyDescent="0.25">
      <c r="B383" s="359"/>
    </row>
    <row r="384" spans="2:2" x14ac:dyDescent="0.25">
      <c r="B384" s="359"/>
    </row>
    <row r="385" spans="2:2" x14ac:dyDescent="0.25">
      <c r="B385" s="359"/>
    </row>
    <row r="386" spans="2:2" x14ac:dyDescent="0.25">
      <c r="B386" s="359"/>
    </row>
    <row r="387" spans="2:2" x14ac:dyDescent="0.25">
      <c r="B387" s="359"/>
    </row>
    <row r="388" spans="2:2" x14ac:dyDescent="0.25">
      <c r="B388" s="359"/>
    </row>
    <row r="389" spans="2:2" x14ac:dyDescent="0.25">
      <c r="B389" s="359"/>
    </row>
    <row r="390" spans="2:2" x14ac:dyDescent="0.25">
      <c r="B390" s="359"/>
    </row>
    <row r="391" spans="2:2" x14ac:dyDescent="0.25">
      <c r="B391" s="359"/>
    </row>
    <row r="392" spans="2:2" x14ac:dyDescent="0.25">
      <c r="B392" s="359"/>
    </row>
    <row r="393" spans="2:2" x14ac:dyDescent="0.25">
      <c r="B393" s="359"/>
    </row>
    <row r="394" spans="2:2" x14ac:dyDescent="0.25">
      <c r="B394" s="359"/>
    </row>
    <row r="395" spans="2:2" x14ac:dyDescent="0.25">
      <c r="B395" s="359"/>
    </row>
    <row r="396" spans="2:2" x14ac:dyDescent="0.25">
      <c r="B396" s="359"/>
    </row>
    <row r="397" spans="2:2" x14ac:dyDescent="0.25">
      <c r="B397" s="359"/>
    </row>
    <row r="398" spans="2:2" x14ac:dyDescent="0.25">
      <c r="B398" s="359"/>
    </row>
    <row r="399" spans="2:2" x14ac:dyDescent="0.25">
      <c r="B399" s="359"/>
    </row>
    <row r="400" spans="2:2" x14ac:dyDescent="0.25">
      <c r="B400" s="359"/>
    </row>
    <row r="401" spans="2:2" x14ac:dyDescent="0.25">
      <c r="B401" s="359"/>
    </row>
    <row r="402" spans="2:2" x14ac:dyDescent="0.25">
      <c r="B402" s="359"/>
    </row>
    <row r="403" spans="2:2" x14ac:dyDescent="0.25">
      <c r="B403" s="359"/>
    </row>
    <row r="404" spans="2:2" x14ac:dyDescent="0.25">
      <c r="B404" s="359"/>
    </row>
    <row r="405" spans="2:2" x14ac:dyDescent="0.25">
      <c r="B405" s="359"/>
    </row>
    <row r="406" spans="2:2" x14ac:dyDescent="0.25">
      <c r="B406" s="359"/>
    </row>
    <row r="407" spans="2:2" x14ac:dyDescent="0.25">
      <c r="B407" s="359"/>
    </row>
    <row r="408" spans="2:2" x14ac:dyDescent="0.25">
      <c r="B408" s="359"/>
    </row>
    <row r="409" spans="2:2" x14ac:dyDescent="0.25">
      <c r="B409" s="359"/>
    </row>
    <row r="410" spans="2:2" x14ac:dyDescent="0.25">
      <c r="B410" s="359"/>
    </row>
    <row r="411" spans="2:2" x14ac:dyDescent="0.25">
      <c r="B411" s="359"/>
    </row>
    <row r="412" spans="2:2" x14ac:dyDescent="0.25">
      <c r="B412" s="359"/>
    </row>
    <row r="413" spans="2:2" x14ac:dyDescent="0.25">
      <c r="B413" s="359"/>
    </row>
    <row r="414" spans="2:2" x14ac:dyDescent="0.25">
      <c r="B414" s="359"/>
    </row>
    <row r="415" spans="2:2" x14ac:dyDescent="0.25">
      <c r="B415" s="359"/>
    </row>
    <row r="416" spans="2:2" x14ac:dyDescent="0.25">
      <c r="B416" s="359"/>
    </row>
    <row r="417" spans="2:2" x14ac:dyDescent="0.25">
      <c r="B417" s="359"/>
    </row>
    <row r="418" spans="2:2" x14ac:dyDescent="0.25">
      <c r="B418" s="359"/>
    </row>
    <row r="419" spans="2:2" x14ac:dyDescent="0.25">
      <c r="B419" s="359"/>
    </row>
    <row r="420" spans="2:2" x14ac:dyDescent="0.25">
      <c r="B420" s="359"/>
    </row>
    <row r="421" spans="2:2" x14ac:dyDescent="0.25">
      <c r="B421" s="359"/>
    </row>
    <row r="422" spans="2:2" x14ac:dyDescent="0.25">
      <c r="B422" s="359"/>
    </row>
    <row r="423" spans="2:2" x14ac:dyDescent="0.25">
      <c r="B423" s="359"/>
    </row>
    <row r="424" spans="2:2" x14ac:dyDescent="0.25">
      <c r="B424" s="359"/>
    </row>
    <row r="425" spans="2:2" x14ac:dyDescent="0.25">
      <c r="B425" s="359"/>
    </row>
    <row r="426" spans="2:2" x14ac:dyDescent="0.25">
      <c r="B426" s="359"/>
    </row>
    <row r="427" spans="2:2" x14ac:dyDescent="0.25">
      <c r="B427" s="359"/>
    </row>
    <row r="428" spans="2:2" x14ac:dyDescent="0.25">
      <c r="B428" s="359"/>
    </row>
    <row r="429" spans="2:2" x14ac:dyDescent="0.25">
      <c r="B429" s="359"/>
    </row>
    <row r="430" spans="2:2" x14ac:dyDescent="0.25">
      <c r="B430" s="359"/>
    </row>
    <row r="431" spans="2:2" x14ac:dyDescent="0.25">
      <c r="B431" s="359"/>
    </row>
    <row r="432" spans="2:2" x14ac:dyDescent="0.25">
      <c r="B432" s="359"/>
    </row>
    <row r="433" spans="2:2" x14ac:dyDescent="0.25">
      <c r="B433" s="359"/>
    </row>
    <row r="434" spans="2:2" x14ac:dyDescent="0.25">
      <c r="B434" s="359"/>
    </row>
    <row r="435" spans="2:2" x14ac:dyDescent="0.25">
      <c r="B435" s="359"/>
    </row>
    <row r="436" spans="2:2" x14ac:dyDescent="0.25">
      <c r="B436" s="359"/>
    </row>
    <row r="437" spans="2:2" x14ac:dyDescent="0.25">
      <c r="B437" s="359"/>
    </row>
    <row r="438" spans="2:2" x14ac:dyDescent="0.25">
      <c r="B438" s="359"/>
    </row>
    <row r="439" spans="2:2" x14ac:dyDescent="0.25">
      <c r="B439" s="359"/>
    </row>
    <row r="440" spans="2:2" x14ac:dyDescent="0.25">
      <c r="B440" s="359"/>
    </row>
    <row r="441" spans="2:2" x14ac:dyDescent="0.25">
      <c r="B441" s="359"/>
    </row>
    <row r="442" spans="2:2" x14ac:dyDescent="0.25">
      <c r="B442" s="359"/>
    </row>
    <row r="443" spans="2:2" x14ac:dyDescent="0.25">
      <c r="B443" s="359"/>
    </row>
    <row r="444" spans="2:2" x14ac:dyDescent="0.25">
      <c r="B444" s="359"/>
    </row>
    <row r="445" spans="2:2" x14ac:dyDescent="0.25">
      <c r="B445" s="359"/>
    </row>
    <row r="446" spans="2:2" x14ac:dyDescent="0.25">
      <c r="B446" s="359"/>
    </row>
    <row r="447" spans="2:2" x14ac:dyDescent="0.25">
      <c r="B447" s="359"/>
    </row>
    <row r="448" spans="2:2" x14ac:dyDescent="0.25">
      <c r="B448" s="359"/>
    </row>
    <row r="449" spans="2:2" x14ac:dyDescent="0.25">
      <c r="B449" s="359"/>
    </row>
    <row r="450" spans="2:2" x14ac:dyDescent="0.25">
      <c r="B450" s="359"/>
    </row>
    <row r="451" spans="2:2" x14ac:dyDescent="0.25">
      <c r="B451" s="359"/>
    </row>
    <row r="452" spans="2:2" x14ac:dyDescent="0.25">
      <c r="B452" s="359"/>
    </row>
    <row r="453" spans="2:2" x14ac:dyDescent="0.25">
      <c r="B453" s="359"/>
    </row>
    <row r="454" spans="2:2" x14ac:dyDescent="0.25">
      <c r="B454" s="359"/>
    </row>
    <row r="455" spans="2:2" x14ac:dyDescent="0.25">
      <c r="B455" s="359"/>
    </row>
    <row r="456" spans="2:2" x14ac:dyDescent="0.25">
      <c r="B456" s="359"/>
    </row>
    <row r="457" spans="2:2" x14ac:dyDescent="0.25">
      <c r="B457" s="359"/>
    </row>
    <row r="458" spans="2:2" x14ac:dyDescent="0.25">
      <c r="B458" s="359"/>
    </row>
    <row r="459" spans="2:2" x14ac:dyDescent="0.25">
      <c r="B459" s="359"/>
    </row>
    <row r="460" spans="2:2" x14ac:dyDescent="0.25">
      <c r="B460" s="359"/>
    </row>
    <row r="461" spans="2:2" x14ac:dyDescent="0.25">
      <c r="B461" s="359"/>
    </row>
    <row r="462" spans="2:2" x14ac:dyDescent="0.25">
      <c r="B462" s="359"/>
    </row>
    <row r="463" spans="2:2" x14ac:dyDescent="0.25">
      <c r="B463" s="359"/>
    </row>
    <row r="464" spans="2:2" x14ac:dyDescent="0.25">
      <c r="B464" s="359"/>
    </row>
    <row r="465" spans="2:2" x14ac:dyDescent="0.25">
      <c r="B465" s="359"/>
    </row>
    <row r="466" spans="2:2" x14ac:dyDescent="0.25">
      <c r="B466" s="359"/>
    </row>
    <row r="467" spans="2:2" x14ac:dyDescent="0.25">
      <c r="B467" s="359"/>
    </row>
    <row r="468" spans="2:2" x14ac:dyDescent="0.25">
      <c r="B468" s="359"/>
    </row>
    <row r="469" spans="2:2" x14ac:dyDescent="0.25">
      <c r="B469" s="359"/>
    </row>
    <row r="470" spans="2:2" x14ac:dyDescent="0.25">
      <c r="B470" s="359"/>
    </row>
    <row r="471" spans="2:2" x14ac:dyDescent="0.25">
      <c r="B471" s="359"/>
    </row>
    <row r="472" spans="2:2" x14ac:dyDescent="0.25">
      <c r="B472" s="359"/>
    </row>
    <row r="473" spans="2:2" x14ac:dyDescent="0.25">
      <c r="B473" s="359"/>
    </row>
    <row r="474" spans="2:2" x14ac:dyDescent="0.25">
      <c r="B474" s="359"/>
    </row>
    <row r="475" spans="2:2" x14ac:dyDescent="0.25">
      <c r="B475" s="359"/>
    </row>
    <row r="476" spans="2:2" x14ac:dyDescent="0.25">
      <c r="B476" s="359"/>
    </row>
    <row r="477" spans="2:2" x14ac:dyDescent="0.25">
      <c r="B477" s="359"/>
    </row>
    <row r="478" spans="2:2" x14ac:dyDescent="0.25">
      <c r="B478" s="359"/>
    </row>
    <row r="479" spans="2:2" x14ac:dyDescent="0.25">
      <c r="B479" s="359"/>
    </row>
    <row r="480" spans="2:2" x14ac:dyDescent="0.25">
      <c r="B480" s="359"/>
    </row>
    <row r="481" spans="2:2" x14ac:dyDescent="0.25">
      <c r="B481" s="359"/>
    </row>
    <row r="482" spans="2:2" x14ac:dyDescent="0.25">
      <c r="B482" s="359"/>
    </row>
    <row r="483" spans="2:2" x14ac:dyDescent="0.25">
      <c r="B483" s="359"/>
    </row>
    <row r="484" spans="2:2" x14ac:dyDescent="0.25">
      <c r="B484" s="359"/>
    </row>
    <row r="485" spans="2:2" x14ac:dyDescent="0.25">
      <c r="B485" s="359"/>
    </row>
    <row r="486" spans="2:2" x14ac:dyDescent="0.25">
      <c r="B486" s="359"/>
    </row>
    <row r="487" spans="2:2" x14ac:dyDescent="0.25">
      <c r="B487" s="359"/>
    </row>
    <row r="488" spans="2:2" x14ac:dyDescent="0.25">
      <c r="B488" s="359"/>
    </row>
    <row r="489" spans="2:2" x14ac:dyDescent="0.25">
      <c r="B489" s="359"/>
    </row>
    <row r="490" spans="2:2" x14ac:dyDescent="0.25">
      <c r="B490" s="359"/>
    </row>
    <row r="491" spans="2:2" x14ac:dyDescent="0.25">
      <c r="B491" s="359"/>
    </row>
    <row r="492" spans="2:2" x14ac:dyDescent="0.25">
      <c r="B492" s="359"/>
    </row>
    <row r="493" spans="2:2" x14ac:dyDescent="0.25">
      <c r="B493" s="359"/>
    </row>
    <row r="494" spans="2:2" x14ac:dyDescent="0.25">
      <c r="B494" s="359"/>
    </row>
    <row r="495" spans="2:2" x14ac:dyDescent="0.25">
      <c r="B495" s="359"/>
    </row>
    <row r="496" spans="2:2" x14ac:dyDescent="0.25">
      <c r="B496" s="359"/>
    </row>
    <row r="497" spans="2:2" x14ac:dyDescent="0.25">
      <c r="B497" s="359"/>
    </row>
    <row r="498" spans="2:2" x14ac:dyDescent="0.25">
      <c r="B498" s="359"/>
    </row>
    <row r="499" spans="2:2" x14ac:dyDescent="0.25">
      <c r="B499" s="359"/>
    </row>
    <row r="500" spans="2:2" x14ac:dyDescent="0.25">
      <c r="B500" s="359"/>
    </row>
    <row r="501" spans="2:2" x14ac:dyDescent="0.25">
      <c r="B501" s="359"/>
    </row>
    <row r="502" spans="2:2" x14ac:dyDescent="0.25">
      <c r="B502" s="359"/>
    </row>
    <row r="503" spans="2:2" x14ac:dyDescent="0.25">
      <c r="B503" s="359"/>
    </row>
    <row r="504" spans="2:2" x14ac:dyDescent="0.25">
      <c r="B504" s="359"/>
    </row>
    <row r="505" spans="2:2" x14ac:dyDescent="0.25">
      <c r="B505" s="359"/>
    </row>
    <row r="506" spans="2:2" x14ac:dyDescent="0.25">
      <c r="B506" s="359"/>
    </row>
    <row r="507" spans="2:2" x14ac:dyDescent="0.25">
      <c r="B507" s="359"/>
    </row>
    <row r="508" spans="2:2" x14ac:dyDescent="0.25">
      <c r="B508" s="359"/>
    </row>
    <row r="509" spans="2:2" x14ac:dyDescent="0.25">
      <c r="B509" s="359"/>
    </row>
    <row r="510" spans="2:2" x14ac:dyDescent="0.25">
      <c r="B510" s="359"/>
    </row>
    <row r="511" spans="2:2" x14ac:dyDescent="0.25">
      <c r="B511" s="359"/>
    </row>
    <row r="512" spans="2:2" x14ac:dyDescent="0.25">
      <c r="B512" s="359"/>
    </row>
    <row r="513" spans="2:2" x14ac:dyDescent="0.25">
      <c r="B513" s="359"/>
    </row>
    <row r="514" spans="2:2" x14ac:dyDescent="0.25">
      <c r="B514" s="359"/>
    </row>
    <row r="515" spans="2:2" x14ac:dyDescent="0.25">
      <c r="B515" s="359"/>
    </row>
    <row r="516" spans="2:2" x14ac:dyDescent="0.25">
      <c r="B516" s="359"/>
    </row>
    <row r="517" spans="2:2" x14ac:dyDescent="0.25">
      <c r="B517" s="359"/>
    </row>
    <row r="518" spans="2:2" x14ac:dyDescent="0.25">
      <c r="B518" s="359"/>
    </row>
    <row r="519" spans="2:2" x14ac:dyDescent="0.25">
      <c r="B519" s="359"/>
    </row>
    <row r="520" spans="2:2" x14ac:dyDescent="0.25">
      <c r="B520" s="359"/>
    </row>
    <row r="521" spans="2:2" x14ac:dyDescent="0.25">
      <c r="B521" s="359"/>
    </row>
    <row r="522" spans="2:2" x14ac:dyDescent="0.25">
      <c r="B522" s="359"/>
    </row>
    <row r="523" spans="2:2" x14ac:dyDescent="0.25">
      <c r="B523" s="359"/>
    </row>
    <row r="524" spans="2:2" x14ac:dyDescent="0.25">
      <c r="B524" s="359"/>
    </row>
    <row r="525" spans="2:2" x14ac:dyDescent="0.25">
      <c r="B525" s="359"/>
    </row>
    <row r="526" spans="2:2" x14ac:dyDescent="0.25">
      <c r="B526" s="359"/>
    </row>
    <row r="527" spans="2:2" x14ac:dyDescent="0.25">
      <c r="B527" s="359"/>
    </row>
    <row r="528" spans="2:2" x14ac:dyDescent="0.25">
      <c r="B528" s="359"/>
    </row>
    <row r="529" spans="2:2" x14ac:dyDescent="0.25">
      <c r="B529" s="359"/>
    </row>
    <row r="530" spans="2:2" x14ac:dyDescent="0.25">
      <c r="B530" s="359"/>
    </row>
    <row r="531" spans="2:2" x14ac:dyDescent="0.25">
      <c r="B531" s="359"/>
    </row>
    <row r="532" spans="2:2" x14ac:dyDescent="0.25">
      <c r="B532" s="359"/>
    </row>
    <row r="533" spans="2:2" x14ac:dyDescent="0.25">
      <c r="B533" s="359"/>
    </row>
    <row r="534" spans="2:2" x14ac:dyDescent="0.25">
      <c r="B534" s="359"/>
    </row>
    <row r="535" spans="2:2" x14ac:dyDescent="0.25">
      <c r="B535" s="359"/>
    </row>
    <row r="536" spans="2:2" x14ac:dyDescent="0.25">
      <c r="B536" s="359"/>
    </row>
    <row r="537" spans="2:2" x14ac:dyDescent="0.25">
      <c r="B537" s="359"/>
    </row>
    <row r="538" spans="2:2" x14ac:dyDescent="0.25">
      <c r="B538" s="359"/>
    </row>
    <row r="539" spans="2:2" x14ac:dyDescent="0.25">
      <c r="B539" s="359"/>
    </row>
    <row r="540" spans="2:2" x14ac:dyDescent="0.25">
      <c r="B540" s="359"/>
    </row>
    <row r="541" spans="2:2" x14ac:dyDescent="0.25">
      <c r="B541" s="359"/>
    </row>
    <row r="542" spans="2:2" x14ac:dyDescent="0.25">
      <c r="B542" s="359"/>
    </row>
    <row r="543" spans="2:2" x14ac:dyDescent="0.25">
      <c r="B543" s="359"/>
    </row>
    <row r="544" spans="2:2" x14ac:dyDescent="0.25">
      <c r="B544" s="359"/>
    </row>
    <row r="545" spans="2:2" x14ac:dyDescent="0.25">
      <c r="B545" s="359"/>
    </row>
    <row r="546" spans="2:2" x14ac:dyDescent="0.25">
      <c r="B546" s="359"/>
    </row>
    <row r="547" spans="2:2" x14ac:dyDescent="0.25">
      <c r="B547" s="359"/>
    </row>
    <row r="548" spans="2:2" x14ac:dyDescent="0.25">
      <c r="B548" s="359"/>
    </row>
    <row r="549" spans="2:2" x14ac:dyDescent="0.25">
      <c r="B549" s="359"/>
    </row>
    <row r="550" spans="2:2" x14ac:dyDescent="0.25">
      <c r="B550" s="359"/>
    </row>
    <row r="551" spans="2:2" x14ac:dyDescent="0.25">
      <c r="B551" s="359"/>
    </row>
    <row r="552" spans="2:2" x14ac:dyDescent="0.25">
      <c r="B552" s="359"/>
    </row>
    <row r="553" spans="2:2" x14ac:dyDescent="0.25">
      <c r="B553" s="359"/>
    </row>
    <row r="554" spans="2:2" x14ac:dyDescent="0.25">
      <c r="B554" s="359"/>
    </row>
    <row r="555" spans="2:2" x14ac:dyDescent="0.25">
      <c r="B555" s="359"/>
    </row>
    <row r="556" spans="2:2" x14ac:dyDescent="0.25">
      <c r="B556" s="359"/>
    </row>
    <row r="557" spans="2:2" x14ac:dyDescent="0.25">
      <c r="B557" s="359"/>
    </row>
    <row r="558" spans="2:2" x14ac:dyDescent="0.25">
      <c r="B558" s="359"/>
    </row>
    <row r="559" spans="2:2" x14ac:dyDescent="0.25">
      <c r="B559" s="359"/>
    </row>
    <row r="560" spans="2:2" x14ac:dyDescent="0.25">
      <c r="B560" s="359"/>
    </row>
    <row r="561" spans="2:2" x14ac:dyDescent="0.25">
      <c r="B561" s="359"/>
    </row>
    <row r="562" spans="2:2" x14ac:dyDescent="0.25">
      <c r="B562" s="359"/>
    </row>
    <row r="563" spans="2:2" x14ac:dyDescent="0.25">
      <c r="B563" s="359"/>
    </row>
    <row r="564" spans="2:2" x14ac:dyDescent="0.25">
      <c r="B564" s="359"/>
    </row>
    <row r="565" spans="2:2" x14ac:dyDescent="0.25">
      <c r="B565" s="359"/>
    </row>
    <row r="566" spans="2:2" x14ac:dyDescent="0.25">
      <c r="B566" s="359"/>
    </row>
    <row r="567" spans="2:2" x14ac:dyDescent="0.25">
      <c r="B567" s="359"/>
    </row>
    <row r="568" spans="2:2" x14ac:dyDescent="0.25">
      <c r="B568" s="359"/>
    </row>
    <row r="569" spans="2:2" x14ac:dyDescent="0.25">
      <c r="B569" s="359"/>
    </row>
    <row r="570" spans="2:2" x14ac:dyDescent="0.25">
      <c r="B570" s="359"/>
    </row>
    <row r="571" spans="2:2" x14ac:dyDescent="0.25">
      <c r="B571" s="359"/>
    </row>
    <row r="572" spans="2:2" x14ac:dyDescent="0.25">
      <c r="B572" s="359"/>
    </row>
    <row r="573" spans="2:2" x14ac:dyDescent="0.25">
      <c r="B573" s="359"/>
    </row>
    <row r="574" spans="2:2" x14ac:dyDescent="0.25">
      <c r="B574" s="359"/>
    </row>
    <row r="575" spans="2:2" x14ac:dyDescent="0.25">
      <c r="B575" s="359"/>
    </row>
    <row r="576" spans="2:2" x14ac:dyDescent="0.25">
      <c r="B576" s="359"/>
    </row>
    <row r="577" spans="2:2" x14ac:dyDescent="0.25">
      <c r="B577" s="359"/>
    </row>
    <row r="578" spans="2:2" x14ac:dyDescent="0.25">
      <c r="B578" s="359"/>
    </row>
    <row r="579" spans="2:2" x14ac:dyDescent="0.25">
      <c r="B579" s="359"/>
    </row>
    <row r="580" spans="2:2" x14ac:dyDescent="0.25">
      <c r="B580" s="359"/>
    </row>
    <row r="581" spans="2:2" x14ac:dyDescent="0.25">
      <c r="B581" s="359"/>
    </row>
    <row r="582" spans="2:2" x14ac:dyDescent="0.25">
      <c r="B582" s="359"/>
    </row>
    <row r="583" spans="2:2" x14ac:dyDescent="0.25">
      <c r="B583" s="359"/>
    </row>
    <row r="584" spans="2:2" x14ac:dyDescent="0.25">
      <c r="B584" s="359"/>
    </row>
    <row r="585" spans="2:2" x14ac:dyDescent="0.25">
      <c r="B585" s="359"/>
    </row>
    <row r="586" spans="2:2" x14ac:dyDescent="0.25">
      <c r="B586" s="359"/>
    </row>
    <row r="587" spans="2:2" x14ac:dyDescent="0.25">
      <c r="B587" s="359"/>
    </row>
    <row r="588" spans="2:2" x14ac:dyDescent="0.25">
      <c r="B588" s="359"/>
    </row>
    <row r="589" spans="2:2" x14ac:dyDescent="0.25">
      <c r="B589" s="359"/>
    </row>
    <row r="590" spans="2:2" x14ac:dyDescent="0.25">
      <c r="B590" s="359"/>
    </row>
    <row r="591" spans="2:2" x14ac:dyDescent="0.25">
      <c r="B591" s="359"/>
    </row>
    <row r="592" spans="2:2" x14ac:dyDescent="0.25">
      <c r="B592" s="359"/>
    </row>
    <row r="593" spans="2:2" x14ac:dyDescent="0.25">
      <c r="B593" s="359"/>
    </row>
    <row r="594" spans="2:2" x14ac:dyDescent="0.25">
      <c r="B594" s="359"/>
    </row>
    <row r="595" spans="2:2" x14ac:dyDescent="0.25">
      <c r="B595" s="359"/>
    </row>
    <row r="596" spans="2:2" x14ac:dyDescent="0.25">
      <c r="B596" s="359"/>
    </row>
    <row r="597" spans="2:2" x14ac:dyDescent="0.25">
      <c r="B597" s="359"/>
    </row>
    <row r="598" spans="2:2" x14ac:dyDescent="0.25">
      <c r="B598" s="359"/>
    </row>
    <row r="599" spans="2:2" x14ac:dyDescent="0.25">
      <c r="B599" s="359"/>
    </row>
    <row r="600" spans="2:2" x14ac:dyDescent="0.25">
      <c r="B600" s="359"/>
    </row>
    <row r="601" spans="2:2" x14ac:dyDescent="0.25">
      <c r="B601" s="359"/>
    </row>
    <row r="602" spans="2:2" x14ac:dyDescent="0.25">
      <c r="B602" s="359"/>
    </row>
    <row r="603" spans="2:2" x14ac:dyDescent="0.25">
      <c r="B603" s="359"/>
    </row>
    <row r="604" spans="2:2" x14ac:dyDescent="0.25">
      <c r="B604" s="359"/>
    </row>
    <row r="605" spans="2:2" x14ac:dyDescent="0.25">
      <c r="B605" s="359"/>
    </row>
    <row r="606" spans="2:2" x14ac:dyDescent="0.25">
      <c r="B606" s="359"/>
    </row>
    <row r="607" spans="2:2" x14ac:dyDescent="0.25">
      <c r="B607" s="359"/>
    </row>
    <row r="608" spans="2:2" x14ac:dyDescent="0.25">
      <c r="B608" s="359"/>
    </row>
    <row r="609" spans="2:2" x14ac:dyDescent="0.25">
      <c r="B609" s="359"/>
    </row>
    <row r="610" spans="2:2" x14ac:dyDescent="0.25">
      <c r="B610" s="359"/>
    </row>
    <row r="611" spans="2:2" x14ac:dyDescent="0.25">
      <c r="B611" s="359"/>
    </row>
    <row r="612" spans="2:2" x14ac:dyDescent="0.25">
      <c r="B612" s="359"/>
    </row>
    <row r="613" spans="2:2" x14ac:dyDescent="0.25">
      <c r="B613" s="359"/>
    </row>
    <row r="614" spans="2:2" x14ac:dyDescent="0.25">
      <c r="B614" s="359"/>
    </row>
    <row r="615" spans="2:2" x14ac:dyDescent="0.25">
      <c r="B615" s="359"/>
    </row>
    <row r="616" spans="2:2" x14ac:dyDescent="0.25">
      <c r="B616" s="359"/>
    </row>
    <row r="617" spans="2:2" x14ac:dyDescent="0.25">
      <c r="B617" s="359"/>
    </row>
    <row r="618" spans="2:2" x14ac:dyDescent="0.25">
      <c r="B618" s="359"/>
    </row>
    <row r="619" spans="2:2" x14ac:dyDescent="0.25">
      <c r="B619" s="359"/>
    </row>
    <row r="620" spans="2:2" x14ac:dyDescent="0.25">
      <c r="B620" s="359"/>
    </row>
    <row r="621" spans="2:2" x14ac:dyDescent="0.25">
      <c r="B621" s="359"/>
    </row>
    <row r="622" spans="2:2" x14ac:dyDescent="0.25">
      <c r="B622" s="359"/>
    </row>
    <row r="623" spans="2:2" x14ac:dyDescent="0.25">
      <c r="B623" s="359"/>
    </row>
    <row r="624" spans="2:2" x14ac:dyDescent="0.25">
      <c r="B624" s="359"/>
    </row>
    <row r="625" spans="2:2" x14ac:dyDescent="0.25">
      <c r="B625" s="359"/>
    </row>
    <row r="626" spans="2:2" x14ac:dyDescent="0.25">
      <c r="B626" s="359"/>
    </row>
    <row r="627" spans="2:2" x14ac:dyDescent="0.25">
      <c r="B627" s="359"/>
    </row>
    <row r="628" spans="2:2" x14ac:dyDescent="0.25">
      <c r="B628" s="359"/>
    </row>
    <row r="629" spans="2:2" x14ac:dyDescent="0.25">
      <c r="B629" s="359"/>
    </row>
    <row r="630" spans="2:2" x14ac:dyDescent="0.25">
      <c r="B630" s="359"/>
    </row>
    <row r="631" spans="2:2" x14ac:dyDescent="0.25">
      <c r="B631" s="359"/>
    </row>
    <row r="632" spans="2:2" x14ac:dyDescent="0.25">
      <c r="B632" s="359"/>
    </row>
    <row r="633" spans="2:2" x14ac:dyDescent="0.25">
      <c r="B633" s="359"/>
    </row>
    <row r="634" spans="2:2" x14ac:dyDescent="0.25">
      <c r="B634" s="359"/>
    </row>
    <row r="635" spans="2:2" x14ac:dyDescent="0.25">
      <c r="B635" s="359"/>
    </row>
    <row r="636" spans="2:2" x14ac:dyDescent="0.25">
      <c r="B636" s="359"/>
    </row>
    <row r="637" spans="2:2" x14ac:dyDescent="0.25">
      <c r="B637" s="359"/>
    </row>
    <row r="638" spans="2:2" x14ac:dyDescent="0.25">
      <c r="B638" s="359"/>
    </row>
    <row r="639" spans="2:2" x14ac:dyDescent="0.25">
      <c r="B639" s="359"/>
    </row>
    <row r="640" spans="2:2" x14ac:dyDescent="0.25">
      <c r="B640" s="359"/>
    </row>
    <row r="641" spans="2:2" x14ac:dyDescent="0.25">
      <c r="B641" s="359"/>
    </row>
    <row r="642" spans="2:2" x14ac:dyDescent="0.25">
      <c r="B642" s="359"/>
    </row>
    <row r="643" spans="2:2" x14ac:dyDescent="0.25">
      <c r="B643" s="359"/>
    </row>
    <row r="644" spans="2:2" x14ac:dyDescent="0.25">
      <c r="B644" s="359"/>
    </row>
    <row r="645" spans="2:2" x14ac:dyDescent="0.25">
      <c r="B645" s="359"/>
    </row>
    <row r="646" spans="2:2" x14ac:dyDescent="0.25">
      <c r="B646" s="359"/>
    </row>
    <row r="647" spans="2:2" x14ac:dyDescent="0.25">
      <c r="B647" s="359"/>
    </row>
    <row r="648" spans="2:2" x14ac:dyDescent="0.25">
      <c r="B648" s="359"/>
    </row>
    <row r="649" spans="2:2" x14ac:dyDescent="0.25">
      <c r="B649" s="359"/>
    </row>
    <row r="650" spans="2:2" x14ac:dyDescent="0.25">
      <c r="B650" s="359"/>
    </row>
    <row r="651" spans="2:2" x14ac:dyDescent="0.25">
      <c r="B651" s="359"/>
    </row>
    <row r="652" spans="2:2" x14ac:dyDescent="0.25">
      <c r="B652" s="359"/>
    </row>
    <row r="653" spans="2:2" x14ac:dyDescent="0.25">
      <c r="B653" s="359"/>
    </row>
    <row r="654" spans="2:2" x14ac:dyDescent="0.25">
      <c r="B654" s="359"/>
    </row>
    <row r="655" spans="2:2" x14ac:dyDescent="0.25">
      <c r="B655" s="359"/>
    </row>
    <row r="656" spans="2:2" x14ac:dyDescent="0.25">
      <c r="B656" s="359"/>
    </row>
    <row r="657" spans="2:2" x14ac:dyDescent="0.25">
      <c r="B657" s="359"/>
    </row>
    <row r="658" spans="2:2" x14ac:dyDescent="0.25">
      <c r="B658" s="359"/>
    </row>
    <row r="659" spans="2:2" x14ac:dyDescent="0.25">
      <c r="B659" s="359"/>
    </row>
    <row r="660" spans="2:2" x14ac:dyDescent="0.25">
      <c r="B660" s="359"/>
    </row>
    <row r="661" spans="2:2" x14ac:dyDescent="0.25">
      <c r="B661" s="359"/>
    </row>
    <row r="662" spans="2:2" x14ac:dyDescent="0.25">
      <c r="B662" s="359"/>
    </row>
    <row r="663" spans="2:2" x14ac:dyDescent="0.25">
      <c r="B663" s="359"/>
    </row>
    <row r="664" spans="2:2" x14ac:dyDescent="0.25">
      <c r="B664" s="359"/>
    </row>
    <row r="665" spans="2:2" x14ac:dyDescent="0.25">
      <c r="B665" s="359"/>
    </row>
    <row r="666" spans="2:2" x14ac:dyDescent="0.25">
      <c r="B666" s="359"/>
    </row>
    <row r="667" spans="2:2" x14ac:dyDescent="0.25">
      <c r="B667" s="359"/>
    </row>
    <row r="668" spans="2:2" x14ac:dyDescent="0.25">
      <c r="B668" s="359"/>
    </row>
    <row r="669" spans="2:2" x14ac:dyDescent="0.25">
      <c r="B669" s="359"/>
    </row>
    <row r="670" spans="2:2" x14ac:dyDescent="0.25">
      <c r="B670" s="359"/>
    </row>
    <row r="671" spans="2:2" x14ac:dyDescent="0.25">
      <c r="B671" s="359"/>
    </row>
    <row r="672" spans="2:2" x14ac:dyDescent="0.25">
      <c r="B672" s="359"/>
    </row>
    <row r="673" spans="2:2" x14ac:dyDescent="0.25">
      <c r="B673" s="359"/>
    </row>
    <row r="674" spans="2:2" x14ac:dyDescent="0.25">
      <c r="B674" s="359"/>
    </row>
    <row r="675" spans="2:2" x14ac:dyDescent="0.25">
      <c r="B675" s="359"/>
    </row>
    <row r="676" spans="2:2" x14ac:dyDescent="0.25">
      <c r="B676" s="359"/>
    </row>
    <row r="677" spans="2:2" x14ac:dyDescent="0.25">
      <c r="B677" s="359"/>
    </row>
    <row r="678" spans="2:2" x14ac:dyDescent="0.25">
      <c r="B678" s="359"/>
    </row>
    <row r="679" spans="2:2" x14ac:dyDescent="0.25">
      <c r="B679" s="359"/>
    </row>
    <row r="680" spans="2:2" x14ac:dyDescent="0.25">
      <c r="B680" s="359"/>
    </row>
    <row r="681" spans="2:2" x14ac:dyDescent="0.25">
      <c r="B681" s="359"/>
    </row>
    <row r="682" spans="2:2" x14ac:dyDescent="0.25">
      <c r="B682" s="359"/>
    </row>
    <row r="683" spans="2:2" x14ac:dyDescent="0.25">
      <c r="B683" s="359"/>
    </row>
    <row r="684" spans="2:2" x14ac:dyDescent="0.25">
      <c r="B684" s="359"/>
    </row>
    <row r="685" spans="2:2" x14ac:dyDescent="0.25">
      <c r="B685" s="359"/>
    </row>
    <row r="686" spans="2:2" x14ac:dyDescent="0.25">
      <c r="B686" s="359"/>
    </row>
    <row r="687" spans="2:2" x14ac:dyDescent="0.25">
      <c r="B687" s="359"/>
    </row>
    <row r="688" spans="2:2" x14ac:dyDescent="0.25">
      <c r="B688" s="359"/>
    </row>
    <row r="689" spans="2:2" x14ac:dyDescent="0.25">
      <c r="B689" s="359"/>
    </row>
    <row r="690" spans="2:2" x14ac:dyDescent="0.25">
      <c r="B690" s="359"/>
    </row>
    <row r="691" spans="2:2" x14ac:dyDescent="0.25">
      <c r="B691" s="359"/>
    </row>
    <row r="692" spans="2:2" x14ac:dyDescent="0.25">
      <c r="B692" s="359"/>
    </row>
    <row r="693" spans="2:2" x14ac:dyDescent="0.25">
      <c r="B693" s="359"/>
    </row>
    <row r="694" spans="2:2" x14ac:dyDescent="0.25">
      <c r="B694" s="359"/>
    </row>
    <row r="695" spans="2:2" x14ac:dyDescent="0.25">
      <c r="B695" s="359"/>
    </row>
    <row r="696" spans="2:2" x14ac:dyDescent="0.25">
      <c r="B696" s="359"/>
    </row>
    <row r="697" spans="2:2" x14ac:dyDescent="0.25">
      <c r="B697" s="359"/>
    </row>
    <row r="698" spans="2:2" x14ac:dyDescent="0.25">
      <c r="B698" s="359"/>
    </row>
    <row r="699" spans="2:2" x14ac:dyDescent="0.25">
      <c r="B699" s="359"/>
    </row>
    <row r="700" spans="2:2" x14ac:dyDescent="0.25">
      <c r="B700" s="359"/>
    </row>
    <row r="701" spans="2:2" x14ac:dyDescent="0.25">
      <c r="B701" s="359"/>
    </row>
    <row r="702" spans="2:2" x14ac:dyDescent="0.25">
      <c r="B702" s="359"/>
    </row>
    <row r="703" spans="2:2" x14ac:dyDescent="0.25">
      <c r="B703" s="359"/>
    </row>
    <row r="704" spans="2:2" x14ac:dyDescent="0.25">
      <c r="B704" s="359"/>
    </row>
    <row r="705" spans="2:2" x14ac:dyDescent="0.25">
      <c r="B705" s="359"/>
    </row>
    <row r="706" spans="2:2" x14ac:dyDescent="0.25">
      <c r="B706" s="359"/>
    </row>
    <row r="707" spans="2:2" x14ac:dyDescent="0.25">
      <c r="B707" s="359"/>
    </row>
    <row r="708" spans="2:2" x14ac:dyDescent="0.25">
      <c r="B708" s="359"/>
    </row>
    <row r="709" spans="2:2" x14ac:dyDescent="0.25">
      <c r="B709" s="359"/>
    </row>
    <row r="710" spans="2:2" x14ac:dyDescent="0.25">
      <c r="B710" s="359"/>
    </row>
    <row r="711" spans="2:2" x14ac:dyDescent="0.25">
      <c r="B711" s="359"/>
    </row>
    <row r="712" spans="2:2" x14ac:dyDescent="0.25">
      <c r="B712" s="359"/>
    </row>
    <row r="713" spans="2:2" x14ac:dyDescent="0.25">
      <c r="B713" s="359"/>
    </row>
    <row r="714" spans="2:2" x14ac:dyDescent="0.25">
      <c r="B714" s="359"/>
    </row>
    <row r="715" spans="2:2" x14ac:dyDescent="0.25">
      <c r="B715" s="359"/>
    </row>
    <row r="716" spans="2:2" x14ac:dyDescent="0.25">
      <c r="B716" s="359"/>
    </row>
    <row r="717" spans="2:2" x14ac:dyDescent="0.25">
      <c r="B717" s="359"/>
    </row>
    <row r="718" spans="2:2" x14ac:dyDescent="0.25">
      <c r="B718" s="359"/>
    </row>
    <row r="719" spans="2:2" x14ac:dyDescent="0.25">
      <c r="B719" s="359"/>
    </row>
    <row r="720" spans="2:2" x14ac:dyDescent="0.25">
      <c r="B720" s="359"/>
    </row>
    <row r="721" spans="2:2" x14ac:dyDescent="0.25">
      <c r="B721" s="359"/>
    </row>
    <row r="722" spans="2:2" x14ac:dyDescent="0.25">
      <c r="B722" s="359"/>
    </row>
    <row r="723" spans="2:2" x14ac:dyDescent="0.25">
      <c r="B723" s="359"/>
    </row>
    <row r="724" spans="2:2" x14ac:dyDescent="0.25">
      <c r="B724" s="359"/>
    </row>
    <row r="725" spans="2:2" x14ac:dyDescent="0.25">
      <c r="B725" s="359"/>
    </row>
    <row r="726" spans="2:2" x14ac:dyDescent="0.25">
      <c r="B726" s="359"/>
    </row>
    <row r="727" spans="2:2" x14ac:dyDescent="0.25">
      <c r="B727" s="359"/>
    </row>
    <row r="728" spans="2:2" x14ac:dyDescent="0.25">
      <c r="B728" s="359"/>
    </row>
    <row r="729" spans="2:2" x14ac:dyDescent="0.25">
      <c r="B729" s="359"/>
    </row>
    <row r="730" spans="2:2" x14ac:dyDescent="0.25">
      <c r="B730" s="359"/>
    </row>
    <row r="731" spans="2:2" x14ac:dyDescent="0.25">
      <c r="B731" s="359"/>
    </row>
    <row r="732" spans="2:2" x14ac:dyDescent="0.25">
      <c r="B732" s="359"/>
    </row>
    <row r="733" spans="2:2" x14ac:dyDescent="0.25">
      <c r="B733" s="359"/>
    </row>
    <row r="734" spans="2:2" x14ac:dyDescent="0.25">
      <c r="B734" s="359"/>
    </row>
    <row r="735" spans="2:2" x14ac:dyDescent="0.25">
      <c r="B735" s="359"/>
    </row>
    <row r="736" spans="2:2" x14ac:dyDescent="0.25">
      <c r="B736" s="359"/>
    </row>
    <row r="737" spans="2:2" x14ac:dyDescent="0.25">
      <c r="B737" s="359"/>
    </row>
    <row r="738" spans="2:2" x14ac:dyDescent="0.25">
      <c r="B738" s="359"/>
    </row>
    <row r="739" spans="2:2" x14ac:dyDescent="0.25">
      <c r="B739" s="359"/>
    </row>
    <row r="740" spans="2:2" x14ac:dyDescent="0.25">
      <c r="B740" s="359"/>
    </row>
    <row r="741" spans="2:2" x14ac:dyDescent="0.25">
      <c r="B741" s="359"/>
    </row>
    <row r="742" spans="2:2" x14ac:dyDescent="0.25">
      <c r="B742" s="359"/>
    </row>
    <row r="743" spans="2:2" x14ac:dyDescent="0.25">
      <c r="B743" s="359"/>
    </row>
    <row r="744" spans="2:2" x14ac:dyDescent="0.25">
      <c r="B744" s="359"/>
    </row>
    <row r="745" spans="2:2" x14ac:dyDescent="0.25">
      <c r="B745" s="359"/>
    </row>
    <row r="746" spans="2:2" x14ac:dyDescent="0.25">
      <c r="B746" s="359"/>
    </row>
    <row r="747" spans="2:2" x14ac:dyDescent="0.25">
      <c r="B747" s="359"/>
    </row>
    <row r="748" spans="2:2" x14ac:dyDescent="0.25">
      <c r="B748" s="359"/>
    </row>
    <row r="749" spans="2:2" x14ac:dyDescent="0.25">
      <c r="B749" s="359"/>
    </row>
    <row r="750" spans="2:2" x14ac:dyDescent="0.25">
      <c r="B750" s="359"/>
    </row>
    <row r="751" spans="2:2" x14ac:dyDescent="0.25">
      <c r="B751" s="359"/>
    </row>
    <row r="752" spans="2:2" x14ac:dyDescent="0.25">
      <c r="B752" s="359"/>
    </row>
    <row r="753" spans="2:2" x14ac:dyDescent="0.25">
      <c r="B753" s="359"/>
    </row>
    <row r="754" spans="2:2" x14ac:dyDescent="0.25">
      <c r="B754" s="359"/>
    </row>
    <row r="755" spans="2:2" x14ac:dyDescent="0.25">
      <c r="B755" s="359"/>
    </row>
    <row r="756" spans="2:2" x14ac:dyDescent="0.25">
      <c r="B756" s="359"/>
    </row>
    <row r="757" spans="2:2" x14ac:dyDescent="0.25">
      <c r="B757" s="359"/>
    </row>
    <row r="758" spans="2:2" x14ac:dyDescent="0.25">
      <c r="B758" s="359"/>
    </row>
    <row r="759" spans="2:2" x14ac:dyDescent="0.25">
      <c r="B759" s="359"/>
    </row>
    <row r="760" spans="2:2" x14ac:dyDescent="0.25">
      <c r="B760" s="359"/>
    </row>
    <row r="761" spans="2:2" x14ac:dyDescent="0.25">
      <c r="B761" s="359"/>
    </row>
    <row r="762" spans="2:2" x14ac:dyDescent="0.25">
      <c r="B762" s="359"/>
    </row>
    <row r="763" spans="2:2" x14ac:dyDescent="0.25">
      <c r="B763" s="359"/>
    </row>
    <row r="764" spans="2:2" x14ac:dyDescent="0.25">
      <c r="B764" s="359"/>
    </row>
    <row r="765" spans="2:2" x14ac:dyDescent="0.25">
      <c r="B765" s="359"/>
    </row>
    <row r="766" spans="2:2" x14ac:dyDescent="0.25">
      <c r="B766" s="359"/>
    </row>
    <row r="767" spans="2:2" x14ac:dyDescent="0.25">
      <c r="B767" s="359"/>
    </row>
    <row r="768" spans="2:2" x14ac:dyDescent="0.25">
      <c r="B768" s="359"/>
    </row>
    <row r="769" spans="2:2" x14ac:dyDescent="0.25">
      <c r="B769" s="359"/>
    </row>
    <row r="770" spans="2:2" x14ac:dyDescent="0.25">
      <c r="B770" s="359"/>
    </row>
    <row r="771" spans="2:2" x14ac:dyDescent="0.25">
      <c r="B771" s="359"/>
    </row>
    <row r="772" spans="2:2" x14ac:dyDescent="0.25">
      <c r="B772" s="359"/>
    </row>
    <row r="773" spans="2:2" x14ac:dyDescent="0.25">
      <c r="B773" s="359"/>
    </row>
    <row r="774" spans="2:2" x14ac:dyDescent="0.25">
      <c r="B774" s="359"/>
    </row>
    <row r="775" spans="2:2" x14ac:dyDescent="0.25">
      <c r="B775" s="359"/>
    </row>
    <row r="776" spans="2:2" x14ac:dyDescent="0.25">
      <c r="B776" s="359"/>
    </row>
    <row r="777" spans="2:2" x14ac:dyDescent="0.25">
      <c r="B777" s="359"/>
    </row>
    <row r="778" spans="2:2" x14ac:dyDescent="0.25">
      <c r="B778" s="359"/>
    </row>
    <row r="779" spans="2:2" x14ac:dyDescent="0.25">
      <c r="B779" s="359"/>
    </row>
    <row r="780" spans="2:2" x14ac:dyDescent="0.25">
      <c r="B780" s="359"/>
    </row>
    <row r="781" spans="2:2" x14ac:dyDescent="0.25">
      <c r="B781" s="359"/>
    </row>
    <row r="782" spans="2:2" x14ac:dyDescent="0.25">
      <c r="B782" s="359"/>
    </row>
    <row r="783" spans="2:2" x14ac:dyDescent="0.25">
      <c r="B783" s="359"/>
    </row>
    <row r="784" spans="2:2" x14ac:dyDescent="0.25">
      <c r="B784" s="359"/>
    </row>
    <row r="785" spans="2:2" x14ac:dyDescent="0.25">
      <c r="B785" s="359"/>
    </row>
    <row r="786" spans="2:2" x14ac:dyDescent="0.25">
      <c r="B786" s="359"/>
    </row>
    <row r="787" spans="2:2" x14ac:dyDescent="0.25">
      <c r="B787" s="359"/>
    </row>
    <row r="788" spans="2:2" x14ac:dyDescent="0.25">
      <c r="B788" s="359"/>
    </row>
    <row r="789" spans="2:2" x14ac:dyDescent="0.25">
      <c r="B789" s="359"/>
    </row>
    <row r="790" spans="2:2" x14ac:dyDescent="0.25">
      <c r="B790" s="359"/>
    </row>
    <row r="791" spans="2:2" x14ac:dyDescent="0.25">
      <c r="B791" s="359"/>
    </row>
    <row r="792" spans="2:2" x14ac:dyDescent="0.25">
      <c r="B792" s="359"/>
    </row>
    <row r="793" spans="2:2" x14ac:dyDescent="0.25">
      <c r="B793" s="359"/>
    </row>
    <row r="794" spans="2:2" x14ac:dyDescent="0.25">
      <c r="B794" s="359"/>
    </row>
    <row r="795" spans="2:2" x14ac:dyDescent="0.25">
      <c r="B795" s="359"/>
    </row>
    <row r="796" spans="2:2" x14ac:dyDescent="0.25">
      <c r="B796" s="359"/>
    </row>
    <row r="797" spans="2:2" x14ac:dyDescent="0.25">
      <c r="B797" s="359"/>
    </row>
    <row r="798" spans="2:2" x14ac:dyDescent="0.25">
      <c r="B798" s="359"/>
    </row>
    <row r="799" spans="2:2" x14ac:dyDescent="0.25">
      <c r="B799" s="359"/>
    </row>
    <row r="800" spans="2:2" x14ac:dyDescent="0.25">
      <c r="B800" s="359"/>
    </row>
    <row r="801" spans="2:2" x14ac:dyDescent="0.25">
      <c r="B801" s="359"/>
    </row>
    <row r="802" spans="2:2" x14ac:dyDescent="0.25">
      <c r="B802" s="359"/>
    </row>
    <row r="803" spans="2:2" x14ac:dyDescent="0.25">
      <c r="B803" s="359"/>
    </row>
    <row r="804" spans="2:2" x14ac:dyDescent="0.25">
      <c r="B804" s="359"/>
    </row>
    <row r="805" spans="2:2" x14ac:dyDescent="0.25">
      <c r="B805" s="359"/>
    </row>
    <row r="806" spans="2:2" x14ac:dyDescent="0.25">
      <c r="B806" s="359"/>
    </row>
    <row r="807" spans="2:2" x14ac:dyDescent="0.25">
      <c r="B807" s="359"/>
    </row>
    <row r="808" spans="2:2" x14ac:dyDescent="0.25">
      <c r="B808" s="359"/>
    </row>
    <row r="809" spans="2:2" x14ac:dyDescent="0.25">
      <c r="B809" s="359"/>
    </row>
    <row r="810" spans="2:2" x14ac:dyDescent="0.25">
      <c r="B810" s="359"/>
    </row>
    <row r="811" spans="2:2" x14ac:dyDescent="0.25">
      <c r="B811" s="359"/>
    </row>
    <row r="812" spans="2:2" x14ac:dyDescent="0.25">
      <c r="B812" s="359"/>
    </row>
    <row r="813" spans="2:2" x14ac:dyDescent="0.25">
      <c r="B813" s="359"/>
    </row>
    <row r="814" spans="2:2" x14ac:dyDescent="0.25">
      <c r="B814" s="359"/>
    </row>
    <row r="815" spans="2:2" x14ac:dyDescent="0.25">
      <c r="B815" s="359"/>
    </row>
    <row r="816" spans="2:2" x14ac:dyDescent="0.25">
      <c r="B816" s="359"/>
    </row>
    <row r="817" spans="2:2" x14ac:dyDescent="0.25">
      <c r="B817" s="359"/>
    </row>
    <row r="818" spans="2:2" x14ac:dyDescent="0.25">
      <c r="B818" s="359"/>
    </row>
    <row r="819" spans="2:2" x14ac:dyDescent="0.25">
      <c r="B819" s="359"/>
    </row>
    <row r="820" spans="2:2" x14ac:dyDescent="0.25">
      <c r="B820" s="359"/>
    </row>
    <row r="821" spans="2:2" x14ac:dyDescent="0.25">
      <c r="B821" s="359"/>
    </row>
    <row r="822" spans="2:2" x14ac:dyDescent="0.25">
      <c r="B822" s="359"/>
    </row>
    <row r="823" spans="2:2" x14ac:dyDescent="0.25">
      <c r="B823" s="359"/>
    </row>
    <row r="824" spans="2:2" x14ac:dyDescent="0.25">
      <c r="B824" s="359"/>
    </row>
    <row r="825" spans="2:2" x14ac:dyDescent="0.25">
      <c r="B825" s="359"/>
    </row>
    <row r="826" spans="2:2" x14ac:dyDescent="0.25">
      <c r="B826" s="359"/>
    </row>
    <row r="827" spans="2:2" x14ac:dyDescent="0.25">
      <c r="B827" s="359"/>
    </row>
    <row r="828" spans="2:2" x14ac:dyDescent="0.25">
      <c r="B828" s="359"/>
    </row>
    <row r="829" spans="2:2" x14ac:dyDescent="0.25">
      <c r="B829" s="359"/>
    </row>
    <row r="830" spans="2:2" x14ac:dyDescent="0.25">
      <c r="B830" s="359"/>
    </row>
    <row r="831" spans="2:2" x14ac:dyDescent="0.25">
      <c r="B831" s="359"/>
    </row>
    <row r="832" spans="2:2" x14ac:dyDescent="0.25">
      <c r="B832" s="359"/>
    </row>
    <row r="833" spans="2:2" x14ac:dyDescent="0.25">
      <c r="B833" s="359"/>
    </row>
    <row r="834" spans="2:2" x14ac:dyDescent="0.25">
      <c r="B834" s="359"/>
    </row>
    <row r="835" spans="2:2" x14ac:dyDescent="0.25">
      <c r="B835" s="359"/>
    </row>
    <row r="836" spans="2:2" x14ac:dyDescent="0.25">
      <c r="B836" s="359"/>
    </row>
    <row r="837" spans="2:2" x14ac:dyDescent="0.25">
      <c r="B837" s="359"/>
    </row>
    <row r="838" spans="2:2" x14ac:dyDescent="0.25">
      <c r="B838" s="359"/>
    </row>
    <row r="839" spans="2:2" x14ac:dyDescent="0.25">
      <c r="B839" s="359"/>
    </row>
    <row r="840" spans="2:2" x14ac:dyDescent="0.25">
      <c r="B840" s="359"/>
    </row>
    <row r="841" spans="2:2" x14ac:dyDescent="0.25">
      <c r="B841" s="359"/>
    </row>
    <row r="842" spans="2:2" x14ac:dyDescent="0.25">
      <c r="B842" s="359"/>
    </row>
    <row r="843" spans="2:2" x14ac:dyDescent="0.25">
      <c r="B843" s="359"/>
    </row>
    <row r="844" spans="2:2" x14ac:dyDescent="0.25">
      <c r="B844" s="359"/>
    </row>
    <row r="845" spans="2:2" x14ac:dyDescent="0.25">
      <c r="B845" s="359"/>
    </row>
    <row r="846" spans="2:2" x14ac:dyDescent="0.25">
      <c r="B846" s="359"/>
    </row>
    <row r="847" spans="2:2" x14ac:dyDescent="0.25">
      <c r="B847" s="359"/>
    </row>
    <row r="848" spans="2:2" x14ac:dyDescent="0.25">
      <c r="B848" s="359"/>
    </row>
    <row r="849" spans="2:2" x14ac:dyDescent="0.25">
      <c r="B849" s="359"/>
    </row>
    <row r="850" spans="2:2" x14ac:dyDescent="0.25">
      <c r="B850" s="359"/>
    </row>
    <row r="851" spans="2:2" x14ac:dyDescent="0.25">
      <c r="B851" s="359"/>
    </row>
    <row r="852" spans="2:2" x14ac:dyDescent="0.25">
      <c r="B852" s="359"/>
    </row>
    <row r="853" spans="2:2" x14ac:dyDescent="0.25">
      <c r="B853" s="359"/>
    </row>
    <row r="854" spans="2:2" x14ac:dyDescent="0.25">
      <c r="B854" s="359"/>
    </row>
    <row r="855" spans="2:2" x14ac:dyDescent="0.25">
      <c r="B855" s="359"/>
    </row>
    <row r="856" spans="2:2" x14ac:dyDescent="0.25">
      <c r="B856" s="359"/>
    </row>
    <row r="857" spans="2:2" x14ac:dyDescent="0.25">
      <c r="B857" s="359"/>
    </row>
    <row r="858" spans="2:2" x14ac:dyDescent="0.25">
      <c r="B858" s="359"/>
    </row>
    <row r="859" spans="2:2" x14ac:dyDescent="0.25">
      <c r="B859" s="359"/>
    </row>
    <row r="860" spans="2:2" x14ac:dyDescent="0.25">
      <c r="B860" s="359"/>
    </row>
    <row r="861" spans="2:2" x14ac:dyDescent="0.25">
      <c r="B861" s="359"/>
    </row>
    <row r="862" spans="2:2" x14ac:dyDescent="0.25">
      <c r="B862" s="359"/>
    </row>
    <row r="863" spans="2:2" x14ac:dyDescent="0.25">
      <c r="B863" s="359"/>
    </row>
    <row r="864" spans="2:2" x14ac:dyDescent="0.25">
      <c r="B864" s="359"/>
    </row>
    <row r="865" spans="2:2" x14ac:dyDescent="0.25">
      <c r="B865" s="359"/>
    </row>
    <row r="866" spans="2:2" x14ac:dyDescent="0.25">
      <c r="B866" s="359"/>
    </row>
    <row r="867" spans="2:2" x14ac:dyDescent="0.25">
      <c r="B867" s="359"/>
    </row>
    <row r="868" spans="2:2" x14ac:dyDescent="0.25">
      <c r="B868" s="359"/>
    </row>
    <row r="869" spans="2:2" x14ac:dyDescent="0.25">
      <c r="B869" s="359"/>
    </row>
    <row r="870" spans="2:2" x14ac:dyDescent="0.25">
      <c r="B870" s="359"/>
    </row>
    <row r="871" spans="2:2" x14ac:dyDescent="0.25">
      <c r="B871" s="359"/>
    </row>
    <row r="872" spans="2:2" x14ac:dyDescent="0.25">
      <c r="B872" s="359"/>
    </row>
    <row r="873" spans="2:2" x14ac:dyDescent="0.25">
      <c r="B873" s="359"/>
    </row>
    <row r="874" spans="2:2" x14ac:dyDescent="0.25">
      <c r="B874" s="359"/>
    </row>
    <row r="875" spans="2:2" x14ac:dyDescent="0.25">
      <c r="B875" s="359"/>
    </row>
    <row r="876" spans="2:2" x14ac:dyDescent="0.25">
      <c r="B876" s="359"/>
    </row>
    <row r="877" spans="2:2" x14ac:dyDescent="0.25">
      <c r="B877" s="359"/>
    </row>
    <row r="878" spans="2:2" x14ac:dyDescent="0.25">
      <c r="B878" s="359"/>
    </row>
    <row r="879" spans="2:2" x14ac:dyDescent="0.25">
      <c r="B879" s="359"/>
    </row>
    <row r="880" spans="2:2" x14ac:dyDescent="0.25">
      <c r="B880" s="359"/>
    </row>
    <row r="881" spans="2:2" x14ac:dyDescent="0.25">
      <c r="B881" s="359"/>
    </row>
    <row r="882" spans="2:2" x14ac:dyDescent="0.25">
      <c r="B882" s="359"/>
    </row>
    <row r="883" spans="2:2" x14ac:dyDescent="0.25">
      <c r="B883" s="359"/>
    </row>
    <row r="884" spans="2:2" x14ac:dyDescent="0.25">
      <c r="B884" s="359"/>
    </row>
    <row r="885" spans="2:2" x14ac:dyDescent="0.25">
      <c r="B885" s="359"/>
    </row>
    <row r="886" spans="2:2" x14ac:dyDescent="0.25">
      <c r="B886" s="359"/>
    </row>
    <row r="887" spans="2:2" x14ac:dyDescent="0.25">
      <c r="B887" s="359"/>
    </row>
    <row r="888" spans="2:2" x14ac:dyDescent="0.25">
      <c r="B888" s="359"/>
    </row>
    <row r="889" spans="2:2" x14ac:dyDescent="0.25">
      <c r="B889" s="359"/>
    </row>
    <row r="890" spans="2:2" x14ac:dyDescent="0.25">
      <c r="B890" s="359"/>
    </row>
    <row r="891" spans="2:2" x14ac:dyDescent="0.25">
      <c r="B891" s="359"/>
    </row>
    <row r="892" spans="2:2" x14ac:dyDescent="0.25">
      <c r="B892" s="359"/>
    </row>
    <row r="893" spans="2:2" x14ac:dyDescent="0.25">
      <c r="B893" s="359"/>
    </row>
    <row r="894" spans="2:2" x14ac:dyDescent="0.25">
      <c r="B894" s="359"/>
    </row>
    <row r="895" spans="2:2" x14ac:dyDescent="0.25">
      <c r="B895" s="359"/>
    </row>
    <row r="896" spans="2:2" x14ac:dyDescent="0.25">
      <c r="B896" s="359"/>
    </row>
    <row r="897" spans="2:2" x14ac:dyDescent="0.25">
      <c r="B897" s="359"/>
    </row>
    <row r="898" spans="2:2" x14ac:dyDescent="0.25">
      <c r="B898" s="359"/>
    </row>
    <row r="899" spans="2:2" x14ac:dyDescent="0.25">
      <c r="B899" s="359"/>
    </row>
    <row r="900" spans="2:2" x14ac:dyDescent="0.25">
      <c r="B900" s="359"/>
    </row>
    <row r="901" spans="2:2" x14ac:dyDescent="0.25">
      <c r="B901" s="359"/>
    </row>
    <row r="902" spans="2:2" x14ac:dyDescent="0.25">
      <c r="B902" s="359"/>
    </row>
    <row r="903" spans="2:2" x14ac:dyDescent="0.25">
      <c r="B903" s="359"/>
    </row>
    <row r="904" spans="2:2" x14ac:dyDescent="0.25">
      <c r="B904" s="359"/>
    </row>
    <row r="905" spans="2:2" x14ac:dyDescent="0.25">
      <c r="B905" s="359"/>
    </row>
    <row r="906" spans="2:2" x14ac:dyDescent="0.25">
      <c r="B906" s="359"/>
    </row>
    <row r="907" spans="2:2" x14ac:dyDescent="0.25">
      <c r="B907" s="359"/>
    </row>
    <row r="908" spans="2:2" x14ac:dyDescent="0.25">
      <c r="B908" s="359"/>
    </row>
    <row r="909" spans="2:2" x14ac:dyDescent="0.25">
      <c r="B909" s="359"/>
    </row>
    <row r="910" spans="2:2" x14ac:dyDescent="0.25">
      <c r="B910" s="359"/>
    </row>
    <row r="911" spans="2:2" x14ac:dyDescent="0.25">
      <c r="B911" s="359"/>
    </row>
    <row r="912" spans="2:2" x14ac:dyDescent="0.25">
      <c r="B912" s="359"/>
    </row>
    <row r="913" spans="2:2" x14ac:dyDescent="0.25">
      <c r="B913" s="359"/>
    </row>
    <row r="914" spans="2:2" x14ac:dyDescent="0.25">
      <c r="B914" s="359"/>
    </row>
    <row r="915" spans="2:2" x14ac:dyDescent="0.25">
      <c r="B915" s="359"/>
    </row>
    <row r="916" spans="2:2" x14ac:dyDescent="0.25">
      <c r="B916" s="359"/>
    </row>
    <row r="917" spans="2:2" x14ac:dyDescent="0.25">
      <c r="B917" s="359"/>
    </row>
    <row r="918" spans="2:2" x14ac:dyDescent="0.25">
      <c r="B918" s="359"/>
    </row>
    <row r="919" spans="2:2" x14ac:dyDescent="0.25">
      <c r="B919" s="359"/>
    </row>
    <row r="920" spans="2:2" x14ac:dyDescent="0.25">
      <c r="B920" s="359"/>
    </row>
    <row r="921" spans="2:2" x14ac:dyDescent="0.25">
      <c r="B921" s="359"/>
    </row>
    <row r="922" spans="2:2" x14ac:dyDescent="0.25">
      <c r="B922" s="359"/>
    </row>
    <row r="923" spans="2:2" x14ac:dyDescent="0.25">
      <c r="B923" s="359"/>
    </row>
    <row r="924" spans="2:2" x14ac:dyDescent="0.25">
      <c r="B924" s="359"/>
    </row>
    <row r="925" spans="2:2" x14ac:dyDescent="0.25">
      <c r="B925" s="359"/>
    </row>
    <row r="926" spans="2:2" x14ac:dyDescent="0.25">
      <c r="B926" s="359"/>
    </row>
    <row r="927" spans="2:2" x14ac:dyDescent="0.25">
      <c r="B927" s="359"/>
    </row>
    <row r="928" spans="2:2" x14ac:dyDescent="0.25">
      <c r="B928" s="359"/>
    </row>
    <row r="929" spans="2:2" x14ac:dyDescent="0.25">
      <c r="B929" s="359"/>
    </row>
    <row r="930" spans="2:2" x14ac:dyDescent="0.25">
      <c r="B930" s="359"/>
    </row>
    <row r="931" spans="2:2" x14ac:dyDescent="0.25">
      <c r="B931" s="359"/>
    </row>
    <row r="932" spans="2:2" x14ac:dyDescent="0.25">
      <c r="B932" s="359"/>
    </row>
    <row r="933" spans="2:2" x14ac:dyDescent="0.25">
      <c r="B933" s="359"/>
    </row>
    <row r="934" spans="2:2" x14ac:dyDescent="0.25">
      <c r="B934" s="359"/>
    </row>
    <row r="935" spans="2:2" x14ac:dyDescent="0.25">
      <c r="B935" s="359"/>
    </row>
    <row r="936" spans="2:2" x14ac:dyDescent="0.25">
      <c r="B936" s="359"/>
    </row>
    <row r="937" spans="2:2" x14ac:dyDescent="0.25">
      <c r="B937" s="359"/>
    </row>
    <row r="938" spans="2:2" x14ac:dyDescent="0.25">
      <c r="B938" s="359"/>
    </row>
    <row r="939" spans="2:2" x14ac:dyDescent="0.25">
      <c r="B939" s="359"/>
    </row>
    <row r="940" spans="2:2" x14ac:dyDescent="0.25">
      <c r="B940" s="359"/>
    </row>
    <row r="941" spans="2:2" x14ac:dyDescent="0.25">
      <c r="B941" s="359"/>
    </row>
    <row r="942" spans="2:2" x14ac:dyDescent="0.25">
      <c r="B942" s="359"/>
    </row>
    <row r="943" spans="2:2" x14ac:dyDescent="0.25">
      <c r="B943" s="359"/>
    </row>
    <row r="944" spans="2:2" x14ac:dyDescent="0.25">
      <c r="B944" s="359"/>
    </row>
    <row r="945" spans="2:2" x14ac:dyDescent="0.25">
      <c r="B945" s="359"/>
    </row>
    <row r="946" spans="2:2" x14ac:dyDescent="0.25">
      <c r="B946" s="359"/>
    </row>
    <row r="947" spans="2:2" x14ac:dyDescent="0.25">
      <c r="B947" s="359"/>
    </row>
    <row r="948" spans="2:2" x14ac:dyDescent="0.25">
      <c r="B948" s="359"/>
    </row>
    <row r="949" spans="2:2" x14ac:dyDescent="0.25">
      <c r="B949" s="359"/>
    </row>
    <row r="950" spans="2:2" x14ac:dyDescent="0.25">
      <c r="B950" s="359"/>
    </row>
    <row r="951" spans="2:2" x14ac:dyDescent="0.25">
      <c r="B951" s="359"/>
    </row>
    <row r="952" spans="2:2" x14ac:dyDescent="0.25">
      <c r="B952" s="359"/>
    </row>
    <row r="953" spans="2:2" x14ac:dyDescent="0.25">
      <c r="B953" s="359"/>
    </row>
    <row r="954" spans="2:2" x14ac:dyDescent="0.25">
      <c r="B954" s="359"/>
    </row>
    <row r="955" spans="2:2" x14ac:dyDescent="0.25">
      <c r="B955" s="359"/>
    </row>
    <row r="956" spans="2:2" x14ac:dyDescent="0.25">
      <c r="B956" s="359"/>
    </row>
    <row r="957" spans="2:2" x14ac:dyDescent="0.25">
      <c r="B957" s="359"/>
    </row>
    <row r="958" spans="2:2" x14ac:dyDescent="0.25">
      <c r="B958" s="359"/>
    </row>
    <row r="959" spans="2:2" x14ac:dyDescent="0.25">
      <c r="B959" s="359"/>
    </row>
    <row r="960" spans="2:2" x14ac:dyDescent="0.25">
      <c r="B960" s="359"/>
    </row>
    <row r="961" spans="2:2" x14ac:dyDescent="0.25">
      <c r="B961" s="359"/>
    </row>
    <row r="962" spans="2:2" x14ac:dyDescent="0.25">
      <c r="B962" s="359"/>
    </row>
    <row r="963" spans="2:2" x14ac:dyDescent="0.25">
      <c r="B963" s="359"/>
    </row>
    <row r="964" spans="2:2" x14ac:dyDescent="0.25">
      <c r="B964" s="359"/>
    </row>
    <row r="965" spans="2:2" x14ac:dyDescent="0.25">
      <c r="B965" s="359"/>
    </row>
    <row r="966" spans="2:2" x14ac:dyDescent="0.25">
      <c r="B966" s="359"/>
    </row>
    <row r="967" spans="2:2" x14ac:dyDescent="0.25">
      <c r="B967" s="359"/>
    </row>
    <row r="968" spans="2:2" x14ac:dyDescent="0.25">
      <c r="B968" s="359"/>
    </row>
    <row r="969" spans="2:2" x14ac:dyDescent="0.25">
      <c r="B969" s="359"/>
    </row>
    <row r="970" spans="2:2" x14ac:dyDescent="0.25">
      <c r="B970" s="359"/>
    </row>
    <row r="971" spans="2:2" x14ac:dyDescent="0.25">
      <c r="B971" s="359"/>
    </row>
    <row r="972" spans="2:2" x14ac:dyDescent="0.25">
      <c r="B972" s="359"/>
    </row>
    <row r="973" spans="2:2" x14ac:dyDescent="0.25">
      <c r="B973" s="359"/>
    </row>
    <row r="974" spans="2:2" x14ac:dyDescent="0.25">
      <c r="B974" s="359"/>
    </row>
    <row r="975" spans="2:2" x14ac:dyDescent="0.25">
      <c r="B975" s="359"/>
    </row>
    <row r="976" spans="2:2" x14ac:dyDescent="0.25">
      <c r="B976" s="359"/>
    </row>
    <row r="977" spans="2:2" x14ac:dyDescent="0.25">
      <c r="B977" s="359"/>
    </row>
    <row r="978" spans="2:2" x14ac:dyDescent="0.25">
      <c r="B978" s="359"/>
    </row>
    <row r="979" spans="2:2" x14ac:dyDescent="0.25">
      <c r="B979" s="359"/>
    </row>
    <row r="980" spans="2:2" x14ac:dyDescent="0.25">
      <c r="B980" s="359"/>
    </row>
    <row r="981" spans="2:2" x14ac:dyDescent="0.25">
      <c r="B981" s="359"/>
    </row>
    <row r="982" spans="2:2" x14ac:dyDescent="0.25">
      <c r="B982" s="359"/>
    </row>
    <row r="983" spans="2:2" x14ac:dyDescent="0.25">
      <c r="B983" s="359"/>
    </row>
    <row r="984" spans="2:2" x14ac:dyDescent="0.25">
      <c r="B984" s="359"/>
    </row>
    <row r="985" spans="2:2" x14ac:dyDescent="0.25">
      <c r="B985" s="359"/>
    </row>
    <row r="986" spans="2:2" x14ac:dyDescent="0.25">
      <c r="B986" s="359"/>
    </row>
    <row r="987" spans="2:2" x14ac:dyDescent="0.25">
      <c r="B987" s="359"/>
    </row>
    <row r="988" spans="2:2" x14ac:dyDescent="0.25">
      <c r="B988" s="359"/>
    </row>
    <row r="989" spans="2:2" x14ac:dyDescent="0.25">
      <c r="B989" s="359"/>
    </row>
    <row r="990" spans="2:2" x14ac:dyDescent="0.25">
      <c r="B990" s="359"/>
    </row>
    <row r="991" spans="2:2" x14ac:dyDescent="0.25">
      <c r="B991" s="359"/>
    </row>
    <row r="992" spans="2:2" x14ac:dyDescent="0.25">
      <c r="B992" s="359"/>
    </row>
    <row r="993" spans="2:2" x14ac:dyDescent="0.25">
      <c r="B993" s="359"/>
    </row>
    <row r="994" spans="2:2" x14ac:dyDescent="0.25">
      <c r="B994" s="359"/>
    </row>
    <row r="995" spans="2:2" x14ac:dyDescent="0.25">
      <c r="B995" s="359"/>
    </row>
    <row r="996" spans="2:2" x14ac:dyDescent="0.25">
      <c r="B996" s="359"/>
    </row>
    <row r="997" spans="2:2" x14ac:dyDescent="0.25">
      <c r="B997" s="359"/>
    </row>
    <row r="998" spans="2:2" x14ac:dyDescent="0.25">
      <c r="B998" s="359"/>
    </row>
    <row r="999" spans="2:2" x14ac:dyDescent="0.25">
      <c r="B999" s="359"/>
    </row>
    <row r="1000" spans="2:2" x14ac:dyDescent="0.25">
      <c r="B1000" s="359"/>
    </row>
    <row r="1001" spans="2:2" x14ac:dyDescent="0.25">
      <c r="B1001" s="359"/>
    </row>
    <row r="1002" spans="2:2" x14ac:dyDescent="0.25">
      <c r="B1002" s="359"/>
    </row>
    <row r="1003" spans="2:2" x14ac:dyDescent="0.25">
      <c r="B1003" s="359"/>
    </row>
    <row r="1004" spans="2:2" ht="15.75" thickBot="1" x14ac:dyDescent="0.3">
      <c r="B1004" s="362"/>
    </row>
  </sheetData>
  <sheetProtection sheet="1" objects="1" scenarios="1"/>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571F-594F-4820-BAE0-CA6F9DD253E5}">
  <sheetPr codeName="Feuil31"/>
  <dimension ref="B1:AS108"/>
  <sheetViews>
    <sheetView zoomScale="85" zoomScaleNormal="85" workbookViewId="0"/>
  </sheetViews>
  <sheetFormatPr baseColWidth="10" defaultColWidth="15.140625" defaultRowHeight="15" outlineLevelRow="1" outlineLevelCol="1" x14ac:dyDescent="0.25"/>
  <cols>
    <col min="1" max="1" width="3.28515625" style="137" customWidth="1"/>
    <col min="2" max="2" width="19.5703125" style="137" customWidth="1"/>
    <col min="3" max="3" width="15.7109375" style="137" customWidth="1"/>
    <col min="4" max="4" width="19.5703125" style="137" customWidth="1"/>
    <col min="5" max="8" width="15.7109375" style="137" customWidth="1"/>
    <col min="9" max="9" width="18.85546875" style="137" customWidth="1"/>
    <col min="10" max="10" width="15.7109375" style="137" customWidth="1"/>
    <col min="11" max="13" width="14.7109375" style="137" customWidth="1"/>
    <col min="14" max="14" width="2.140625" style="137" customWidth="1"/>
    <col min="15" max="15" width="3.7109375" style="137" customWidth="1"/>
    <col min="16" max="16" width="15.140625" style="137"/>
    <col min="17" max="17" width="15" style="112" hidden="1" customWidth="1" outlineLevel="1"/>
    <col min="18" max="18" width="14.28515625" style="112" hidden="1" customWidth="1" outlineLevel="1"/>
    <col min="19" max="21" width="15.140625" style="112" hidden="1" customWidth="1" outlineLevel="1"/>
    <col min="22" max="22" width="14.28515625" style="112" hidden="1" customWidth="1" outlineLevel="1"/>
    <col min="23" max="44" width="15.140625" style="112" hidden="1" customWidth="1" outlineLevel="1"/>
    <col min="45" max="45" width="15.140625" style="137" collapsed="1"/>
    <col min="46" max="16384" width="15.140625" style="137"/>
  </cols>
  <sheetData>
    <row r="1" spans="2:44" ht="15.75" thickBot="1" x14ac:dyDescent="0.3"/>
    <row r="2" spans="2:44" s="149" customFormat="1" ht="39.75" customHeight="1" x14ac:dyDescent="0.25">
      <c r="B2" s="615" t="str">
        <f>IF(Lang=0,R2,S2)</f>
        <v>Garanties financières afférentes aux autres types de contrat
(non consolidé)</v>
      </c>
      <c r="C2" s="688"/>
      <c r="D2" s="688"/>
      <c r="E2" s="688"/>
      <c r="F2" s="688"/>
      <c r="G2" s="688"/>
      <c r="H2" s="688"/>
      <c r="I2" s="688"/>
      <c r="J2" s="688"/>
      <c r="K2" s="688"/>
      <c r="L2" s="688"/>
      <c r="M2" s="703"/>
      <c r="N2" s="155"/>
      <c r="O2" s="155"/>
      <c r="Q2" s="112"/>
      <c r="R2" s="112" t="s">
        <v>2584</v>
      </c>
      <c r="S2" s="112" t="s">
        <v>2585</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2:44" s="149" customFormat="1" x14ac:dyDescent="0.25">
      <c r="B3" s="689" t="str">
        <f>IF(Lang=0,R3,S3)</f>
        <v>(en millier de dollars)</v>
      </c>
      <c r="C3" s="690"/>
      <c r="D3" s="690"/>
      <c r="E3" s="690"/>
      <c r="F3" s="690"/>
      <c r="G3" s="690"/>
      <c r="H3" s="690"/>
      <c r="I3" s="690"/>
      <c r="J3" s="690"/>
      <c r="K3" s="690"/>
      <c r="L3" s="690"/>
      <c r="M3" s="704"/>
      <c r="N3" s="155"/>
      <c r="O3" s="155"/>
      <c r="Q3" s="112"/>
      <c r="R3" s="112" t="s">
        <v>756</v>
      </c>
      <c r="S3" s="112" t="s">
        <v>757</v>
      </c>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2:44" s="149" customFormat="1" ht="33.75" x14ac:dyDescent="0.25">
      <c r="B4" s="36" t="str">
        <f>IF(Lang=0,R4,S4)</f>
        <v>Regroupement de contrats/Produits</v>
      </c>
      <c r="C4" s="89" t="str">
        <f>IF(Lang=0,T4,U4)</f>
        <v>Années d'émission</v>
      </c>
      <c r="D4" s="24" t="str">
        <f>IF(Lang=0,V4,W4)</f>
        <v>Portefeuille</v>
      </c>
      <c r="E4" s="89" t="str">
        <f>IF(Lang=0,X4,Y4)</f>
        <v>Méthode d'évaluation</v>
      </c>
      <c r="F4" s="89" t="str">
        <f>IF(Lang=0,Z4,AA4)</f>
        <v>Véhicule de placement</v>
      </c>
      <c r="G4" s="89" t="str">
        <f>IF(Lang=0,AB4,AC4)</f>
        <v>Type de garantie financière
(1)</v>
      </c>
      <c r="H4" s="89" t="str">
        <f>IF(Lang=0,AD4,AE4)</f>
        <v xml:space="preserve">Garantie
</v>
      </c>
      <c r="I4" s="89" t="str">
        <f>IF(Lang=0,AF4,AG4)</f>
        <v>Durée de la garantie
(en nombre d'années)</v>
      </c>
      <c r="J4" s="89" t="str">
        <f>IF(Lang=0,AH4,AI4)</f>
        <v>Ratio de frais de gestion (RFG)
(2)</v>
      </c>
      <c r="K4" s="89" t="str">
        <f>IF(Lang=0,AJ4,AK4)</f>
        <v>Exposition actuelle</v>
      </c>
      <c r="L4" s="89" t="str">
        <f>IF(Lang=0,AL4,AM4)</f>
        <v>Exposition potentielle
(3)</v>
      </c>
      <c r="M4" s="91" t="str">
        <f>IF(Lang=0,AN4,AO4)</f>
        <v>Passif net des contrats (excluant la MSC)</v>
      </c>
      <c r="N4" s="161"/>
      <c r="O4" s="155"/>
      <c r="Q4" s="112"/>
      <c r="R4" s="112" t="s">
        <v>2532</v>
      </c>
      <c r="S4" s="112" t="s">
        <v>2533</v>
      </c>
      <c r="T4" s="112" t="s">
        <v>2561</v>
      </c>
      <c r="U4" s="112" t="s">
        <v>2562</v>
      </c>
      <c r="V4" s="112" t="s">
        <v>665</v>
      </c>
      <c r="W4" s="112" t="s">
        <v>666</v>
      </c>
      <c r="X4" s="112" t="s">
        <v>2563</v>
      </c>
      <c r="Y4" s="112" t="s">
        <v>2564</v>
      </c>
      <c r="Z4" s="112" t="s">
        <v>2565</v>
      </c>
      <c r="AA4" s="112" t="s">
        <v>2566</v>
      </c>
      <c r="AB4" s="112" t="s">
        <v>2567</v>
      </c>
      <c r="AC4" s="112" t="s">
        <v>2568</v>
      </c>
      <c r="AD4" s="112" t="s">
        <v>2586</v>
      </c>
      <c r="AE4" s="112" t="s">
        <v>2587</v>
      </c>
      <c r="AF4" s="112" t="s">
        <v>2571</v>
      </c>
      <c r="AG4" s="112" t="s">
        <v>2572</v>
      </c>
      <c r="AH4" s="112" t="s">
        <v>2569</v>
      </c>
      <c r="AI4" s="112" t="s">
        <v>2570</v>
      </c>
      <c r="AJ4" s="112" t="s">
        <v>2573</v>
      </c>
      <c r="AK4" s="112" t="s">
        <v>2574</v>
      </c>
      <c r="AL4" s="112" t="s">
        <v>2575</v>
      </c>
      <c r="AM4" s="112" t="s">
        <v>2576</v>
      </c>
      <c r="AN4" s="112" t="s">
        <v>2233</v>
      </c>
      <c r="AO4" s="112" t="s">
        <v>2544</v>
      </c>
      <c r="AP4" s="112"/>
      <c r="AQ4" s="112"/>
      <c r="AR4" s="112"/>
    </row>
    <row r="5" spans="2:44" s="149" customFormat="1" ht="9" customHeight="1" x14ac:dyDescent="0.25">
      <c r="B5" s="282" t="s">
        <v>783</v>
      </c>
      <c r="C5" s="283" t="s">
        <v>784</v>
      </c>
      <c r="D5" s="298" t="s">
        <v>1796</v>
      </c>
      <c r="E5" s="283" t="s">
        <v>1838</v>
      </c>
      <c r="F5" s="283" t="s">
        <v>785</v>
      </c>
      <c r="G5" s="283" t="s">
        <v>787</v>
      </c>
      <c r="H5" s="283" t="s">
        <v>788</v>
      </c>
      <c r="I5" s="283" t="s">
        <v>1865</v>
      </c>
      <c r="J5" s="283" t="s">
        <v>1866</v>
      </c>
      <c r="K5" s="283" t="s">
        <v>789</v>
      </c>
      <c r="L5" s="283" t="s">
        <v>1839</v>
      </c>
      <c r="M5" s="284" t="s">
        <v>1840</v>
      </c>
      <c r="N5" s="161"/>
      <c r="O5" s="2" t="str">
        <f>IF(Lang=0,AQ5,AR5)</f>
        <v>Réf</v>
      </c>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t="s">
        <v>2</v>
      </c>
      <c r="AR5" s="112" t="s">
        <v>3</v>
      </c>
    </row>
    <row r="6" spans="2:44" s="149" customFormat="1" ht="15" customHeight="1" x14ac:dyDescent="0.25">
      <c r="B6" s="474"/>
      <c r="C6" s="377"/>
      <c r="D6" s="365" t="str">
        <f t="shared" ref="D6:D15" si="0">IF(Lang=0,V6,W6)</f>
        <v>Portefeuille#1</v>
      </c>
      <c r="E6" s="377" t="str">
        <f t="shared" ref="E6:E15" si="1">IF(Lang=0,X6,Y6)</f>
        <v>Choisir</v>
      </c>
      <c r="F6" s="377"/>
      <c r="G6" s="377"/>
      <c r="H6" s="475"/>
      <c r="I6" s="377"/>
      <c r="J6" s="377"/>
      <c r="K6" s="441"/>
      <c r="L6" s="441"/>
      <c r="M6" s="442"/>
      <c r="N6" s="155"/>
      <c r="O6" s="1" t="s">
        <v>794</v>
      </c>
      <c r="Q6" s="112"/>
      <c r="R6" s="112"/>
      <c r="S6" s="112"/>
      <c r="T6" s="112"/>
      <c r="U6" s="112"/>
      <c r="V6" s="112" t="s">
        <v>680</v>
      </c>
      <c r="W6" s="112" t="s">
        <v>681</v>
      </c>
      <c r="X6" s="112" t="s">
        <v>42</v>
      </c>
      <c r="Y6" s="112" t="s">
        <v>43</v>
      </c>
      <c r="Z6" s="112"/>
      <c r="AA6" s="112"/>
      <c r="AB6" s="112"/>
      <c r="AC6" s="112"/>
      <c r="AD6" s="112"/>
      <c r="AE6" s="112"/>
      <c r="AF6" s="112"/>
      <c r="AG6" s="112"/>
      <c r="AH6" s="112"/>
      <c r="AI6" s="112"/>
      <c r="AJ6" s="112"/>
      <c r="AK6" s="112"/>
      <c r="AL6" s="112"/>
      <c r="AM6" s="112"/>
      <c r="AN6" s="112"/>
      <c r="AO6" s="112"/>
      <c r="AP6" s="112"/>
      <c r="AQ6" s="112"/>
      <c r="AR6" s="112"/>
    </row>
    <row r="7" spans="2:44" s="149" customFormat="1" ht="15" customHeight="1" x14ac:dyDescent="0.25">
      <c r="B7" s="474"/>
      <c r="C7" s="377"/>
      <c r="D7" s="365" t="str">
        <f t="shared" si="0"/>
        <v>Portefeuille#2</v>
      </c>
      <c r="E7" s="377" t="str">
        <f t="shared" si="1"/>
        <v>Choisir</v>
      </c>
      <c r="F7" s="377"/>
      <c r="G7" s="377"/>
      <c r="H7" s="377"/>
      <c r="I7" s="377"/>
      <c r="J7" s="377"/>
      <c r="K7" s="441"/>
      <c r="L7" s="441"/>
      <c r="M7" s="442"/>
      <c r="N7" s="155"/>
      <c r="O7" s="1" t="s">
        <v>795</v>
      </c>
      <c r="Q7" s="112"/>
      <c r="R7" s="112"/>
      <c r="S7" s="112"/>
      <c r="T7" s="112"/>
      <c r="U7" s="112"/>
      <c r="V7" s="112" t="s">
        <v>687</v>
      </c>
      <c r="W7" s="112" t="s">
        <v>688</v>
      </c>
      <c r="X7" s="112" t="s">
        <v>42</v>
      </c>
      <c r="Y7" s="112" t="s">
        <v>43</v>
      </c>
      <c r="Z7" s="112"/>
      <c r="AA7" s="112"/>
      <c r="AB7" s="112"/>
      <c r="AC7" s="112"/>
      <c r="AD7" s="112"/>
      <c r="AE7" s="112"/>
      <c r="AF7" s="112"/>
      <c r="AG7" s="112"/>
      <c r="AH7" s="112"/>
      <c r="AI7" s="112"/>
      <c r="AJ7" s="112"/>
      <c r="AK7" s="112"/>
      <c r="AL7" s="112"/>
      <c r="AM7" s="112"/>
      <c r="AN7" s="112"/>
      <c r="AO7" s="112"/>
      <c r="AP7" s="112"/>
      <c r="AQ7" s="112"/>
      <c r="AR7" s="112"/>
    </row>
    <row r="8" spans="2:44" s="149" customFormat="1" ht="15" customHeight="1" x14ac:dyDescent="0.25">
      <c r="B8" s="474"/>
      <c r="C8" s="377"/>
      <c r="D8" s="365" t="str">
        <f t="shared" si="0"/>
        <v>Portefeuille#3</v>
      </c>
      <c r="E8" s="377" t="str">
        <f t="shared" si="1"/>
        <v>Choisir</v>
      </c>
      <c r="F8" s="377"/>
      <c r="G8" s="377"/>
      <c r="H8" s="377"/>
      <c r="I8" s="377"/>
      <c r="J8" s="377"/>
      <c r="K8" s="441"/>
      <c r="L8" s="441"/>
      <c r="M8" s="442"/>
      <c r="N8" s="155"/>
      <c r="O8" s="1" t="s">
        <v>796</v>
      </c>
      <c r="Q8" s="112"/>
      <c r="R8" s="112"/>
      <c r="S8" s="112"/>
      <c r="T8" s="112"/>
      <c r="U8" s="112"/>
      <c r="V8" s="112" t="s">
        <v>694</v>
      </c>
      <c r="W8" s="112" t="s">
        <v>695</v>
      </c>
      <c r="X8" s="112" t="s">
        <v>42</v>
      </c>
      <c r="Y8" s="112" t="s">
        <v>43</v>
      </c>
      <c r="Z8" s="112"/>
      <c r="AA8" s="112"/>
      <c r="AB8" s="112"/>
      <c r="AC8" s="112"/>
      <c r="AD8" s="112"/>
      <c r="AE8" s="112"/>
      <c r="AF8" s="112"/>
      <c r="AG8" s="112"/>
      <c r="AH8" s="112"/>
      <c r="AI8" s="112"/>
      <c r="AJ8" s="112"/>
      <c r="AK8" s="112"/>
      <c r="AL8" s="112"/>
      <c r="AM8" s="112"/>
      <c r="AN8" s="112"/>
      <c r="AO8" s="112"/>
      <c r="AP8" s="112"/>
      <c r="AQ8" s="112"/>
      <c r="AR8" s="112"/>
    </row>
    <row r="9" spans="2:44" s="149" customFormat="1" ht="15" customHeight="1" x14ac:dyDescent="0.25">
      <c r="B9" s="474"/>
      <c r="C9" s="377"/>
      <c r="D9" s="365" t="str">
        <f t="shared" si="0"/>
        <v>Portefeuille#4</v>
      </c>
      <c r="E9" s="377" t="str">
        <f t="shared" si="1"/>
        <v>Choisir</v>
      </c>
      <c r="F9" s="377"/>
      <c r="G9" s="377"/>
      <c r="H9" s="377"/>
      <c r="I9" s="377"/>
      <c r="J9" s="377"/>
      <c r="K9" s="441"/>
      <c r="L9" s="441"/>
      <c r="M9" s="442"/>
      <c r="N9" s="155"/>
      <c r="O9" s="1" t="s">
        <v>797</v>
      </c>
      <c r="Q9" s="112"/>
      <c r="R9" s="112"/>
      <c r="S9" s="112"/>
      <c r="T9" s="112"/>
      <c r="U9" s="112"/>
      <c r="V9" s="112" t="s">
        <v>701</v>
      </c>
      <c r="W9" s="112" t="s">
        <v>702</v>
      </c>
      <c r="X9" s="112" t="s">
        <v>42</v>
      </c>
      <c r="Y9" s="112" t="s">
        <v>43</v>
      </c>
      <c r="Z9" s="112"/>
      <c r="AA9" s="112"/>
      <c r="AB9" s="112"/>
      <c r="AC9" s="112"/>
      <c r="AD9" s="112"/>
      <c r="AE9" s="112"/>
      <c r="AF9" s="112"/>
      <c r="AG9" s="112"/>
      <c r="AH9" s="112"/>
      <c r="AI9" s="112"/>
      <c r="AJ9" s="112"/>
      <c r="AK9" s="112"/>
      <c r="AL9" s="112"/>
      <c r="AM9" s="112"/>
      <c r="AN9" s="112"/>
      <c r="AO9" s="112"/>
      <c r="AP9" s="112"/>
      <c r="AQ9" s="112"/>
      <c r="AR9" s="112"/>
    </row>
    <row r="10" spans="2:44" s="149" customFormat="1" ht="15" customHeight="1" x14ac:dyDescent="0.25">
      <c r="B10" s="474"/>
      <c r="C10" s="377"/>
      <c r="D10" s="365" t="str">
        <f t="shared" si="0"/>
        <v>Portefeuille#5</v>
      </c>
      <c r="E10" s="377" t="str">
        <f t="shared" si="1"/>
        <v>Choisir</v>
      </c>
      <c r="F10" s="377"/>
      <c r="G10" s="377"/>
      <c r="H10" s="377"/>
      <c r="I10" s="377"/>
      <c r="J10" s="377"/>
      <c r="K10" s="441"/>
      <c r="L10" s="441"/>
      <c r="M10" s="442"/>
      <c r="N10" s="155"/>
      <c r="O10" s="1" t="s">
        <v>6</v>
      </c>
      <c r="Q10" s="112"/>
      <c r="R10" s="112"/>
      <c r="S10" s="112"/>
      <c r="T10" s="112"/>
      <c r="U10" s="112"/>
      <c r="V10" s="112" t="s">
        <v>708</v>
      </c>
      <c r="W10" s="112" t="s">
        <v>709</v>
      </c>
      <c r="X10" s="112" t="s">
        <v>42</v>
      </c>
      <c r="Y10" s="112" t="s">
        <v>43</v>
      </c>
      <c r="Z10" s="112"/>
      <c r="AA10" s="112"/>
      <c r="AB10" s="112"/>
      <c r="AC10" s="112"/>
      <c r="AD10" s="112"/>
      <c r="AE10" s="112"/>
      <c r="AF10" s="112"/>
      <c r="AG10" s="112"/>
      <c r="AH10" s="112"/>
      <c r="AI10" s="112"/>
      <c r="AJ10" s="112"/>
      <c r="AK10" s="112"/>
      <c r="AL10" s="112"/>
      <c r="AM10" s="112"/>
      <c r="AN10" s="112"/>
      <c r="AO10" s="112"/>
      <c r="AP10" s="112"/>
      <c r="AQ10" s="112"/>
      <c r="AR10" s="112"/>
    </row>
    <row r="11" spans="2:44" s="149" customFormat="1" ht="15" customHeight="1" x14ac:dyDescent="0.25">
      <c r="B11" s="474"/>
      <c r="C11" s="377"/>
      <c r="D11" s="365" t="str">
        <f t="shared" si="0"/>
        <v>Portefeuille#6</v>
      </c>
      <c r="E11" s="377" t="str">
        <f t="shared" si="1"/>
        <v>Choisir</v>
      </c>
      <c r="F11" s="377"/>
      <c r="G11" s="377"/>
      <c r="H11" s="377"/>
      <c r="I11" s="377"/>
      <c r="J11" s="377"/>
      <c r="K11" s="441"/>
      <c r="L11" s="441"/>
      <c r="M11" s="442"/>
      <c r="N11" s="155"/>
      <c r="O11" s="1" t="s">
        <v>798</v>
      </c>
      <c r="Q11" s="112"/>
      <c r="R11" s="112"/>
      <c r="S11" s="112"/>
      <c r="T11" s="112"/>
      <c r="U11" s="112"/>
      <c r="V11" s="112" t="s">
        <v>715</v>
      </c>
      <c r="W11" s="112" t="s">
        <v>716</v>
      </c>
      <c r="X11" s="112" t="s">
        <v>42</v>
      </c>
      <c r="Y11" s="112" t="s">
        <v>43</v>
      </c>
      <c r="Z11" s="112"/>
      <c r="AA11" s="112"/>
      <c r="AB11" s="112"/>
      <c r="AC11" s="112"/>
      <c r="AD11" s="112"/>
      <c r="AE11" s="112"/>
      <c r="AF11" s="112"/>
      <c r="AG11" s="112"/>
      <c r="AH11" s="112"/>
      <c r="AI11" s="112"/>
      <c r="AJ11" s="112"/>
      <c r="AK11" s="112"/>
      <c r="AL11" s="112"/>
      <c r="AM11" s="112"/>
      <c r="AN11" s="112"/>
      <c r="AO11" s="112"/>
      <c r="AP11" s="112"/>
      <c r="AQ11" s="112"/>
      <c r="AR11" s="112"/>
    </row>
    <row r="12" spans="2:44" s="149" customFormat="1" ht="15" customHeight="1" x14ac:dyDescent="0.25">
      <c r="B12" s="474"/>
      <c r="C12" s="377"/>
      <c r="D12" s="365" t="str">
        <f t="shared" si="0"/>
        <v>Portefeuille#7</v>
      </c>
      <c r="E12" s="377" t="str">
        <f t="shared" si="1"/>
        <v>Choisir</v>
      </c>
      <c r="F12" s="377"/>
      <c r="G12" s="377"/>
      <c r="H12" s="377"/>
      <c r="I12" s="377"/>
      <c r="J12" s="377"/>
      <c r="K12" s="441"/>
      <c r="L12" s="441"/>
      <c r="M12" s="442"/>
      <c r="N12" s="155"/>
      <c r="O12" s="1" t="s">
        <v>799</v>
      </c>
      <c r="Q12" s="112"/>
      <c r="R12" s="112"/>
      <c r="S12" s="112"/>
      <c r="T12" s="112"/>
      <c r="U12" s="112"/>
      <c r="V12" s="112" t="s">
        <v>722</v>
      </c>
      <c r="W12" s="112" t="s">
        <v>723</v>
      </c>
      <c r="X12" s="112" t="s">
        <v>42</v>
      </c>
      <c r="Y12" s="112" t="s">
        <v>43</v>
      </c>
      <c r="Z12" s="112"/>
      <c r="AA12" s="112"/>
      <c r="AB12" s="112"/>
      <c r="AC12" s="112"/>
      <c r="AD12" s="112"/>
      <c r="AE12" s="112"/>
      <c r="AF12" s="112"/>
      <c r="AG12" s="112"/>
      <c r="AH12" s="112"/>
      <c r="AI12" s="112"/>
      <c r="AJ12" s="112"/>
      <c r="AK12" s="112"/>
      <c r="AL12" s="112"/>
      <c r="AM12" s="112"/>
      <c r="AN12" s="112"/>
      <c r="AO12" s="112"/>
      <c r="AP12" s="112"/>
      <c r="AQ12" s="112"/>
      <c r="AR12" s="112"/>
    </row>
    <row r="13" spans="2:44" s="149" customFormat="1" ht="15" customHeight="1" x14ac:dyDescent="0.25">
      <c r="B13" s="474"/>
      <c r="C13" s="377"/>
      <c r="D13" s="365" t="str">
        <f t="shared" si="0"/>
        <v>Portefeuille#8</v>
      </c>
      <c r="E13" s="377" t="str">
        <f t="shared" si="1"/>
        <v>Choisir</v>
      </c>
      <c r="F13" s="377"/>
      <c r="G13" s="377"/>
      <c r="H13" s="377"/>
      <c r="I13" s="377"/>
      <c r="J13" s="377"/>
      <c r="K13" s="441"/>
      <c r="L13" s="441"/>
      <c r="M13" s="442"/>
      <c r="N13" s="155"/>
      <c r="O13" s="1" t="s">
        <v>800</v>
      </c>
      <c r="Q13" s="112"/>
      <c r="R13" s="112"/>
      <c r="S13" s="112"/>
      <c r="T13" s="112"/>
      <c r="U13" s="112"/>
      <c r="V13" s="112" t="s">
        <v>729</v>
      </c>
      <c r="W13" s="112" t="s">
        <v>730</v>
      </c>
      <c r="X13" s="112" t="s">
        <v>42</v>
      </c>
      <c r="Y13" s="112" t="s">
        <v>43</v>
      </c>
      <c r="Z13" s="112"/>
      <c r="AA13" s="112"/>
      <c r="AB13" s="112"/>
      <c r="AC13" s="112"/>
      <c r="AD13" s="112"/>
      <c r="AE13" s="112"/>
      <c r="AF13" s="112"/>
      <c r="AG13" s="112"/>
      <c r="AH13" s="112"/>
      <c r="AI13" s="112"/>
      <c r="AJ13" s="112"/>
      <c r="AK13" s="112"/>
      <c r="AL13" s="112"/>
      <c r="AM13" s="112"/>
      <c r="AN13" s="112"/>
      <c r="AO13" s="112"/>
      <c r="AP13" s="112"/>
      <c r="AQ13" s="112"/>
      <c r="AR13" s="112"/>
    </row>
    <row r="14" spans="2:44" s="149" customFormat="1" ht="15" customHeight="1" x14ac:dyDescent="0.25">
      <c r="B14" s="474"/>
      <c r="C14" s="377"/>
      <c r="D14" s="365" t="str">
        <f t="shared" si="0"/>
        <v>Portefeuille#9</v>
      </c>
      <c r="E14" s="377" t="str">
        <f t="shared" si="1"/>
        <v>Choisir</v>
      </c>
      <c r="F14" s="377"/>
      <c r="G14" s="377"/>
      <c r="H14" s="377"/>
      <c r="I14" s="377"/>
      <c r="J14" s="377"/>
      <c r="K14" s="441"/>
      <c r="L14" s="441"/>
      <c r="M14" s="442"/>
      <c r="N14" s="155"/>
      <c r="O14" s="1" t="s">
        <v>801</v>
      </c>
      <c r="Q14" s="112"/>
      <c r="R14" s="112"/>
      <c r="S14" s="112"/>
      <c r="T14" s="112"/>
      <c r="U14" s="112"/>
      <c r="V14" s="112" t="s">
        <v>736</v>
      </c>
      <c r="W14" s="112" t="s">
        <v>737</v>
      </c>
      <c r="X14" s="112" t="s">
        <v>42</v>
      </c>
      <c r="Y14" s="112" t="s">
        <v>43</v>
      </c>
      <c r="Z14" s="112"/>
      <c r="AA14" s="112"/>
      <c r="AB14" s="112"/>
      <c r="AC14" s="112"/>
      <c r="AD14" s="112"/>
      <c r="AE14" s="112"/>
      <c r="AF14" s="112"/>
      <c r="AG14" s="112"/>
      <c r="AH14" s="112"/>
      <c r="AI14" s="112"/>
      <c r="AJ14" s="112"/>
      <c r="AK14" s="112"/>
      <c r="AL14" s="112"/>
      <c r="AM14" s="112"/>
      <c r="AN14" s="112"/>
      <c r="AO14" s="112"/>
      <c r="AP14" s="112"/>
      <c r="AQ14" s="112"/>
      <c r="AR14" s="112"/>
    </row>
    <row r="15" spans="2:44" s="149" customFormat="1" ht="15" customHeight="1" x14ac:dyDescent="0.25">
      <c r="B15" s="474"/>
      <c r="C15" s="377"/>
      <c r="D15" s="365" t="str">
        <f t="shared" si="0"/>
        <v>Portefeuille#10</v>
      </c>
      <c r="E15" s="377" t="str">
        <f t="shared" si="1"/>
        <v>Choisir</v>
      </c>
      <c r="F15" s="377"/>
      <c r="G15" s="377"/>
      <c r="H15" s="377"/>
      <c r="I15" s="377"/>
      <c r="J15" s="377"/>
      <c r="K15" s="441"/>
      <c r="L15" s="441"/>
      <c r="M15" s="442"/>
      <c r="N15" s="155"/>
      <c r="O15" s="1" t="s">
        <v>24</v>
      </c>
      <c r="Q15" s="112"/>
      <c r="R15" s="112"/>
      <c r="S15" s="112"/>
      <c r="T15" s="112"/>
      <c r="U15" s="112"/>
      <c r="V15" s="112" t="s">
        <v>744</v>
      </c>
      <c r="W15" s="112" t="s">
        <v>745</v>
      </c>
      <c r="X15" s="112" t="s">
        <v>42</v>
      </c>
      <c r="Y15" s="112" t="s">
        <v>43</v>
      </c>
      <c r="Z15" s="112"/>
      <c r="AA15" s="112"/>
      <c r="AB15" s="112"/>
      <c r="AC15" s="112"/>
      <c r="AD15" s="112"/>
      <c r="AE15" s="112"/>
      <c r="AF15" s="112"/>
      <c r="AG15" s="112"/>
      <c r="AH15" s="112"/>
      <c r="AI15" s="112"/>
      <c r="AJ15" s="112"/>
      <c r="AK15" s="112"/>
      <c r="AL15" s="112"/>
      <c r="AM15" s="112"/>
      <c r="AN15" s="112"/>
      <c r="AO15" s="112"/>
      <c r="AP15" s="112"/>
      <c r="AQ15" s="112"/>
      <c r="AR15" s="112"/>
    </row>
    <row r="16" spans="2:44" s="149" customFormat="1" ht="15" customHeight="1" outlineLevel="1" x14ac:dyDescent="0.25">
      <c r="B16" s="474"/>
      <c r="C16" s="377"/>
      <c r="D16" s="365"/>
      <c r="E16" s="377"/>
      <c r="F16" s="377"/>
      <c r="G16" s="377"/>
      <c r="H16" s="377"/>
      <c r="I16" s="377"/>
      <c r="J16" s="377"/>
      <c r="K16" s="441"/>
      <c r="L16" s="441"/>
      <c r="M16" s="442"/>
      <c r="N16" s="155"/>
      <c r="O16" s="1" t="s">
        <v>802</v>
      </c>
      <c r="Q16" s="112"/>
      <c r="R16" s="112"/>
      <c r="S16" s="112"/>
      <c r="T16" s="112"/>
      <c r="U16" s="112"/>
      <c r="V16" s="112"/>
      <c r="W16" s="112"/>
      <c r="X16" s="112" t="s">
        <v>42</v>
      </c>
      <c r="Y16" s="112"/>
      <c r="Z16" s="112"/>
      <c r="AA16" s="112"/>
      <c r="AB16" s="112"/>
      <c r="AC16" s="112"/>
      <c r="AD16" s="112"/>
      <c r="AE16" s="112"/>
      <c r="AF16" s="112"/>
      <c r="AG16" s="112"/>
      <c r="AH16" s="112"/>
      <c r="AI16" s="112"/>
      <c r="AJ16" s="112"/>
      <c r="AK16" s="112"/>
      <c r="AL16" s="112"/>
      <c r="AM16" s="112"/>
      <c r="AN16" s="112"/>
      <c r="AO16" s="112"/>
      <c r="AP16" s="112"/>
      <c r="AQ16" s="112"/>
      <c r="AR16" s="112"/>
    </row>
    <row r="17" spans="2:44" s="149" customFormat="1" ht="15" customHeight="1" outlineLevel="1" x14ac:dyDescent="0.25">
      <c r="B17" s="474"/>
      <c r="C17" s="377"/>
      <c r="D17" s="365"/>
      <c r="E17" s="377"/>
      <c r="F17" s="377"/>
      <c r="G17" s="377"/>
      <c r="H17" s="377"/>
      <c r="I17" s="377"/>
      <c r="J17" s="377"/>
      <c r="K17" s="441"/>
      <c r="L17" s="441"/>
      <c r="M17" s="442"/>
      <c r="N17" s="155"/>
      <c r="O17" s="1" t="s">
        <v>803</v>
      </c>
      <c r="Q17" s="112"/>
      <c r="R17" s="112"/>
      <c r="S17" s="112"/>
      <c r="T17" s="112"/>
      <c r="U17" s="112"/>
      <c r="V17" s="112"/>
      <c r="W17" s="112"/>
      <c r="X17" s="112" t="s">
        <v>42</v>
      </c>
      <c r="Y17" s="112"/>
      <c r="Z17" s="112"/>
      <c r="AA17" s="112"/>
      <c r="AB17" s="112"/>
      <c r="AC17" s="112"/>
      <c r="AD17" s="112"/>
      <c r="AE17" s="112"/>
      <c r="AF17" s="112"/>
      <c r="AG17" s="112"/>
      <c r="AH17" s="112"/>
      <c r="AI17" s="112"/>
      <c r="AJ17" s="112"/>
      <c r="AK17" s="112"/>
      <c r="AL17" s="112"/>
      <c r="AM17" s="112"/>
      <c r="AN17" s="112"/>
      <c r="AO17" s="112"/>
      <c r="AP17" s="112"/>
      <c r="AQ17" s="112"/>
      <c r="AR17" s="112"/>
    </row>
    <row r="18" spans="2:44" s="149" customFormat="1" ht="15" customHeight="1" outlineLevel="1" x14ac:dyDescent="0.25">
      <c r="B18" s="474"/>
      <c r="C18" s="377"/>
      <c r="D18" s="365"/>
      <c r="E18" s="377"/>
      <c r="F18" s="377"/>
      <c r="G18" s="377"/>
      <c r="H18" s="377"/>
      <c r="I18" s="377"/>
      <c r="J18" s="377"/>
      <c r="K18" s="441"/>
      <c r="L18" s="441"/>
      <c r="M18" s="442"/>
      <c r="N18" s="155"/>
      <c r="O18" s="1" t="s">
        <v>804</v>
      </c>
      <c r="Q18" s="112"/>
      <c r="R18" s="112"/>
      <c r="S18" s="112"/>
      <c r="T18" s="112"/>
      <c r="U18" s="112"/>
      <c r="V18" s="112"/>
      <c r="W18" s="112"/>
      <c r="X18" s="112" t="s">
        <v>42</v>
      </c>
      <c r="Y18" s="112"/>
      <c r="Z18" s="112"/>
      <c r="AA18" s="112"/>
      <c r="AB18" s="112"/>
      <c r="AC18" s="112"/>
      <c r="AD18" s="112"/>
      <c r="AE18" s="112"/>
      <c r="AF18" s="112"/>
      <c r="AG18" s="112"/>
      <c r="AH18" s="112"/>
      <c r="AI18" s="112"/>
      <c r="AJ18" s="112"/>
      <c r="AK18" s="112"/>
      <c r="AL18" s="112"/>
      <c r="AM18" s="112"/>
      <c r="AN18" s="112"/>
      <c r="AO18" s="112"/>
      <c r="AP18" s="112"/>
      <c r="AQ18" s="112"/>
      <c r="AR18" s="112"/>
    </row>
    <row r="19" spans="2:44" s="149" customFormat="1" ht="15" customHeight="1" outlineLevel="1" x14ac:dyDescent="0.25">
      <c r="B19" s="474"/>
      <c r="C19" s="377"/>
      <c r="D19" s="365"/>
      <c r="E19" s="377"/>
      <c r="F19" s="377"/>
      <c r="G19" s="377"/>
      <c r="H19" s="377"/>
      <c r="I19" s="377"/>
      <c r="J19" s="377"/>
      <c r="K19" s="441"/>
      <c r="L19" s="441"/>
      <c r="M19" s="442"/>
      <c r="N19" s="155"/>
      <c r="O19" s="1" t="s">
        <v>805</v>
      </c>
      <c r="Q19" s="112"/>
      <c r="R19" s="112"/>
      <c r="S19" s="112"/>
      <c r="T19" s="112"/>
      <c r="U19" s="112"/>
      <c r="V19" s="112"/>
      <c r="W19" s="112"/>
      <c r="X19" s="112" t="s">
        <v>42</v>
      </c>
      <c r="Y19" s="112"/>
      <c r="Z19" s="112"/>
      <c r="AA19" s="112"/>
      <c r="AB19" s="112"/>
      <c r="AC19" s="112"/>
      <c r="AD19" s="112"/>
      <c r="AE19" s="112"/>
      <c r="AF19" s="112"/>
      <c r="AG19" s="112"/>
      <c r="AH19" s="112"/>
      <c r="AI19" s="112"/>
      <c r="AJ19" s="112"/>
      <c r="AK19" s="112"/>
      <c r="AL19" s="112"/>
      <c r="AM19" s="112"/>
      <c r="AN19" s="112"/>
      <c r="AO19" s="112"/>
      <c r="AP19" s="112"/>
      <c r="AQ19" s="112"/>
      <c r="AR19" s="112"/>
    </row>
    <row r="20" spans="2:44" s="149" customFormat="1" ht="15" customHeight="1" outlineLevel="1" x14ac:dyDescent="0.25">
      <c r="B20" s="474"/>
      <c r="C20" s="377"/>
      <c r="D20" s="365"/>
      <c r="E20" s="377"/>
      <c r="F20" s="377"/>
      <c r="G20" s="377"/>
      <c r="H20" s="377"/>
      <c r="I20" s="377"/>
      <c r="J20" s="377"/>
      <c r="K20" s="441"/>
      <c r="L20" s="441"/>
      <c r="M20" s="442"/>
      <c r="N20" s="155"/>
      <c r="O20" s="1" t="s">
        <v>806</v>
      </c>
      <c r="Q20" s="112"/>
      <c r="R20" s="112"/>
      <c r="S20" s="112"/>
      <c r="T20" s="112"/>
      <c r="U20" s="112"/>
      <c r="V20" s="112"/>
      <c r="W20" s="112"/>
      <c r="X20" s="112" t="s">
        <v>42</v>
      </c>
      <c r="Y20" s="112"/>
      <c r="Z20" s="112"/>
      <c r="AA20" s="112"/>
      <c r="AB20" s="112"/>
      <c r="AC20" s="112"/>
      <c r="AD20" s="112"/>
      <c r="AE20" s="112"/>
      <c r="AF20" s="112"/>
      <c r="AG20" s="112"/>
      <c r="AH20" s="112"/>
      <c r="AI20" s="112"/>
      <c r="AJ20" s="112"/>
      <c r="AK20" s="112"/>
      <c r="AL20" s="112"/>
      <c r="AM20" s="112"/>
      <c r="AN20" s="112"/>
      <c r="AO20" s="112"/>
      <c r="AP20" s="112"/>
      <c r="AQ20" s="112"/>
      <c r="AR20" s="112"/>
    </row>
    <row r="21" spans="2:44" s="149" customFormat="1" ht="15" customHeight="1" outlineLevel="1" x14ac:dyDescent="0.25">
      <c r="B21" s="474"/>
      <c r="C21" s="377"/>
      <c r="D21" s="365"/>
      <c r="E21" s="377"/>
      <c r="F21" s="377"/>
      <c r="G21" s="377"/>
      <c r="H21" s="377"/>
      <c r="I21" s="377"/>
      <c r="J21" s="377"/>
      <c r="K21" s="441"/>
      <c r="L21" s="441"/>
      <c r="M21" s="442"/>
      <c r="N21" s="155"/>
      <c r="O21" s="1" t="s">
        <v>807</v>
      </c>
      <c r="Q21" s="112"/>
      <c r="R21" s="112"/>
      <c r="S21" s="112"/>
      <c r="T21" s="112"/>
      <c r="U21" s="112"/>
      <c r="V21" s="112"/>
      <c r="W21" s="112"/>
      <c r="X21" s="112" t="s">
        <v>42</v>
      </c>
      <c r="Y21" s="112"/>
      <c r="Z21" s="112"/>
      <c r="AA21" s="112"/>
      <c r="AB21" s="112"/>
      <c r="AC21" s="112"/>
      <c r="AD21" s="112"/>
      <c r="AE21" s="112"/>
      <c r="AF21" s="112"/>
      <c r="AG21" s="112"/>
      <c r="AH21" s="112"/>
      <c r="AI21" s="112"/>
      <c r="AJ21" s="112"/>
      <c r="AK21" s="112"/>
      <c r="AL21" s="112"/>
      <c r="AM21" s="112"/>
      <c r="AN21" s="112"/>
      <c r="AO21" s="112"/>
      <c r="AP21" s="112"/>
      <c r="AQ21" s="112"/>
      <c r="AR21" s="112"/>
    </row>
    <row r="22" spans="2:44" s="149" customFormat="1" ht="15" customHeight="1" outlineLevel="1" x14ac:dyDescent="0.25">
      <c r="B22" s="474"/>
      <c r="C22" s="377"/>
      <c r="D22" s="365"/>
      <c r="E22" s="377"/>
      <c r="F22" s="377"/>
      <c r="G22" s="377"/>
      <c r="H22" s="377"/>
      <c r="I22" s="377"/>
      <c r="J22" s="377"/>
      <c r="K22" s="441"/>
      <c r="L22" s="441"/>
      <c r="M22" s="442"/>
      <c r="N22" s="155"/>
      <c r="O22" s="1" t="s">
        <v>808</v>
      </c>
      <c r="Q22" s="112"/>
      <c r="R22" s="112"/>
      <c r="S22" s="112"/>
      <c r="T22" s="112"/>
      <c r="U22" s="112"/>
      <c r="V22" s="112"/>
      <c r="W22" s="112"/>
      <c r="X22" s="112" t="s">
        <v>42</v>
      </c>
      <c r="Y22" s="112"/>
      <c r="Z22" s="112"/>
      <c r="AA22" s="112"/>
      <c r="AB22" s="112"/>
      <c r="AC22" s="112"/>
      <c r="AD22" s="112"/>
      <c r="AE22" s="112"/>
      <c r="AF22" s="112"/>
      <c r="AG22" s="112"/>
      <c r="AH22" s="112"/>
      <c r="AI22" s="112"/>
      <c r="AJ22" s="112"/>
      <c r="AK22" s="112"/>
      <c r="AL22" s="112"/>
      <c r="AM22" s="112"/>
      <c r="AN22" s="112"/>
      <c r="AO22" s="112"/>
      <c r="AP22" s="112"/>
      <c r="AQ22" s="112"/>
      <c r="AR22" s="112"/>
    </row>
    <row r="23" spans="2:44" s="149" customFormat="1" ht="15" customHeight="1" outlineLevel="1" x14ac:dyDescent="0.25">
      <c r="B23" s="474"/>
      <c r="C23" s="377"/>
      <c r="D23" s="365"/>
      <c r="E23" s="377"/>
      <c r="F23" s="377"/>
      <c r="G23" s="377"/>
      <c r="H23" s="377"/>
      <c r="I23" s="377"/>
      <c r="J23" s="377"/>
      <c r="K23" s="441"/>
      <c r="L23" s="441"/>
      <c r="M23" s="442"/>
      <c r="N23" s="155"/>
      <c r="O23" s="1" t="s">
        <v>809</v>
      </c>
      <c r="Q23" s="112"/>
      <c r="R23" s="112"/>
      <c r="S23" s="112"/>
      <c r="T23" s="112"/>
      <c r="U23" s="112"/>
      <c r="V23" s="112"/>
      <c r="W23" s="112"/>
      <c r="X23" s="112" t="s">
        <v>42</v>
      </c>
      <c r="Y23" s="112"/>
      <c r="Z23" s="112"/>
      <c r="AA23" s="112"/>
      <c r="AB23" s="112"/>
      <c r="AC23" s="112"/>
      <c r="AD23" s="112"/>
      <c r="AE23" s="112"/>
      <c r="AF23" s="112"/>
      <c r="AG23" s="112"/>
      <c r="AH23" s="112"/>
      <c r="AI23" s="112"/>
      <c r="AJ23" s="112"/>
      <c r="AK23" s="112"/>
      <c r="AL23" s="112"/>
      <c r="AM23" s="112"/>
      <c r="AN23" s="112"/>
      <c r="AO23" s="112"/>
      <c r="AP23" s="112"/>
      <c r="AQ23" s="112"/>
      <c r="AR23" s="112"/>
    </row>
    <row r="24" spans="2:44" s="149" customFormat="1" ht="15" customHeight="1" outlineLevel="1" x14ac:dyDescent="0.25">
      <c r="B24" s="474"/>
      <c r="C24" s="377"/>
      <c r="D24" s="365"/>
      <c r="E24" s="377"/>
      <c r="F24" s="377"/>
      <c r="G24" s="377"/>
      <c r="H24" s="377"/>
      <c r="I24" s="377"/>
      <c r="J24" s="377"/>
      <c r="K24" s="441"/>
      <c r="L24" s="441"/>
      <c r="M24" s="442"/>
      <c r="N24" s="155"/>
      <c r="O24" s="1" t="s">
        <v>810</v>
      </c>
      <c r="Q24" s="112"/>
      <c r="R24" s="112"/>
      <c r="S24" s="112"/>
      <c r="T24" s="112"/>
      <c r="U24" s="112"/>
      <c r="V24" s="112"/>
      <c r="W24" s="112"/>
      <c r="X24" s="112" t="s">
        <v>42</v>
      </c>
      <c r="Y24" s="112"/>
      <c r="Z24" s="112"/>
      <c r="AA24" s="112"/>
      <c r="AB24" s="112"/>
      <c r="AC24" s="112"/>
      <c r="AD24" s="112"/>
      <c r="AE24" s="112"/>
      <c r="AF24" s="112"/>
      <c r="AG24" s="112"/>
      <c r="AH24" s="112"/>
      <c r="AI24" s="112"/>
      <c r="AJ24" s="112"/>
      <c r="AK24" s="112"/>
      <c r="AL24" s="112"/>
      <c r="AM24" s="112"/>
      <c r="AN24" s="112"/>
      <c r="AO24" s="112"/>
      <c r="AP24" s="112"/>
      <c r="AQ24" s="112"/>
      <c r="AR24" s="112"/>
    </row>
    <row r="25" spans="2:44" s="149" customFormat="1" ht="15" customHeight="1" outlineLevel="1" x14ac:dyDescent="0.25">
      <c r="B25" s="474"/>
      <c r="C25" s="377"/>
      <c r="D25" s="365"/>
      <c r="E25" s="377"/>
      <c r="F25" s="377"/>
      <c r="G25" s="377"/>
      <c r="H25" s="377"/>
      <c r="I25" s="377"/>
      <c r="J25" s="377"/>
      <c r="K25" s="441"/>
      <c r="L25" s="441"/>
      <c r="M25" s="442"/>
      <c r="N25" s="155"/>
      <c r="O25" s="1" t="s">
        <v>811</v>
      </c>
      <c r="Q25" s="112"/>
      <c r="R25" s="112"/>
      <c r="S25" s="112"/>
      <c r="T25" s="112"/>
      <c r="U25" s="112"/>
      <c r="V25" s="112"/>
      <c r="W25" s="112"/>
      <c r="X25" s="112" t="s">
        <v>42</v>
      </c>
      <c r="Y25" s="112"/>
      <c r="Z25" s="112"/>
      <c r="AA25" s="112"/>
      <c r="AB25" s="112"/>
      <c r="AC25" s="112"/>
      <c r="AD25" s="112"/>
      <c r="AE25" s="112"/>
      <c r="AF25" s="112"/>
      <c r="AG25" s="112"/>
      <c r="AH25" s="112"/>
      <c r="AI25" s="112"/>
      <c r="AJ25" s="112"/>
      <c r="AK25" s="112"/>
      <c r="AL25" s="112"/>
      <c r="AM25" s="112"/>
      <c r="AN25" s="112"/>
      <c r="AO25" s="112"/>
      <c r="AP25" s="112"/>
      <c r="AQ25" s="112"/>
      <c r="AR25" s="112"/>
    </row>
    <row r="26" spans="2:44" s="149" customFormat="1" ht="15" customHeight="1" outlineLevel="1" x14ac:dyDescent="0.25">
      <c r="B26" s="474"/>
      <c r="C26" s="377"/>
      <c r="D26" s="365"/>
      <c r="E26" s="377"/>
      <c r="F26" s="377"/>
      <c r="G26" s="377"/>
      <c r="H26" s="377"/>
      <c r="I26" s="377"/>
      <c r="J26" s="377"/>
      <c r="K26" s="441"/>
      <c r="L26" s="441"/>
      <c r="M26" s="442"/>
      <c r="N26" s="155"/>
      <c r="O26" s="1" t="s">
        <v>812</v>
      </c>
      <c r="Q26" s="112"/>
      <c r="R26" s="112"/>
      <c r="S26" s="112"/>
      <c r="T26" s="112"/>
      <c r="U26" s="112"/>
      <c r="V26" s="112"/>
      <c r="W26" s="112"/>
      <c r="X26" s="112" t="s">
        <v>42</v>
      </c>
      <c r="Y26" s="112"/>
      <c r="Z26" s="112"/>
      <c r="AA26" s="112"/>
      <c r="AB26" s="112"/>
      <c r="AC26" s="112"/>
      <c r="AD26" s="112"/>
      <c r="AE26" s="112"/>
      <c r="AF26" s="112"/>
      <c r="AG26" s="112"/>
      <c r="AH26" s="112"/>
      <c r="AI26" s="112"/>
      <c r="AJ26" s="112"/>
      <c r="AK26" s="112"/>
      <c r="AL26" s="112"/>
      <c r="AM26" s="112"/>
      <c r="AN26" s="112"/>
      <c r="AO26" s="112"/>
      <c r="AP26" s="112"/>
      <c r="AQ26" s="112"/>
      <c r="AR26" s="112"/>
    </row>
    <row r="27" spans="2:44" s="149" customFormat="1" ht="15" customHeight="1" outlineLevel="1" x14ac:dyDescent="0.25">
      <c r="B27" s="474"/>
      <c r="C27" s="377"/>
      <c r="D27" s="365"/>
      <c r="E27" s="377"/>
      <c r="F27" s="377"/>
      <c r="G27" s="377"/>
      <c r="H27" s="377"/>
      <c r="I27" s="377"/>
      <c r="J27" s="377"/>
      <c r="K27" s="441"/>
      <c r="L27" s="441"/>
      <c r="M27" s="442"/>
      <c r="N27" s="155"/>
      <c r="O27" s="1" t="s">
        <v>813</v>
      </c>
      <c r="Q27" s="112"/>
      <c r="R27" s="112"/>
      <c r="S27" s="112"/>
      <c r="T27" s="112"/>
      <c r="U27" s="112"/>
      <c r="V27" s="112"/>
      <c r="W27" s="112"/>
      <c r="X27" s="112" t="s">
        <v>42</v>
      </c>
      <c r="Y27" s="112"/>
      <c r="Z27" s="112"/>
      <c r="AA27" s="112"/>
      <c r="AB27" s="112"/>
      <c r="AC27" s="112"/>
      <c r="AD27" s="112"/>
      <c r="AE27" s="112"/>
      <c r="AF27" s="112"/>
      <c r="AG27" s="112"/>
      <c r="AH27" s="112"/>
      <c r="AI27" s="112"/>
      <c r="AJ27" s="112"/>
      <c r="AK27" s="112"/>
      <c r="AL27" s="112"/>
      <c r="AM27" s="112"/>
      <c r="AN27" s="112"/>
      <c r="AO27" s="112"/>
      <c r="AP27" s="112"/>
      <c r="AQ27" s="112"/>
      <c r="AR27" s="112"/>
    </row>
    <row r="28" spans="2:44" s="149" customFormat="1" ht="15" customHeight="1" outlineLevel="1" x14ac:dyDescent="0.25">
      <c r="B28" s="474"/>
      <c r="C28" s="377"/>
      <c r="D28" s="365"/>
      <c r="E28" s="377"/>
      <c r="F28" s="377"/>
      <c r="G28" s="377"/>
      <c r="H28" s="377"/>
      <c r="I28" s="377"/>
      <c r="J28" s="377"/>
      <c r="K28" s="441"/>
      <c r="L28" s="441"/>
      <c r="M28" s="442"/>
      <c r="N28" s="155"/>
      <c r="O28" s="1" t="s">
        <v>814</v>
      </c>
      <c r="Q28" s="112"/>
      <c r="R28" s="112"/>
      <c r="S28" s="112"/>
      <c r="T28" s="112"/>
      <c r="U28" s="112"/>
      <c r="V28" s="112"/>
      <c r="W28" s="112"/>
      <c r="X28" s="112" t="s">
        <v>42</v>
      </c>
      <c r="Y28" s="112"/>
      <c r="Z28" s="112"/>
      <c r="AA28" s="112"/>
      <c r="AB28" s="112"/>
      <c r="AC28" s="112"/>
      <c r="AD28" s="112"/>
      <c r="AE28" s="112"/>
      <c r="AF28" s="112"/>
      <c r="AG28" s="112"/>
      <c r="AH28" s="112"/>
      <c r="AI28" s="112"/>
      <c r="AJ28" s="112"/>
      <c r="AK28" s="112"/>
      <c r="AL28" s="112"/>
      <c r="AM28" s="112"/>
      <c r="AN28" s="112"/>
      <c r="AO28" s="112"/>
      <c r="AP28" s="112"/>
      <c r="AQ28" s="112"/>
      <c r="AR28" s="112"/>
    </row>
    <row r="29" spans="2:44" s="149" customFormat="1" ht="15" customHeight="1" outlineLevel="1" x14ac:dyDescent="0.25">
      <c r="B29" s="474"/>
      <c r="C29" s="377"/>
      <c r="D29" s="365"/>
      <c r="E29" s="377"/>
      <c r="F29" s="377"/>
      <c r="G29" s="377"/>
      <c r="H29" s="377"/>
      <c r="I29" s="377"/>
      <c r="J29" s="377"/>
      <c r="K29" s="441"/>
      <c r="L29" s="441"/>
      <c r="M29" s="442"/>
      <c r="N29" s="155"/>
      <c r="O29" s="1" t="s">
        <v>815</v>
      </c>
      <c r="Q29" s="112"/>
      <c r="R29" s="112"/>
      <c r="S29" s="112"/>
      <c r="T29" s="112"/>
      <c r="U29" s="112"/>
      <c r="V29" s="112"/>
      <c r="W29" s="112"/>
      <c r="X29" s="112" t="s">
        <v>42</v>
      </c>
      <c r="Y29" s="112"/>
      <c r="Z29" s="112"/>
      <c r="AA29" s="112"/>
      <c r="AB29" s="112"/>
      <c r="AC29" s="112"/>
      <c r="AD29" s="112"/>
      <c r="AE29" s="112"/>
      <c r="AF29" s="112"/>
      <c r="AG29" s="112"/>
      <c r="AH29" s="112"/>
      <c r="AI29" s="112"/>
      <c r="AJ29" s="112"/>
      <c r="AK29" s="112"/>
      <c r="AL29" s="112"/>
      <c r="AM29" s="112"/>
      <c r="AN29" s="112"/>
      <c r="AO29" s="112"/>
      <c r="AP29" s="112"/>
      <c r="AQ29" s="112"/>
      <c r="AR29" s="112"/>
    </row>
    <row r="30" spans="2:44" s="149" customFormat="1" ht="15" customHeight="1" outlineLevel="1" x14ac:dyDescent="0.25">
      <c r="B30" s="474"/>
      <c r="C30" s="377"/>
      <c r="D30" s="365"/>
      <c r="E30" s="377"/>
      <c r="F30" s="377"/>
      <c r="G30" s="377"/>
      <c r="H30" s="377"/>
      <c r="I30" s="377"/>
      <c r="J30" s="377"/>
      <c r="K30" s="441"/>
      <c r="L30" s="441"/>
      <c r="M30" s="442"/>
      <c r="N30" s="155"/>
      <c r="O30" s="1" t="s">
        <v>816</v>
      </c>
      <c r="Q30" s="112"/>
      <c r="R30" s="112"/>
      <c r="S30" s="112"/>
      <c r="T30" s="112"/>
      <c r="U30" s="112"/>
      <c r="V30" s="112"/>
      <c r="W30" s="112"/>
      <c r="X30" s="112" t="s">
        <v>42</v>
      </c>
      <c r="Y30" s="112"/>
      <c r="Z30" s="112"/>
      <c r="AA30" s="112"/>
      <c r="AB30" s="112"/>
      <c r="AC30" s="112"/>
      <c r="AD30" s="112"/>
      <c r="AE30" s="112"/>
      <c r="AF30" s="112"/>
      <c r="AG30" s="112"/>
      <c r="AH30" s="112"/>
      <c r="AI30" s="112"/>
      <c r="AJ30" s="112"/>
      <c r="AK30" s="112"/>
      <c r="AL30" s="112"/>
      <c r="AM30" s="112"/>
      <c r="AN30" s="112"/>
      <c r="AO30" s="112"/>
      <c r="AP30" s="112"/>
      <c r="AQ30" s="112"/>
      <c r="AR30" s="112"/>
    </row>
    <row r="31" spans="2:44" s="149" customFormat="1" ht="15" customHeight="1" outlineLevel="1" x14ac:dyDescent="0.25">
      <c r="B31" s="474"/>
      <c r="C31" s="377"/>
      <c r="D31" s="365"/>
      <c r="E31" s="377"/>
      <c r="F31" s="377"/>
      <c r="G31" s="377"/>
      <c r="H31" s="377"/>
      <c r="I31" s="377"/>
      <c r="J31" s="377"/>
      <c r="K31" s="441"/>
      <c r="L31" s="441"/>
      <c r="M31" s="442"/>
      <c r="N31" s="155"/>
      <c r="O31" s="1" t="s">
        <v>817</v>
      </c>
      <c r="Q31" s="112"/>
      <c r="R31" s="112"/>
      <c r="S31" s="112"/>
      <c r="T31" s="112"/>
      <c r="U31" s="112"/>
      <c r="V31" s="112"/>
      <c r="W31" s="112"/>
      <c r="X31" s="112" t="s">
        <v>42</v>
      </c>
      <c r="Y31" s="112"/>
      <c r="Z31" s="112"/>
      <c r="AA31" s="112"/>
      <c r="AB31" s="112"/>
      <c r="AC31" s="112"/>
      <c r="AD31" s="112"/>
      <c r="AE31" s="112"/>
      <c r="AF31" s="112"/>
      <c r="AG31" s="112"/>
      <c r="AH31" s="112"/>
      <c r="AI31" s="112"/>
      <c r="AJ31" s="112"/>
      <c r="AK31" s="112"/>
      <c r="AL31" s="112"/>
      <c r="AM31" s="112"/>
      <c r="AN31" s="112"/>
      <c r="AO31" s="112"/>
      <c r="AP31" s="112"/>
      <c r="AQ31" s="112"/>
      <c r="AR31" s="112"/>
    </row>
    <row r="32" spans="2:44" s="149" customFormat="1" ht="15" customHeight="1" outlineLevel="1" x14ac:dyDescent="0.25">
      <c r="B32" s="474"/>
      <c r="C32" s="377"/>
      <c r="D32" s="365"/>
      <c r="E32" s="377"/>
      <c r="F32" s="377"/>
      <c r="G32" s="377"/>
      <c r="H32" s="377"/>
      <c r="I32" s="377"/>
      <c r="J32" s="377"/>
      <c r="K32" s="441"/>
      <c r="L32" s="441"/>
      <c r="M32" s="442"/>
      <c r="N32" s="155"/>
      <c r="O32" s="1" t="s">
        <v>818</v>
      </c>
      <c r="Q32" s="112"/>
      <c r="R32" s="112"/>
      <c r="S32" s="112"/>
      <c r="T32" s="112"/>
      <c r="U32" s="112"/>
      <c r="V32" s="112"/>
      <c r="W32" s="112"/>
      <c r="X32" s="112" t="s">
        <v>42</v>
      </c>
      <c r="Y32" s="112"/>
      <c r="Z32" s="112"/>
      <c r="AA32" s="112"/>
      <c r="AB32" s="112"/>
      <c r="AC32" s="112"/>
      <c r="AD32" s="112"/>
      <c r="AE32" s="112"/>
      <c r="AF32" s="112"/>
      <c r="AG32" s="112"/>
      <c r="AH32" s="112"/>
      <c r="AI32" s="112"/>
      <c r="AJ32" s="112"/>
      <c r="AK32" s="112"/>
      <c r="AL32" s="112"/>
      <c r="AM32" s="112"/>
      <c r="AN32" s="112"/>
      <c r="AO32" s="112"/>
      <c r="AP32" s="112"/>
      <c r="AQ32" s="112"/>
      <c r="AR32" s="112"/>
    </row>
    <row r="33" spans="2:44" s="149" customFormat="1" ht="15" customHeight="1" outlineLevel="1" x14ac:dyDescent="0.25">
      <c r="B33" s="474"/>
      <c r="C33" s="377"/>
      <c r="D33" s="365"/>
      <c r="E33" s="377"/>
      <c r="F33" s="377"/>
      <c r="G33" s="377"/>
      <c r="H33" s="377"/>
      <c r="I33" s="377"/>
      <c r="J33" s="377"/>
      <c r="K33" s="441"/>
      <c r="L33" s="441"/>
      <c r="M33" s="442"/>
      <c r="N33" s="155"/>
      <c r="O33" s="1" t="s">
        <v>819</v>
      </c>
      <c r="Q33" s="112"/>
      <c r="R33" s="112"/>
      <c r="S33" s="112"/>
      <c r="T33" s="112"/>
      <c r="U33" s="112"/>
      <c r="V33" s="112"/>
      <c r="W33" s="112"/>
      <c r="X33" s="112" t="s">
        <v>42</v>
      </c>
      <c r="Y33" s="112"/>
      <c r="Z33" s="112"/>
      <c r="AA33" s="112"/>
      <c r="AB33" s="112"/>
      <c r="AC33" s="112"/>
      <c r="AD33" s="112"/>
      <c r="AE33" s="112"/>
      <c r="AF33" s="112"/>
      <c r="AG33" s="112"/>
      <c r="AH33" s="112"/>
      <c r="AI33" s="112"/>
      <c r="AJ33" s="112"/>
      <c r="AK33" s="112"/>
      <c r="AL33" s="112"/>
      <c r="AM33" s="112"/>
      <c r="AN33" s="112"/>
      <c r="AO33" s="112"/>
      <c r="AP33" s="112"/>
      <c r="AQ33" s="112"/>
      <c r="AR33" s="112"/>
    </row>
    <row r="34" spans="2:44" s="149" customFormat="1" ht="15" customHeight="1" outlineLevel="1" x14ac:dyDescent="0.25">
      <c r="B34" s="474"/>
      <c r="C34" s="377"/>
      <c r="D34" s="365"/>
      <c r="E34" s="377"/>
      <c r="F34" s="377"/>
      <c r="G34" s="377"/>
      <c r="H34" s="377"/>
      <c r="I34" s="377"/>
      <c r="J34" s="377"/>
      <c r="K34" s="441"/>
      <c r="L34" s="441"/>
      <c r="M34" s="442"/>
      <c r="N34" s="155"/>
      <c r="O34" s="1" t="s">
        <v>820</v>
      </c>
      <c r="Q34" s="112"/>
      <c r="R34" s="112"/>
      <c r="S34" s="112"/>
      <c r="T34" s="112"/>
      <c r="U34" s="112"/>
      <c r="V34" s="112"/>
      <c r="W34" s="112"/>
      <c r="X34" s="112" t="s">
        <v>42</v>
      </c>
      <c r="Y34" s="112"/>
      <c r="Z34" s="112"/>
      <c r="AA34" s="112"/>
      <c r="AB34" s="112"/>
      <c r="AC34" s="112"/>
      <c r="AD34" s="112"/>
      <c r="AE34" s="112"/>
      <c r="AF34" s="112"/>
      <c r="AG34" s="112"/>
      <c r="AH34" s="112"/>
      <c r="AI34" s="112"/>
      <c r="AJ34" s="112"/>
      <c r="AK34" s="112"/>
      <c r="AL34" s="112"/>
      <c r="AM34" s="112"/>
      <c r="AN34" s="112"/>
      <c r="AO34" s="112"/>
      <c r="AP34" s="112"/>
      <c r="AQ34" s="112"/>
      <c r="AR34" s="112"/>
    </row>
    <row r="35" spans="2:44" s="149" customFormat="1" ht="15" customHeight="1" outlineLevel="1" x14ac:dyDescent="0.25">
      <c r="B35" s="474"/>
      <c r="C35" s="377"/>
      <c r="D35" s="365"/>
      <c r="E35" s="377"/>
      <c r="F35" s="377"/>
      <c r="G35" s="377"/>
      <c r="H35" s="377"/>
      <c r="I35" s="377"/>
      <c r="J35" s="377"/>
      <c r="K35" s="441"/>
      <c r="L35" s="441"/>
      <c r="M35" s="442"/>
      <c r="N35" s="155"/>
      <c r="O35" s="1" t="s">
        <v>821</v>
      </c>
      <c r="Q35" s="112"/>
      <c r="R35" s="112"/>
      <c r="S35" s="112"/>
      <c r="T35" s="112"/>
      <c r="U35" s="112"/>
      <c r="V35" s="112"/>
      <c r="W35" s="112"/>
      <c r="X35" s="112" t="s">
        <v>42</v>
      </c>
      <c r="Y35" s="112"/>
      <c r="Z35" s="112"/>
      <c r="AA35" s="112"/>
      <c r="AB35" s="112"/>
      <c r="AC35" s="112"/>
      <c r="AD35" s="112"/>
      <c r="AE35" s="112"/>
      <c r="AF35" s="112"/>
      <c r="AG35" s="112"/>
      <c r="AH35" s="112"/>
      <c r="AI35" s="112"/>
      <c r="AJ35" s="112"/>
      <c r="AK35" s="112"/>
      <c r="AL35" s="112"/>
      <c r="AM35" s="112"/>
      <c r="AN35" s="112"/>
      <c r="AO35" s="112"/>
      <c r="AP35" s="112"/>
      <c r="AQ35" s="112"/>
      <c r="AR35" s="112"/>
    </row>
    <row r="36" spans="2:44" s="149" customFormat="1" ht="15" customHeight="1" outlineLevel="1" x14ac:dyDescent="0.25">
      <c r="B36" s="474"/>
      <c r="C36" s="377"/>
      <c r="D36" s="365"/>
      <c r="E36" s="377"/>
      <c r="F36" s="377"/>
      <c r="G36" s="377"/>
      <c r="H36" s="377"/>
      <c r="I36" s="377"/>
      <c r="J36" s="377"/>
      <c r="K36" s="441"/>
      <c r="L36" s="441"/>
      <c r="M36" s="442"/>
      <c r="N36" s="155"/>
      <c r="O36" s="1" t="s">
        <v>822</v>
      </c>
      <c r="Q36" s="112"/>
      <c r="R36" s="112"/>
      <c r="S36" s="112"/>
      <c r="T36" s="112"/>
      <c r="U36" s="112"/>
      <c r="V36" s="112"/>
      <c r="W36" s="112"/>
      <c r="X36" s="112" t="s">
        <v>42</v>
      </c>
      <c r="Y36" s="112"/>
      <c r="Z36" s="112"/>
      <c r="AA36" s="112"/>
      <c r="AB36" s="112"/>
      <c r="AC36" s="112"/>
      <c r="AD36" s="112"/>
      <c r="AE36" s="112"/>
      <c r="AF36" s="112"/>
      <c r="AG36" s="112"/>
      <c r="AH36" s="112"/>
      <c r="AI36" s="112"/>
      <c r="AJ36" s="112"/>
      <c r="AK36" s="112"/>
      <c r="AL36" s="112"/>
      <c r="AM36" s="112"/>
      <c r="AN36" s="112"/>
      <c r="AO36" s="112"/>
      <c r="AP36" s="112"/>
      <c r="AQ36" s="112"/>
      <c r="AR36" s="112"/>
    </row>
    <row r="37" spans="2:44" s="149" customFormat="1" ht="15" customHeight="1" outlineLevel="1" x14ac:dyDescent="0.25">
      <c r="B37" s="474"/>
      <c r="C37" s="377"/>
      <c r="D37" s="365"/>
      <c r="E37" s="377"/>
      <c r="F37" s="377"/>
      <c r="G37" s="377"/>
      <c r="H37" s="377"/>
      <c r="I37" s="377"/>
      <c r="J37" s="377"/>
      <c r="K37" s="441"/>
      <c r="L37" s="441"/>
      <c r="M37" s="442"/>
      <c r="N37" s="155"/>
      <c r="O37" s="1" t="s">
        <v>823</v>
      </c>
      <c r="Q37" s="112"/>
      <c r="R37" s="112"/>
      <c r="S37" s="112"/>
      <c r="T37" s="112"/>
      <c r="U37" s="112"/>
      <c r="V37" s="112"/>
      <c r="W37" s="112"/>
      <c r="X37" s="112" t="s">
        <v>42</v>
      </c>
      <c r="Y37" s="112"/>
      <c r="Z37" s="112"/>
      <c r="AA37" s="112"/>
      <c r="AB37" s="112"/>
      <c r="AC37" s="112"/>
      <c r="AD37" s="112"/>
      <c r="AE37" s="112"/>
      <c r="AF37" s="112"/>
      <c r="AG37" s="112"/>
      <c r="AH37" s="112"/>
      <c r="AI37" s="112"/>
      <c r="AJ37" s="112"/>
      <c r="AK37" s="112"/>
      <c r="AL37" s="112"/>
      <c r="AM37" s="112"/>
      <c r="AN37" s="112"/>
      <c r="AO37" s="112"/>
      <c r="AP37" s="112"/>
      <c r="AQ37" s="112"/>
      <c r="AR37" s="112"/>
    </row>
    <row r="38" spans="2:44" s="149" customFormat="1" ht="15" customHeight="1" outlineLevel="1" x14ac:dyDescent="0.25">
      <c r="B38" s="474"/>
      <c r="C38" s="377"/>
      <c r="D38" s="365"/>
      <c r="E38" s="377"/>
      <c r="F38" s="377"/>
      <c r="G38" s="377"/>
      <c r="H38" s="377"/>
      <c r="I38" s="377"/>
      <c r="J38" s="377"/>
      <c r="K38" s="441"/>
      <c r="L38" s="441"/>
      <c r="M38" s="442"/>
      <c r="N38" s="155"/>
      <c r="O38" s="1" t="s">
        <v>824</v>
      </c>
      <c r="Q38" s="112"/>
      <c r="R38" s="112"/>
      <c r="S38" s="112"/>
      <c r="T38" s="112"/>
      <c r="U38" s="112"/>
      <c r="V38" s="112"/>
      <c r="W38" s="112"/>
      <c r="X38" s="112" t="s">
        <v>42</v>
      </c>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s="149" customFormat="1" ht="15" customHeight="1" outlineLevel="1" x14ac:dyDescent="0.25">
      <c r="B39" s="474"/>
      <c r="C39" s="377"/>
      <c r="D39" s="365"/>
      <c r="E39" s="377"/>
      <c r="F39" s="377"/>
      <c r="G39" s="377"/>
      <c r="H39" s="377"/>
      <c r="I39" s="377"/>
      <c r="J39" s="377"/>
      <c r="K39" s="441"/>
      <c r="L39" s="441"/>
      <c r="M39" s="442"/>
      <c r="N39" s="155"/>
      <c r="O39" s="1" t="s">
        <v>825</v>
      </c>
      <c r="Q39" s="112"/>
      <c r="R39" s="112"/>
      <c r="S39" s="112"/>
      <c r="T39" s="112"/>
      <c r="U39" s="112"/>
      <c r="V39" s="112"/>
      <c r="W39" s="112"/>
      <c r="X39" s="112" t="s">
        <v>42</v>
      </c>
      <c r="Y39" s="112"/>
      <c r="Z39" s="112"/>
      <c r="AA39" s="112"/>
      <c r="AB39" s="112"/>
      <c r="AC39" s="112"/>
      <c r="AD39" s="112"/>
      <c r="AE39" s="112"/>
      <c r="AF39" s="112"/>
      <c r="AG39" s="112"/>
      <c r="AH39" s="112"/>
      <c r="AI39" s="112"/>
      <c r="AJ39" s="112"/>
      <c r="AK39" s="112"/>
      <c r="AL39" s="112"/>
      <c r="AM39" s="112"/>
      <c r="AN39" s="112"/>
      <c r="AO39" s="112"/>
      <c r="AP39" s="112"/>
      <c r="AQ39" s="112"/>
      <c r="AR39" s="112"/>
    </row>
    <row r="40" spans="2:44" s="149" customFormat="1" ht="15" customHeight="1" outlineLevel="1" x14ac:dyDescent="0.25">
      <c r="B40" s="474"/>
      <c r="C40" s="377"/>
      <c r="D40" s="365"/>
      <c r="E40" s="377"/>
      <c r="F40" s="377"/>
      <c r="G40" s="377"/>
      <c r="H40" s="377"/>
      <c r="I40" s="377"/>
      <c r="J40" s="377"/>
      <c r="K40" s="441"/>
      <c r="L40" s="441"/>
      <c r="M40" s="442"/>
      <c r="N40" s="155"/>
      <c r="O40" s="1" t="s">
        <v>826</v>
      </c>
      <c r="Q40" s="112"/>
      <c r="R40" s="112"/>
      <c r="S40" s="112"/>
      <c r="T40" s="112"/>
      <c r="U40" s="112"/>
      <c r="V40" s="112"/>
      <c r="W40" s="112"/>
      <c r="X40" s="112" t="s">
        <v>42</v>
      </c>
      <c r="Y40" s="112"/>
      <c r="Z40" s="112"/>
      <c r="AA40" s="112"/>
      <c r="AB40" s="112"/>
      <c r="AC40" s="112"/>
      <c r="AD40" s="112"/>
      <c r="AE40" s="112"/>
      <c r="AF40" s="112"/>
      <c r="AG40" s="112"/>
      <c r="AH40" s="112"/>
      <c r="AI40" s="112"/>
      <c r="AJ40" s="112"/>
      <c r="AK40" s="112"/>
      <c r="AL40" s="112"/>
      <c r="AM40" s="112"/>
      <c r="AN40" s="112"/>
      <c r="AO40" s="112"/>
      <c r="AP40" s="112"/>
      <c r="AQ40" s="112"/>
      <c r="AR40" s="112"/>
    </row>
    <row r="41" spans="2:44" s="149" customFormat="1" ht="15" customHeight="1" outlineLevel="1" x14ac:dyDescent="0.25">
      <c r="B41" s="474"/>
      <c r="C41" s="377"/>
      <c r="D41" s="365"/>
      <c r="E41" s="377"/>
      <c r="F41" s="377"/>
      <c r="G41" s="377"/>
      <c r="H41" s="377"/>
      <c r="I41" s="377"/>
      <c r="J41" s="377"/>
      <c r="K41" s="441"/>
      <c r="L41" s="441"/>
      <c r="M41" s="442"/>
      <c r="N41" s="155"/>
      <c r="O41" s="1" t="s">
        <v>827</v>
      </c>
      <c r="Q41" s="112"/>
      <c r="R41" s="112"/>
      <c r="S41" s="112"/>
      <c r="T41" s="112"/>
      <c r="U41" s="112"/>
      <c r="V41" s="112"/>
      <c r="W41" s="112"/>
      <c r="X41" s="112" t="s">
        <v>42</v>
      </c>
      <c r="Y41" s="112"/>
      <c r="Z41" s="112"/>
      <c r="AA41" s="112"/>
      <c r="AB41" s="112"/>
      <c r="AC41" s="112"/>
      <c r="AD41" s="112"/>
      <c r="AE41" s="112"/>
      <c r="AF41" s="112"/>
      <c r="AG41" s="112"/>
      <c r="AH41" s="112"/>
      <c r="AI41" s="112"/>
      <c r="AJ41" s="112"/>
      <c r="AK41" s="112"/>
      <c r="AL41" s="112"/>
      <c r="AM41" s="112"/>
      <c r="AN41" s="112"/>
      <c r="AO41" s="112"/>
      <c r="AP41" s="112"/>
      <c r="AQ41" s="112"/>
      <c r="AR41" s="112"/>
    </row>
    <row r="42" spans="2:44" s="149" customFormat="1" ht="15" customHeight="1" outlineLevel="1" x14ac:dyDescent="0.25">
      <c r="B42" s="474"/>
      <c r="C42" s="377"/>
      <c r="D42" s="365"/>
      <c r="E42" s="377"/>
      <c r="F42" s="377"/>
      <c r="G42" s="377"/>
      <c r="H42" s="377"/>
      <c r="I42" s="377"/>
      <c r="J42" s="377"/>
      <c r="K42" s="441"/>
      <c r="L42" s="441"/>
      <c r="M42" s="442"/>
      <c r="N42" s="155"/>
      <c r="O42" s="1" t="s">
        <v>828</v>
      </c>
      <c r="Q42" s="112"/>
      <c r="R42" s="112"/>
      <c r="S42" s="112"/>
      <c r="T42" s="112"/>
      <c r="U42" s="112"/>
      <c r="V42" s="112"/>
      <c r="W42" s="112"/>
      <c r="X42" s="112" t="s">
        <v>42</v>
      </c>
      <c r="Y42" s="112"/>
      <c r="Z42" s="112"/>
      <c r="AA42" s="112"/>
      <c r="AB42" s="112"/>
      <c r="AC42" s="112"/>
      <c r="AD42" s="112"/>
      <c r="AE42" s="112"/>
      <c r="AF42" s="112"/>
      <c r="AG42" s="112"/>
      <c r="AH42" s="112"/>
      <c r="AI42" s="112"/>
      <c r="AJ42" s="112"/>
      <c r="AK42" s="112"/>
      <c r="AL42" s="112"/>
      <c r="AM42" s="112"/>
      <c r="AN42" s="112"/>
      <c r="AO42" s="112"/>
      <c r="AP42" s="112"/>
      <c r="AQ42" s="112"/>
      <c r="AR42" s="112"/>
    </row>
    <row r="43" spans="2:44" s="149" customFormat="1" ht="15" customHeight="1" outlineLevel="1" x14ac:dyDescent="0.25">
      <c r="B43" s="474"/>
      <c r="C43" s="377"/>
      <c r="D43" s="365"/>
      <c r="E43" s="377"/>
      <c r="F43" s="377"/>
      <c r="G43" s="377"/>
      <c r="H43" s="377"/>
      <c r="I43" s="377"/>
      <c r="J43" s="377"/>
      <c r="K43" s="441"/>
      <c r="L43" s="441"/>
      <c r="M43" s="442"/>
      <c r="N43" s="155"/>
      <c r="O43" s="1" t="s">
        <v>829</v>
      </c>
      <c r="Q43" s="112"/>
      <c r="R43" s="112"/>
      <c r="S43" s="112"/>
      <c r="T43" s="112"/>
      <c r="U43" s="112"/>
      <c r="V43" s="112"/>
      <c r="W43" s="112"/>
      <c r="X43" s="112" t="s">
        <v>42</v>
      </c>
      <c r="Y43" s="112"/>
      <c r="Z43" s="112"/>
      <c r="AA43" s="112"/>
      <c r="AB43" s="112"/>
      <c r="AC43" s="112"/>
      <c r="AD43" s="112"/>
      <c r="AE43" s="112"/>
      <c r="AF43" s="112"/>
      <c r="AG43" s="112"/>
      <c r="AH43" s="112"/>
      <c r="AI43" s="112"/>
      <c r="AJ43" s="112"/>
      <c r="AK43" s="112"/>
      <c r="AL43" s="112"/>
      <c r="AM43" s="112"/>
      <c r="AN43" s="112"/>
      <c r="AO43" s="112"/>
      <c r="AP43" s="112"/>
      <c r="AQ43" s="112"/>
      <c r="AR43" s="112"/>
    </row>
    <row r="44" spans="2:44" s="149" customFormat="1" ht="15" customHeight="1" outlineLevel="1" x14ac:dyDescent="0.25">
      <c r="B44" s="474"/>
      <c r="C44" s="377"/>
      <c r="D44" s="365"/>
      <c r="E44" s="377"/>
      <c r="F44" s="377"/>
      <c r="G44" s="377"/>
      <c r="H44" s="377"/>
      <c r="I44" s="377"/>
      <c r="J44" s="377"/>
      <c r="K44" s="441"/>
      <c r="L44" s="441"/>
      <c r="M44" s="442"/>
      <c r="N44" s="155"/>
      <c r="O44" s="1" t="s">
        <v>830</v>
      </c>
      <c r="Q44" s="112"/>
      <c r="R44" s="112"/>
      <c r="S44" s="112"/>
      <c r="T44" s="112"/>
      <c r="U44" s="112"/>
      <c r="V44" s="112"/>
      <c r="W44" s="112"/>
      <c r="X44" s="112" t="s">
        <v>42</v>
      </c>
      <c r="Y44" s="112"/>
      <c r="Z44" s="112"/>
      <c r="AA44" s="112"/>
      <c r="AB44" s="112"/>
      <c r="AC44" s="112"/>
      <c r="AD44" s="112"/>
      <c r="AE44" s="112"/>
      <c r="AF44" s="112"/>
      <c r="AG44" s="112"/>
      <c r="AH44" s="112"/>
      <c r="AI44" s="112"/>
      <c r="AJ44" s="112"/>
      <c r="AK44" s="112"/>
      <c r="AL44" s="112"/>
      <c r="AM44" s="112"/>
      <c r="AN44" s="112"/>
      <c r="AO44" s="112"/>
      <c r="AP44" s="112"/>
      <c r="AQ44" s="112"/>
      <c r="AR44" s="112"/>
    </row>
    <row r="45" spans="2:44" s="149" customFormat="1" ht="15" customHeight="1" outlineLevel="1" x14ac:dyDescent="0.25">
      <c r="B45" s="474"/>
      <c r="C45" s="377"/>
      <c r="D45" s="365"/>
      <c r="E45" s="377"/>
      <c r="F45" s="377"/>
      <c r="G45" s="377"/>
      <c r="H45" s="377"/>
      <c r="I45" s="377"/>
      <c r="J45" s="377"/>
      <c r="K45" s="441"/>
      <c r="L45" s="441"/>
      <c r="M45" s="442"/>
      <c r="N45" s="155"/>
      <c r="O45" s="1" t="s">
        <v>831</v>
      </c>
      <c r="Q45" s="112"/>
      <c r="R45" s="112"/>
      <c r="S45" s="112"/>
      <c r="T45" s="112"/>
      <c r="U45" s="112"/>
      <c r="V45" s="112"/>
      <c r="W45" s="112"/>
      <c r="X45" s="112" t="s">
        <v>42</v>
      </c>
      <c r="Y45" s="112"/>
      <c r="Z45" s="112"/>
      <c r="AA45" s="112"/>
      <c r="AB45" s="112"/>
      <c r="AC45" s="112"/>
      <c r="AD45" s="112"/>
      <c r="AE45" s="112"/>
      <c r="AF45" s="112"/>
      <c r="AG45" s="112"/>
      <c r="AH45" s="112"/>
      <c r="AI45" s="112"/>
      <c r="AJ45" s="112"/>
      <c r="AK45" s="112"/>
      <c r="AL45" s="112"/>
      <c r="AM45" s="112"/>
      <c r="AN45" s="112"/>
      <c r="AO45" s="112"/>
      <c r="AP45" s="112"/>
      <c r="AQ45" s="112"/>
      <c r="AR45" s="112"/>
    </row>
    <row r="46" spans="2:44" s="149" customFormat="1" ht="15" customHeight="1" outlineLevel="1" x14ac:dyDescent="0.25">
      <c r="B46" s="474"/>
      <c r="C46" s="377"/>
      <c r="D46" s="365"/>
      <c r="E46" s="377"/>
      <c r="F46" s="377"/>
      <c r="G46" s="377"/>
      <c r="H46" s="377"/>
      <c r="I46" s="377"/>
      <c r="J46" s="377"/>
      <c r="K46" s="441"/>
      <c r="L46" s="441"/>
      <c r="M46" s="442"/>
      <c r="N46" s="155"/>
      <c r="O46" s="1" t="s">
        <v>832</v>
      </c>
      <c r="Q46" s="112"/>
      <c r="R46" s="112"/>
      <c r="S46" s="112"/>
      <c r="T46" s="112"/>
      <c r="U46" s="112"/>
      <c r="V46" s="112"/>
      <c r="W46" s="112"/>
      <c r="X46" s="112" t="s">
        <v>42</v>
      </c>
      <c r="Y46" s="112"/>
      <c r="Z46" s="112"/>
      <c r="AA46" s="112"/>
      <c r="AB46" s="112"/>
      <c r="AC46" s="112"/>
      <c r="AD46" s="112"/>
      <c r="AE46" s="112"/>
      <c r="AF46" s="112"/>
      <c r="AG46" s="112"/>
      <c r="AH46" s="112"/>
      <c r="AI46" s="112"/>
      <c r="AJ46" s="112"/>
      <c r="AK46" s="112"/>
      <c r="AL46" s="112"/>
      <c r="AM46" s="112"/>
      <c r="AN46" s="112"/>
      <c r="AO46" s="112"/>
      <c r="AP46" s="112"/>
      <c r="AQ46" s="112"/>
      <c r="AR46" s="112"/>
    </row>
    <row r="47" spans="2:44" s="149" customFormat="1" ht="15" customHeight="1" outlineLevel="1" x14ac:dyDescent="0.25">
      <c r="B47" s="474"/>
      <c r="C47" s="377"/>
      <c r="D47" s="365"/>
      <c r="E47" s="377"/>
      <c r="F47" s="377"/>
      <c r="G47" s="377"/>
      <c r="H47" s="377"/>
      <c r="I47" s="377"/>
      <c r="J47" s="377"/>
      <c r="K47" s="441"/>
      <c r="L47" s="441"/>
      <c r="M47" s="442"/>
      <c r="N47" s="155"/>
      <c r="O47" s="1" t="s">
        <v>833</v>
      </c>
      <c r="Q47" s="112"/>
      <c r="R47" s="112"/>
      <c r="S47" s="112"/>
      <c r="T47" s="112"/>
      <c r="U47" s="112"/>
      <c r="V47" s="112"/>
      <c r="W47" s="112"/>
      <c r="X47" s="112" t="s">
        <v>42</v>
      </c>
      <c r="Y47" s="112"/>
      <c r="Z47" s="112"/>
      <c r="AA47" s="112"/>
      <c r="AB47" s="112"/>
      <c r="AC47" s="112"/>
      <c r="AD47" s="112"/>
      <c r="AE47" s="112"/>
      <c r="AF47" s="112"/>
      <c r="AG47" s="112"/>
      <c r="AH47" s="112"/>
      <c r="AI47" s="112"/>
      <c r="AJ47" s="112"/>
      <c r="AK47" s="112"/>
      <c r="AL47" s="112"/>
      <c r="AM47" s="112"/>
      <c r="AN47" s="112"/>
      <c r="AO47" s="112"/>
      <c r="AP47" s="112"/>
      <c r="AQ47" s="112"/>
      <c r="AR47" s="112"/>
    </row>
    <row r="48" spans="2:44" s="149" customFormat="1" ht="15" customHeight="1" outlineLevel="1" x14ac:dyDescent="0.25">
      <c r="B48" s="474"/>
      <c r="C48" s="377"/>
      <c r="D48" s="365"/>
      <c r="E48" s="377"/>
      <c r="F48" s="377"/>
      <c r="G48" s="377"/>
      <c r="H48" s="377"/>
      <c r="I48" s="377"/>
      <c r="J48" s="377"/>
      <c r="K48" s="441"/>
      <c r="L48" s="441"/>
      <c r="M48" s="442"/>
      <c r="N48" s="155"/>
      <c r="O48" s="1" t="s">
        <v>834</v>
      </c>
      <c r="Q48" s="112"/>
      <c r="R48" s="112"/>
      <c r="S48" s="112"/>
      <c r="T48" s="112"/>
      <c r="U48" s="112"/>
      <c r="V48" s="112"/>
      <c r="W48" s="112"/>
      <c r="X48" s="112" t="s">
        <v>42</v>
      </c>
      <c r="Y48" s="112"/>
      <c r="Z48" s="112"/>
      <c r="AA48" s="112"/>
      <c r="AB48" s="112"/>
      <c r="AC48" s="112"/>
      <c r="AD48" s="112"/>
      <c r="AE48" s="112"/>
      <c r="AF48" s="112"/>
      <c r="AG48" s="112"/>
      <c r="AH48" s="112"/>
      <c r="AI48" s="112"/>
      <c r="AJ48" s="112"/>
      <c r="AK48" s="112"/>
      <c r="AL48" s="112"/>
      <c r="AM48" s="112"/>
      <c r="AN48" s="112"/>
      <c r="AO48" s="112"/>
      <c r="AP48" s="112"/>
      <c r="AQ48" s="112"/>
      <c r="AR48" s="112"/>
    </row>
    <row r="49" spans="2:44" s="149" customFormat="1" ht="15" customHeight="1" outlineLevel="1" x14ac:dyDescent="0.25">
      <c r="B49" s="474"/>
      <c r="C49" s="377"/>
      <c r="D49" s="365"/>
      <c r="E49" s="377"/>
      <c r="F49" s="377"/>
      <c r="G49" s="377"/>
      <c r="H49" s="377"/>
      <c r="I49" s="377"/>
      <c r="J49" s="377"/>
      <c r="K49" s="441"/>
      <c r="L49" s="441"/>
      <c r="M49" s="442"/>
      <c r="N49" s="155"/>
      <c r="O49" s="1" t="s">
        <v>835</v>
      </c>
      <c r="Q49" s="112"/>
      <c r="R49" s="112"/>
      <c r="S49" s="112"/>
      <c r="T49" s="112"/>
      <c r="U49" s="112"/>
      <c r="V49" s="112"/>
      <c r="W49" s="112"/>
      <c r="X49" s="112" t="s">
        <v>42</v>
      </c>
      <c r="Y49" s="112"/>
      <c r="Z49" s="112"/>
      <c r="AA49" s="112"/>
      <c r="AB49" s="112"/>
      <c r="AC49" s="112"/>
      <c r="AD49" s="112"/>
      <c r="AE49" s="112"/>
      <c r="AF49" s="112"/>
      <c r="AG49" s="112"/>
      <c r="AH49" s="112"/>
      <c r="AI49" s="112"/>
      <c r="AJ49" s="112"/>
      <c r="AK49" s="112"/>
      <c r="AL49" s="112"/>
      <c r="AM49" s="112"/>
      <c r="AN49" s="112"/>
      <c r="AO49" s="112"/>
      <c r="AP49" s="112"/>
      <c r="AQ49" s="112"/>
      <c r="AR49" s="112"/>
    </row>
    <row r="50" spans="2:44" s="149" customFormat="1" ht="15" customHeight="1" outlineLevel="1" x14ac:dyDescent="0.25">
      <c r="B50" s="474"/>
      <c r="C50" s="377"/>
      <c r="D50" s="365"/>
      <c r="E50" s="377"/>
      <c r="F50" s="377"/>
      <c r="G50" s="377"/>
      <c r="H50" s="377"/>
      <c r="I50" s="377"/>
      <c r="J50" s="377"/>
      <c r="K50" s="441"/>
      <c r="L50" s="441"/>
      <c r="M50" s="442"/>
      <c r="N50" s="155"/>
      <c r="O50" s="1" t="s">
        <v>836</v>
      </c>
      <c r="Q50" s="112"/>
      <c r="R50" s="112"/>
      <c r="S50" s="112"/>
      <c r="T50" s="112"/>
      <c r="U50" s="112"/>
      <c r="V50" s="112"/>
      <c r="W50" s="112"/>
      <c r="X50" s="112" t="s">
        <v>42</v>
      </c>
      <c r="Y50" s="112"/>
      <c r="Z50" s="112"/>
      <c r="AA50" s="112"/>
      <c r="AB50" s="112"/>
      <c r="AC50" s="112"/>
      <c r="AD50" s="112"/>
      <c r="AE50" s="112"/>
      <c r="AF50" s="112"/>
      <c r="AG50" s="112"/>
      <c r="AH50" s="112"/>
      <c r="AI50" s="112"/>
      <c r="AJ50" s="112"/>
      <c r="AK50" s="112"/>
      <c r="AL50" s="112"/>
      <c r="AM50" s="112"/>
      <c r="AN50" s="112"/>
      <c r="AO50" s="112"/>
      <c r="AP50" s="112"/>
      <c r="AQ50" s="112"/>
      <c r="AR50" s="112"/>
    </row>
    <row r="51" spans="2:44" s="149" customFormat="1" ht="15" customHeight="1" outlineLevel="1" x14ac:dyDescent="0.25">
      <c r="B51" s="474"/>
      <c r="C51" s="377"/>
      <c r="D51" s="365"/>
      <c r="E51" s="377"/>
      <c r="F51" s="377"/>
      <c r="G51" s="377"/>
      <c r="H51" s="377"/>
      <c r="I51" s="377"/>
      <c r="J51" s="377"/>
      <c r="K51" s="441"/>
      <c r="L51" s="441"/>
      <c r="M51" s="442"/>
      <c r="N51" s="155"/>
      <c r="O51" s="1" t="s">
        <v>837</v>
      </c>
      <c r="Q51" s="112"/>
      <c r="R51" s="112"/>
      <c r="S51" s="112"/>
      <c r="T51" s="112"/>
      <c r="U51" s="112"/>
      <c r="V51" s="112"/>
      <c r="W51" s="112"/>
      <c r="X51" s="112" t="s">
        <v>42</v>
      </c>
      <c r="Y51" s="112"/>
      <c r="Z51" s="112"/>
      <c r="AA51" s="112"/>
      <c r="AB51" s="112"/>
      <c r="AC51" s="112"/>
      <c r="AD51" s="112"/>
      <c r="AE51" s="112"/>
      <c r="AF51" s="112"/>
      <c r="AG51" s="112"/>
      <c r="AH51" s="112"/>
      <c r="AI51" s="112"/>
      <c r="AJ51" s="112"/>
      <c r="AK51" s="112"/>
      <c r="AL51" s="112"/>
      <c r="AM51" s="112"/>
      <c r="AN51" s="112"/>
      <c r="AO51" s="112"/>
      <c r="AP51" s="112"/>
      <c r="AQ51" s="112"/>
      <c r="AR51" s="112"/>
    </row>
    <row r="52" spans="2:44" s="149" customFormat="1" ht="15" customHeight="1" outlineLevel="1" x14ac:dyDescent="0.25">
      <c r="B52" s="474"/>
      <c r="C52" s="377"/>
      <c r="D52" s="365"/>
      <c r="E52" s="377"/>
      <c r="F52" s="377"/>
      <c r="G52" s="377"/>
      <c r="H52" s="377"/>
      <c r="I52" s="377"/>
      <c r="J52" s="377"/>
      <c r="K52" s="441"/>
      <c r="L52" s="441"/>
      <c r="M52" s="442"/>
      <c r="N52" s="155"/>
      <c r="O52" s="1" t="s">
        <v>838</v>
      </c>
      <c r="Q52" s="112"/>
      <c r="R52" s="112"/>
      <c r="S52" s="112"/>
      <c r="T52" s="112"/>
      <c r="U52" s="112"/>
      <c r="V52" s="112"/>
      <c r="W52" s="112"/>
      <c r="X52" s="112" t="s">
        <v>42</v>
      </c>
      <c r="Y52" s="112"/>
      <c r="Z52" s="112"/>
      <c r="AA52" s="112"/>
      <c r="AB52" s="112"/>
      <c r="AC52" s="112"/>
      <c r="AD52" s="112"/>
      <c r="AE52" s="112"/>
      <c r="AF52" s="112"/>
      <c r="AG52" s="112"/>
      <c r="AH52" s="112"/>
      <c r="AI52" s="112"/>
      <c r="AJ52" s="112"/>
      <c r="AK52" s="112"/>
      <c r="AL52" s="112"/>
      <c r="AM52" s="112"/>
      <c r="AN52" s="112"/>
      <c r="AO52" s="112"/>
      <c r="AP52" s="112"/>
      <c r="AQ52" s="112"/>
      <c r="AR52" s="112"/>
    </row>
    <row r="53" spans="2:44" s="149" customFormat="1" ht="15" customHeight="1" outlineLevel="1" x14ac:dyDescent="0.25">
      <c r="B53" s="474"/>
      <c r="C53" s="377"/>
      <c r="D53" s="365"/>
      <c r="E53" s="377"/>
      <c r="F53" s="377"/>
      <c r="G53" s="377"/>
      <c r="H53" s="377"/>
      <c r="I53" s="377"/>
      <c r="J53" s="377"/>
      <c r="K53" s="441"/>
      <c r="L53" s="441"/>
      <c r="M53" s="442"/>
      <c r="N53" s="155"/>
      <c r="O53" s="1" t="s">
        <v>839</v>
      </c>
      <c r="Q53" s="112"/>
      <c r="R53" s="112"/>
      <c r="S53" s="112"/>
      <c r="T53" s="112"/>
      <c r="U53" s="112"/>
      <c r="V53" s="112"/>
      <c r="W53" s="112"/>
      <c r="X53" s="112" t="s">
        <v>42</v>
      </c>
      <c r="Y53" s="112"/>
      <c r="Z53" s="112"/>
      <c r="AA53" s="112"/>
      <c r="AB53" s="112"/>
      <c r="AC53" s="112"/>
      <c r="AD53" s="112"/>
      <c r="AE53" s="112"/>
      <c r="AF53" s="112"/>
      <c r="AG53" s="112"/>
      <c r="AH53" s="112"/>
      <c r="AI53" s="112"/>
      <c r="AJ53" s="112"/>
      <c r="AK53" s="112"/>
      <c r="AL53" s="112"/>
      <c r="AM53" s="112"/>
      <c r="AN53" s="112"/>
      <c r="AO53" s="112"/>
      <c r="AP53" s="112"/>
      <c r="AQ53" s="112"/>
      <c r="AR53" s="112"/>
    </row>
    <row r="54" spans="2:44" s="149" customFormat="1" ht="15" customHeight="1" outlineLevel="1" x14ac:dyDescent="0.25">
      <c r="B54" s="474"/>
      <c r="C54" s="377"/>
      <c r="D54" s="365"/>
      <c r="E54" s="377"/>
      <c r="F54" s="377"/>
      <c r="G54" s="377"/>
      <c r="H54" s="377"/>
      <c r="I54" s="377"/>
      <c r="J54" s="377"/>
      <c r="K54" s="441"/>
      <c r="L54" s="441"/>
      <c r="M54" s="442"/>
      <c r="N54" s="155"/>
      <c r="O54" s="1" t="s">
        <v>840</v>
      </c>
      <c r="Q54" s="112"/>
      <c r="R54" s="112"/>
      <c r="S54" s="112"/>
      <c r="T54" s="112"/>
      <c r="U54" s="112"/>
      <c r="V54" s="112"/>
      <c r="W54" s="112"/>
      <c r="X54" s="112" t="s">
        <v>42</v>
      </c>
      <c r="Y54" s="112"/>
      <c r="Z54" s="112"/>
      <c r="AA54" s="112"/>
      <c r="AB54" s="112"/>
      <c r="AC54" s="112"/>
      <c r="AD54" s="112"/>
      <c r="AE54" s="112"/>
      <c r="AF54" s="112"/>
      <c r="AG54" s="112"/>
      <c r="AH54" s="112"/>
      <c r="AI54" s="112"/>
      <c r="AJ54" s="112"/>
      <c r="AK54" s="112"/>
      <c r="AL54" s="112"/>
      <c r="AM54" s="112"/>
      <c r="AN54" s="112"/>
      <c r="AO54" s="112"/>
      <c r="AP54" s="112"/>
      <c r="AQ54" s="112"/>
      <c r="AR54" s="112"/>
    </row>
    <row r="55" spans="2:44" s="149" customFormat="1" ht="15" customHeight="1" outlineLevel="1" x14ac:dyDescent="0.25">
      <c r="B55" s="474"/>
      <c r="C55" s="377"/>
      <c r="D55" s="365"/>
      <c r="E55" s="377"/>
      <c r="F55" s="377"/>
      <c r="G55" s="377"/>
      <c r="H55" s="377"/>
      <c r="I55" s="377"/>
      <c r="J55" s="377"/>
      <c r="K55" s="441"/>
      <c r="L55" s="441"/>
      <c r="M55" s="442"/>
      <c r="N55" s="155"/>
      <c r="O55" s="1" t="s">
        <v>841</v>
      </c>
      <c r="Q55" s="112"/>
      <c r="R55" s="112"/>
      <c r="S55" s="112"/>
      <c r="T55" s="112"/>
      <c r="U55" s="112"/>
      <c r="V55" s="112"/>
      <c r="W55" s="112"/>
      <c r="X55" s="112" t="s">
        <v>42</v>
      </c>
      <c r="Y55" s="112"/>
      <c r="Z55" s="112"/>
      <c r="AA55" s="112"/>
      <c r="AB55" s="112"/>
      <c r="AC55" s="112"/>
      <c r="AD55" s="112"/>
      <c r="AE55" s="112"/>
      <c r="AF55" s="112"/>
      <c r="AG55" s="112"/>
      <c r="AH55" s="112"/>
      <c r="AI55" s="112"/>
      <c r="AJ55" s="112"/>
      <c r="AK55" s="112"/>
      <c r="AL55" s="112"/>
      <c r="AM55" s="112"/>
      <c r="AN55" s="112"/>
      <c r="AO55" s="112"/>
      <c r="AP55" s="112"/>
      <c r="AQ55" s="112"/>
      <c r="AR55" s="112"/>
    </row>
    <row r="56" spans="2:44" s="149" customFormat="1" ht="15" customHeight="1" outlineLevel="1" x14ac:dyDescent="0.25">
      <c r="B56" s="474"/>
      <c r="C56" s="377"/>
      <c r="D56" s="365"/>
      <c r="E56" s="377"/>
      <c r="F56" s="377"/>
      <c r="G56" s="377"/>
      <c r="H56" s="377"/>
      <c r="I56" s="377"/>
      <c r="J56" s="377"/>
      <c r="K56" s="441"/>
      <c r="L56" s="441"/>
      <c r="M56" s="442"/>
      <c r="N56" s="155"/>
      <c r="O56" s="1" t="s">
        <v>842</v>
      </c>
      <c r="Q56" s="112"/>
      <c r="R56" s="112"/>
      <c r="S56" s="112"/>
      <c r="T56" s="112"/>
      <c r="U56" s="112"/>
      <c r="V56" s="112"/>
      <c r="W56" s="112"/>
      <c r="X56" s="112" t="s">
        <v>42</v>
      </c>
      <c r="Y56" s="112"/>
      <c r="Z56" s="112"/>
      <c r="AA56" s="112"/>
      <c r="AB56" s="112"/>
      <c r="AC56" s="112"/>
      <c r="AD56" s="112"/>
      <c r="AE56" s="112"/>
      <c r="AF56" s="112"/>
      <c r="AG56" s="112"/>
      <c r="AH56" s="112"/>
      <c r="AI56" s="112"/>
      <c r="AJ56" s="112"/>
      <c r="AK56" s="112"/>
      <c r="AL56" s="112"/>
      <c r="AM56" s="112"/>
      <c r="AN56" s="112"/>
      <c r="AO56" s="112"/>
      <c r="AP56" s="112"/>
      <c r="AQ56" s="112"/>
      <c r="AR56" s="112"/>
    </row>
    <row r="57" spans="2:44" s="149" customFormat="1" ht="15" customHeight="1" outlineLevel="1" x14ac:dyDescent="0.25">
      <c r="B57" s="474"/>
      <c r="C57" s="377"/>
      <c r="D57" s="365"/>
      <c r="E57" s="377"/>
      <c r="F57" s="377"/>
      <c r="G57" s="377"/>
      <c r="H57" s="377"/>
      <c r="I57" s="377"/>
      <c r="J57" s="377"/>
      <c r="K57" s="441"/>
      <c r="L57" s="441"/>
      <c r="M57" s="442"/>
      <c r="N57" s="155"/>
      <c r="O57" s="1" t="s">
        <v>843</v>
      </c>
      <c r="Q57" s="112"/>
      <c r="R57" s="112"/>
      <c r="S57" s="112"/>
      <c r="T57" s="112"/>
      <c r="U57" s="112"/>
      <c r="V57" s="112"/>
      <c r="W57" s="112"/>
      <c r="X57" s="112" t="s">
        <v>42</v>
      </c>
      <c r="Y57" s="112"/>
      <c r="Z57" s="112"/>
      <c r="AA57" s="112"/>
      <c r="AB57" s="112"/>
      <c r="AC57" s="112"/>
      <c r="AD57" s="112"/>
      <c r="AE57" s="112"/>
      <c r="AF57" s="112"/>
      <c r="AG57" s="112"/>
      <c r="AH57" s="112"/>
      <c r="AI57" s="112"/>
      <c r="AJ57" s="112"/>
      <c r="AK57" s="112"/>
      <c r="AL57" s="112"/>
      <c r="AM57" s="112"/>
      <c r="AN57" s="112"/>
      <c r="AO57" s="112"/>
      <c r="AP57" s="112"/>
      <c r="AQ57" s="112"/>
      <c r="AR57" s="112"/>
    </row>
    <row r="58" spans="2:44" s="149" customFormat="1" ht="15" customHeight="1" outlineLevel="1" x14ac:dyDescent="0.25">
      <c r="B58" s="474"/>
      <c r="C58" s="377"/>
      <c r="D58" s="365"/>
      <c r="E58" s="377"/>
      <c r="F58" s="377"/>
      <c r="G58" s="377"/>
      <c r="H58" s="377"/>
      <c r="I58" s="377"/>
      <c r="J58" s="377"/>
      <c r="K58" s="441"/>
      <c r="L58" s="441"/>
      <c r="M58" s="442"/>
      <c r="N58" s="155"/>
      <c r="O58" s="1" t="s">
        <v>844</v>
      </c>
      <c r="Q58" s="112"/>
      <c r="R58" s="112"/>
      <c r="S58" s="112"/>
      <c r="T58" s="112"/>
      <c r="U58" s="112"/>
      <c r="V58" s="112"/>
      <c r="W58" s="112"/>
      <c r="X58" s="112" t="s">
        <v>42</v>
      </c>
      <c r="Y58" s="112"/>
      <c r="Z58" s="112"/>
      <c r="AA58" s="112"/>
      <c r="AB58" s="112"/>
      <c r="AC58" s="112"/>
      <c r="AD58" s="112"/>
      <c r="AE58" s="112"/>
      <c r="AF58" s="112"/>
      <c r="AG58" s="112"/>
      <c r="AH58" s="112"/>
      <c r="AI58" s="112"/>
      <c r="AJ58" s="112"/>
      <c r="AK58" s="112"/>
      <c r="AL58" s="112"/>
      <c r="AM58" s="112"/>
      <c r="AN58" s="112"/>
      <c r="AO58" s="112"/>
      <c r="AP58" s="112"/>
      <c r="AQ58" s="112"/>
      <c r="AR58" s="112"/>
    </row>
    <row r="59" spans="2:44" s="149" customFormat="1" ht="15" customHeight="1" outlineLevel="1" x14ac:dyDescent="0.25">
      <c r="B59" s="474"/>
      <c r="C59" s="377"/>
      <c r="D59" s="365"/>
      <c r="E59" s="377"/>
      <c r="F59" s="377"/>
      <c r="G59" s="377"/>
      <c r="H59" s="377"/>
      <c r="I59" s="377"/>
      <c r="J59" s="377"/>
      <c r="K59" s="441"/>
      <c r="L59" s="441"/>
      <c r="M59" s="442"/>
      <c r="N59" s="155"/>
      <c r="O59" s="1" t="s">
        <v>845</v>
      </c>
      <c r="Q59" s="112"/>
      <c r="R59" s="112"/>
      <c r="S59" s="112"/>
      <c r="T59" s="112"/>
      <c r="U59" s="112"/>
      <c r="V59" s="112"/>
      <c r="W59" s="112"/>
      <c r="X59" s="112" t="s">
        <v>42</v>
      </c>
      <c r="Y59" s="112"/>
      <c r="Z59" s="112"/>
      <c r="AA59" s="112"/>
      <c r="AB59" s="112"/>
      <c r="AC59" s="112"/>
      <c r="AD59" s="112"/>
      <c r="AE59" s="112"/>
      <c r="AF59" s="112"/>
      <c r="AG59" s="112"/>
      <c r="AH59" s="112"/>
      <c r="AI59" s="112"/>
      <c r="AJ59" s="112"/>
      <c r="AK59" s="112"/>
      <c r="AL59" s="112"/>
      <c r="AM59" s="112"/>
      <c r="AN59" s="112"/>
      <c r="AO59" s="112"/>
      <c r="AP59" s="112"/>
      <c r="AQ59" s="112"/>
      <c r="AR59" s="112"/>
    </row>
    <row r="60" spans="2:44" s="149" customFormat="1" ht="15" customHeight="1" outlineLevel="1" x14ac:dyDescent="0.25">
      <c r="B60" s="474"/>
      <c r="C60" s="377"/>
      <c r="D60" s="365"/>
      <c r="E60" s="377"/>
      <c r="F60" s="377"/>
      <c r="G60" s="377"/>
      <c r="H60" s="377"/>
      <c r="I60" s="377"/>
      <c r="J60" s="377"/>
      <c r="K60" s="441"/>
      <c r="L60" s="441"/>
      <c r="M60" s="442"/>
      <c r="N60" s="155"/>
      <c r="O60" s="1" t="s">
        <v>846</v>
      </c>
      <c r="Q60" s="112"/>
      <c r="R60" s="112"/>
      <c r="S60" s="112"/>
      <c r="T60" s="112"/>
      <c r="U60" s="112"/>
      <c r="V60" s="112"/>
      <c r="W60" s="112"/>
      <c r="X60" s="112" t="s">
        <v>42</v>
      </c>
      <c r="Y60" s="112"/>
      <c r="Z60" s="112"/>
      <c r="AA60" s="112"/>
      <c r="AB60" s="112"/>
      <c r="AC60" s="112"/>
      <c r="AD60" s="112"/>
      <c r="AE60" s="112"/>
      <c r="AF60" s="112"/>
      <c r="AG60" s="112"/>
      <c r="AH60" s="112"/>
      <c r="AI60" s="112"/>
      <c r="AJ60" s="112"/>
      <c r="AK60" s="112"/>
      <c r="AL60" s="112"/>
      <c r="AM60" s="112"/>
      <c r="AN60" s="112"/>
      <c r="AO60" s="112"/>
      <c r="AP60" s="112"/>
      <c r="AQ60" s="112"/>
      <c r="AR60" s="112"/>
    </row>
    <row r="61" spans="2:44" s="149" customFormat="1" ht="15" customHeight="1" outlineLevel="1" x14ac:dyDescent="0.25">
      <c r="B61" s="474"/>
      <c r="C61" s="377"/>
      <c r="D61" s="365"/>
      <c r="E61" s="377"/>
      <c r="F61" s="377"/>
      <c r="G61" s="377"/>
      <c r="H61" s="377"/>
      <c r="I61" s="377"/>
      <c r="J61" s="377"/>
      <c r="K61" s="441"/>
      <c r="L61" s="441"/>
      <c r="M61" s="442"/>
      <c r="N61" s="155"/>
      <c r="O61" s="1" t="s">
        <v>847</v>
      </c>
      <c r="Q61" s="112"/>
      <c r="R61" s="112"/>
      <c r="S61" s="112"/>
      <c r="T61" s="112"/>
      <c r="U61" s="112"/>
      <c r="V61" s="112"/>
      <c r="W61" s="112"/>
      <c r="X61" s="112" t="s">
        <v>42</v>
      </c>
      <c r="Y61" s="112"/>
      <c r="Z61" s="112"/>
      <c r="AA61" s="112"/>
      <c r="AB61" s="112"/>
      <c r="AC61" s="112"/>
      <c r="AD61" s="112"/>
      <c r="AE61" s="112"/>
      <c r="AF61" s="112"/>
      <c r="AG61" s="112"/>
      <c r="AH61" s="112"/>
      <c r="AI61" s="112"/>
      <c r="AJ61" s="112"/>
      <c r="AK61" s="112"/>
      <c r="AL61" s="112"/>
      <c r="AM61" s="112"/>
      <c r="AN61" s="112"/>
      <c r="AO61" s="112"/>
      <c r="AP61" s="112"/>
      <c r="AQ61" s="112"/>
      <c r="AR61" s="112"/>
    </row>
    <row r="62" spans="2:44" s="149" customFormat="1" ht="15" customHeight="1" outlineLevel="1" x14ac:dyDescent="0.25">
      <c r="B62" s="474"/>
      <c r="C62" s="377"/>
      <c r="D62" s="365"/>
      <c r="E62" s="377"/>
      <c r="F62" s="377"/>
      <c r="G62" s="377"/>
      <c r="H62" s="377"/>
      <c r="I62" s="377"/>
      <c r="J62" s="377"/>
      <c r="K62" s="441"/>
      <c r="L62" s="441"/>
      <c r="M62" s="442"/>
      <c r="N62" s="155"/>
      <c r="O62" s="1" t="s">
        <v>848</v>
      </c>
      <c r="Q62" s="112"/>
      <c r="R62" s="112"/>
      <c r="S62" s="112"/>
      <c r="T62" s="112"/>
      <c r="U62" s="112"/>
      <c r="V62" s="112"/>
      <c r="W62" s="112"/>
      <c r="X62" s="112" t="s">
        <v>42</v>
      </c>
      <c r="Y62" s="112"/>
      <c r="Z62" s="112"/>
      <c r="AA62" s="112"/>
      <c r="AB62" s="112"/>
      <c r="AC62" s="112"/>
      <c r="AD62" s="112"/>
      <c r="AE62" s="112"/>
      <c r="AF62" s="112"/>
      <c r="AG62" s="112"/>
      <c r="AH62" s="112"/>
      <c r="AI62" s="112"/>
      <c r="AJ62" s="112"/>
      <c r="AK62" s="112"/>
      <c r="AL62" s="112"/>
      <c r="AM62" s="112"/>
      <c r="AN62" s="112"/>
      <c r="AO62" s="112"/>
      <c r="AP62" s="112"/>
      <c r="AQ62" s="112"/>
      <c r="AR62" s="112"/>
    </row>
    <row r="63" spans="2:44" s="149" customFormat="1" ht="15" customHeight="1" outlineLevel="1" x14ac:dyDescent="0.25">
      <c r="B63" s="474"/>
      <c r="C63" s="377"/>
      <c r="D63" s="365"/>
      <c r="E63" s="377"/>
      <c r="F63" s="377"/>
      <c r="G63" s="377"/>
      <c r="H63" s="377"/>
      <c r="I63" s="377"/>
      <c r="J63" s="377"/>
      <c r="K63" s="441"/>
      <c r="L63" s="441"/>
      <c r="M63" s="442"/>
      <c r="N63" s="155"/>
      <c r="O63" s="1" t="s">
        <v>849</v>
      </c>
      <c r="Q63" s="112"/>
      <c r="R63" s="112"/>
      <c r="S63" s="112"/>
      <c r="T63" s="112"/>
      <c r="U63" s="112"/>
      <c r="V63" s="112"/>
      <c r="W63" s="112"/>
      <c r="X63" s="112" t="s">
        <v>42</v>
      </c>
      <c r="Y63" s="112"/>
      <c r="Z63" s="112"/>
      <c r="AA63" s="112"/>
      <c r="AB63" s="112"/>
      <c r="AC63" s="112"/>
      <c r="AD63" s="112"/>
      <c r="AE63" s="112"/>
      <c r="AF63" s="112"/>
      <c r="AG63" s="112"/>
      <c r="AH63" s="112"/>
      <c r="AI63" s="112"/>
      <c r="AJ63" s="112"/>
      <c r="AK63" s="112"/>
      <c r="AL63" s="112"/>
      <c r="AM63" s="112"/>
      <c r="AN63" s="112"/>
      <c r="AO63" s="112"/>
      <c r="AP63" s="112"/>
      <c r="AQ63" s="112"/>
      <c r="AR63" s="112"/>
    </row>
    <row r="64" spans="2:44" s="149" customFormat="1" ht="15" customHeight="1" outlineLevel="1" x14ac:dyDescent="0.25">
      <c r="B64" s="474"/>
      <c r="C64" s="377"/>
      <c r="D64" s="365"/>
      <c r="E64" s="377"/>
      <c r="F64" s="377"/>
      <c r="G64" s="377"/>
      <c r="H64" s="377"/>
      <c r="I64" s="377"/>
      <c r="J64" s="377"/>
      <c r="K64" s="441"/>
      <c r="L64" s="441"/>
      <c r="M64" s="442"/>
      <c r="N64" s="155"/>
      <c r="O64" s="1" t="s">
        <v>850</v>
      </c>
      <c r="Q64" s="112"/>
      <c r="R64" s="112"/>
      <c r="S64" s="112"/>
      <c r="T64" s="112"/>
      <c r="U64" s="112"/>
      <c r="V64" s="112"/>
      <c r="W64" s="112"/>
      <c r="X64" s="112" t="s">
        <v>42</v>
      </c>
      <c r="Y64" s="112"/>
      <c r="Z64" s="112"/>
      <c r="AA64" s="112"/>
      <c r="AB64" s="112"/>
      <c r="AC64" s="112"/>
      <c r="AD64" s="112"/>
      <c r="AE64" s="112"/>
      <c r="AF64" s="112"/>
      <c r="AG64" s="112"/>
      <c r="AH64" s="112"/>
      <c r="AI64" s="112"/>
      <c r="AJ64" s="112"/>
      <c r="AK64" s="112"/>
      <c r="AL64" s="112"/>
      <c r="AM64" s="112"/>
      <c r="AN64" s="112"/>
      <c r="AO64" s="112"/>
      <c r="AP64" s="112"/>
      <c r="AQ64" s="112"/>
      <c r="AR64" s="112"/>
    </row>
    <row r="65" spans="2:44" s="149" customFormat="1" ht="15" customHeight="1" outlineLevel="1" x14ac:dyDescent="0.25">
      <c r="B65" s="474"/>
      <c r="C65" s="377"/>
      <c r="D65" s="365"/>
      <c r="E65" s="377"/>
      <c r="F65" s="377"/>
      <c r="G65" s="377"/>
      <c r="H65" s="377"/>
      <c r="I65" s="377"/>
      <c r="J65" s="377"/>
      <c r="K65" s="441"/>
      <c r="L65" s="441"/>
      <c r="M65" s="442"/>
      <c r="N65" s="155"/>
      <c r="O65" s="1" t="s">
        <v>851</v>
      </c>
      <c r="Q65" s="112"/>
      <c r="R65" s="112"/>
      <c r="S65" s="112"/>
      <c r="T65" s="112"/>
      <c r="U65" s="112"/>
      <c r="V65" s="112"/>
      <c r="W65" s="112"/>
      <c r="X65" s="112" t="s">
        <v>42</v>
      </c>
      <c r="Y65" s="112"/>
      <c r="Z65" s="112"/>
      <c r="AA65" s="112"/>
      <c r="AB65" s="112"/>
      <c r="AC65" s="112"/>
      <c r="AD65" s="112"/>
      <c r="AE65" s="112"/>
      <c r="AF65" s="112"/>
      <c r="AG65" s="112"/>
      <c r="AH65" s="112"/>
      <c r="AI65" s="112"/>
      <c r="AJ65" s="112"/>
      <c r="AK65" s="112"/>
      <c r="AL65" s="112"/>
      <c r="AM65" s="112"/>
      <c r="AN65" s="112"/>
      <c r="AO65" s="112"/>
      <c r="AP65" s="112"/>
      <c r="AQ65" s="112"/>
      <c r="AR65" s="112"/>
    </row>
    <row r="66" spans="2:44" s="149" customFormat="1" ht="15" customHeight="1" outlineLevel="1" x14ac:dyDescent="0.25">
      <c r="B66" s="474"/>
      <c r="C66" s="377"/>
      <c r="D66" s="365"/>
      <c r="E66" s="377"/>
      <c r="F66" s="377"/>
      <c r="G66" s="377"/>
      <c r="H66" s="377"/>
      <c r="I66" s="377"/>
      <c r="J66" s="377"/>
      <c r="K66" s="441"/>
      <c r="L66" s="441"/>
      <c r="M66" s="442"/>
      <c r="N66" s="155"/>
      <c r="O66" s="1" t="s">
        <v>852</v>
      </c>
      <c r="Q66" s="112"/>
      <c r="R66" s="112"/>
      <c r="S66" s="112"/>
      <c r="T66" s="112"/>
      <c r="U66" s="112"/>
      <c r="V66" s="112"/>
      <c r="W66" s="112"/>
      <c r="X66" s="112" t="s">
        <v>42</v>
      </c>
      <c r="Y66" s="112"/>
      <c r="Z66" s="112"/>
      <c r="AA66" s="112"/>
      <c r="AB66" s="112"/>
      <c r="AC66" s="112"/>
      <c r="AD66" s="112"/>
      <c r="AE66" s="112"/>
      <c r="AF66" s="112"/>
      <c r="AG66" s="112"/>
      <c r="AH66" s="112"/>
      <c r="AI66" s="112"/>
      <c r="AJ66" s="112"/>
      <c r="AK66" s="112"/>
      <c r="AL66" s="112"/>
      <c r="AM66" s="112"/>
      <c r="AN66" s="112"/>
      <c r="AO66" s="112"/>
      <c r="AP66" s="112"/>
      <c r="AQ66" s="112"/>
      <c r="AR66" s="112"/>
    </row>
    <row r="67" spans="2:44" s="149" customFormat="1" ht="15" customHeight="1" outlineLevel="1" x14ac:dyDescent="0.25">
      <c r="B67" s="474"/>
      <c r="C67" s="377"/>
      <c r="D67" s="365"/>
      <c r="E67" s="377"/>
      <c r="F67" s="377"/>
      <c r="G67" s="377"/>
      <c r="H67" s="377"/>
      <c r="I67" s="377"/>
      <c r="J67" s="377"/>
      <c r="K67" s="441"/>
      <c r="L67" s="441"/>
      <c r="M67" s="442"/>
      <c r="N67" s="155"/>
      <c r="O67" s="1" t="s">
        <v>853</v>
      </c>
      <c r="Q67" s="112"/>
      <c r="R67" s="112"/>
      <c r="S67" s="112"/>
      <c r="T67" s="112"/>
      <c r="U67" s="112"/>
      <c r="V67" s="112"/>
      <c r="W67" s="112"/>
      <c r="X67" s="112" t="s">
        <v>42</v>
      </c>
      <c r="Y67" s="112"/>
      <c r="Z67" s="112"/>
      <c r="AA67" s="112"/>
      <c r="AB67" s="112"/>
      <c r="AC67" s="112"/>
      <c r="AD67" s="112"/>
      <c r="AE67" s="112"/>
      <c r="AF67" s="112"/>
      <c r="AG67" s="112"/>
      <c r="AH67" s="112"/>
      <c r="AI67" s="112"/>
      <c r="AJ67" s="112"/>
      <c r="AK67" s="112"/>
      <c r="AL67" s="112"/>
      <c r="AM67" s="112"/>
      <c r="AN67" s="112"/>
      <c r="AO67" s="112"/>
      <c r="AP67" s="112"/>
      <c r="AQ67" s="112"/>
      <c r="AR67" s="112"/>
    </row>
    <row r="68" spans="2:44" s="149" customFormat="1" ht="15" customHeight="1" outlineLevel="1" x14ac:dyDescent="0.25">
      <c r="B68" s="474"/>
      <c r="C68" s="377"/>
      <c r="D68" s="365"/>
      <c r="E68" s="377"/>
      <c r="F68" s="377"/>
      <c r="G68" s="377"/>
      <c r="H68" s="377"/>
      <c r="I68" s="377"/>
      <c r="J68" s="377"/>
      <c r="K68" s="441"/>
      <c r="L68" s="441"/>
      <c r="M68" s="442"/>
      <c r="N68" s="155"/>
      <c r="O68" s="1" t="s">
        <v>854</v>
      </c>
      <c r="Q68" s="112"/>
      <c r="R68" s="112"/>
      <c r="S68" s="112"/>
      <c r="T68" s="112"/>
      <c r="U68" s="112"/>
      <c r="V68" s="112"/>
      <c r="W68" s="112"/>
      <c r="X68" s="112" t="s">
        <v>42</v>
      </c>
      <c r="Y68" s="112"/>
      <c r="Z68" s="112"/>
      <c r="AA68" s="112"/>
      <c r="AB68" s="112"/>
      <c r="AC68" s="112"/>
      <c r="AD68" s="112"/>
      <c r="AE68" s="112"/>
      <c r="AF68" s="112"/>
      <c r="AG68" s="112"/>
      <c r="AH68" s="112"/>
      <c r="AI68" s="112"/>
      <c r="AJ68" s="112"/>
      <c r="AK68" s="112"/>
      <c r="AL68" s="112"/>
      <c r="AM68" s="112"/>
      <c r="AN68" s="112"/>
      <c r="AO68" s="112"/>
      <c r="AP68" s="112"/>
      <c r="AQ68" s="112"/>
      <c r="AR68" s="112"/>
    </row>
    <row r="69" spans="2:44" s="149" customFormat="1" ht="15" customHeight="1" outlineLevel="1" x14ac:dyDescent="0.25">
      <c r="B69" s="474"/>
      <c r="C69" s="377"/>
      <c r="D69" s="365"/>
      <c r="E69" s="377"/>
      <c r="F69" s="377"/>
      <c r="G69" s="377"/>
      <c r="H69" s="377"/>
      <c r="I69" s="377"/>
      <c r="J69" s="377"/>
      <c r="K69" s="441"/>
      <c r="L69" s="441"/>
      <c r="M69" s="442"/>
      <c r="N69" s="155"/>
      <c r="O69" s="1" t="s">
        <v>855</v>
      </c>
      <c r="Q69" s="112"/>
      <c r="R69" s="112"/>
      <c r="S69" s="112"/>
      <c r="T69" s="112"/>
      <c r="U69" s="112"/>
      <c r="V69" s="112"/>
      <c r="W69" s="112"/>
      <c r="X69" s="112" t="s">
        <v>42</v>
      </c>
      <c r="Y69" s="112"/>
      <c r="Z69" s="112"/>
      <c r="AA69" s="112"/>
      <c r="AB69" s="112"/>
      <c r="AC69" s="112"/>
      <c r="AD69" s="112"/>
      <c r="AE69" s="112"/>
      <c r="AF69" s="112"/>
      <c r="AG69" s="112"/>
      <c r="AH69" s="112"/>
      <c r="AI69" s="112"/>
      <c r="AJ69" s="112"/>
      <c r="AK69" s="112"/>
      <c r="AL69" s="112"/>
      <c r="AM69" s="112"/>
      <c r="AN69" s="112"/>
      <c r="AO69" s="112"/>
      <c r="AP69" s="112"/>
      <c r="AQ69" s="112"/>
      <c r="AR69" s="112"/>
    </row>
    <row r="70" spans="2:44" s="149" customFormat="1" ht="15" customHeight="1" outlineLevel="1" x14ac:dyDescent="0.25">
      <c r="B70" s="474"/>
      <c r="C70" s="377"/>
      <c r="D70" s="365"/>
      <c r="E70" s="377"/>
      <c r="F70" s="377"/>
      <c r="G70" s="377"/>
      <c r="H70" s="377"/>
      <c r="I70" s="377"/>
      <c r="J70" s="377"/>
      <c r="K70" s="441"/>
      <c r="L70" s="441"/>
      <c r="M70" s="442"/>
      <c r="N70" s="155"/>
      <c r="O70" s="1" t="s">
        <v>856</v>
      </c>
      <c r="Q70" s="112"/>
      <c r="R70" s="112"/>
      <c r="S70" s="112"/>
      <c r="T70" s="112"/>
      <c r="U70" s="112"/>
      <c r="V70" s="112"/>
      <c r="W70" s="112"/>
      <c r="X70" s="112" t="s">
        <v>42</v>
      </c>
      <c r="Y70" s="112"/>
      <c r="Z70" s="112"/>
      <c r="AA70" s="112"/>
      <c r="AB70" s="112"/>
      <c r="AC70" s="112"/>
      <c r="AD70" s="112"/>
      <c r="AE70" s="112"/>
      <c r="AF70" s="112"/>
      <c r="AG70" s="112"/>
      <c r="AH70" s="112"/>
      <c r="AI70" s="112"/>
      <c r="AJ70" s="112"/>
      <c r="AK70" s="112"/>
      <c r="AL70" s="112"/>
      <c r="AM70" s="112"/>
      <c r="AN70" s="112"/>
      <c r="AO70" s="112"/>
      <c r="AP70" s="112"/>
      <c r="AQ70" s="112"/>
      <c r="AR70" s="112"/>
    </row>
    <row r="71" spans="2:44" s="149" customFormat="1" ht="15" customHeight="1" outlineLevel="1" x14ac:dyDescent="0.25">
      <c r="B71" s="474"/>
      <c r="C71" s="377"/>
      <c r="D71" s="365"/>
      <c r="E71" s="377"/>
      <c r="F71" s="377"/>
      <c r="G71" s="377"/>
      <c r="H71" s="377"/>
      <c r="I71" s="377"/>
      <c r="J71" s="377"/>
      <c r="K71" s="441"/>
      <c r="L71" s="441"/>
      <c r="M71" s="442"/>
      <c r="N71" s="155"/>
      <c r="O71" s="1" t="s">
        <v>857</v>
      </c>
      <c r="Q71" s="112"/>
      <c r="R71" s="112"/>
      <c r="S71" s="112"/>
      <c r="T71" s="112"/>
      <c r="U71" s="112"/>
      <c r="V71" s="112"/>
      <c r="W71" s="112"/>
      <c r="X71" s="112" t="s">
        <v>42</v>
      </c>
      <c r="Y71" s="112"/>
      <c r="Z71" s="112"/>
      <c r="AA71" s="112"/>
      <c r="AB71" s="112"/>
      <c r="AC71" s="112"/>
      <c r="AD71" s="112"/>
      <c r="AE71" s="112"/>
      <c r="AF71" s="112"/>
      <c r="AG71" s="112"/>
      <c r="AH71" s="112"/>
      <c r="AI71" s="112"/>
      <c r="AJ71" s="112"/>
      <c r="AK71" s="112"/>
      <c r="AL71" s="112"/>
      <c r="AM71" s="112"/>
      <c r="AN71" s="112"/>
      <c r="AO71" s="112"/>
      <c r="AP71" s="112"/>
      <c r="AQ71" s="112"/>
      <c r="AR71" s="112"/>
    </row>
    <row r="72" spans="2:44" s="149" customFormat="1" ht="15" customHeight="1" outlineLevel="1" x14ac:dyDescent="0.25">
      <c r="B72" s="474"/>
      <c r="C72" s="377"/>
      <c r="D72" s="365"/>
      <c r="E72" s="377"/>
      <c r="F72" s="377"/>
      <c r="G72" s="377"/>
      <c r="H72" s="377"/>
      <c r="I72" s="377"/>
      <c r="J72" s="377"/>
      <c r="K72" s="441"/>
      <c r="L72" s="441"/>
      <c r="M72" s="442"/>
      <c r="N72" s="155"/>
      <c r="O72" s="1" t="s">
        <v>858</v>
      </c>
      <c r="Q72" s="112"/>
      <c r="R72" s="112"/>
      <c r="S72" s="112"/>
      <c r="T72" s="112"/>
      <c r="U72" s="112"/>
      <c r="V72" s="112"/>
      <c r="W72" s="112"/>
      <c r="X72" s="112" t="s">
        <v>42</v>
      </c>
      <c r="Y72" s="112"/>
      <c r="Z72" s="112"/>
      <c r="AA72" s="112"/>
      <c r="AB72" s="112"/>
      <c r="AC72" s="112"/>
      <c r="AD72" s="112"/>
      <c r="AE72" s="112"/>
      <c r="AF72" s="112"/>
      <c r="AG72" s="112"/>
      <c r="AH72" s="112"/>
      <c r="AI72" s="112"/>
      <c r="AJ72" s="112"/>
      <c r="AK72" s="112"/>
      <c r="AL72" s="112"/>
      <c r="AM72" s="112"/>
      <c r="AN72" s="112"/>
      <c r="AO72" s="112"/>
      <c r="AP72" s="112"/>
      <c r="AQ72" s="112"/>
      <c r="AR72" s="112"/>
    </row>
    <row r="73" spans="2:44" s="149" customFormat="1" ht="15" customHeight="1" outlineLevel="1" x14ac:dyDescent="0.25">
      <c r="B73" s="474"/>
      <c r="C73" s="377"/>
      <c r="D73" s="365"/>
      <c r="E73" s="377"/>
      <c r="F73" s="377"/>
      <c r="G73" s="377"/>
      <c r="H73" s="377"/>
      <c r="I73" s="377"/>
      <c r="J73" s="377"/>
      <c r="K73" s="441"/>
      <c r="L73" s="441"/>
      <c r="M73" s="442"/>
      <c r="N73" s="155"/>
      <c r="O73" s="1" t="s">
        <v>859</v>
      </c>
      <c r="Q73" s="112"/>
      <c r="R73" s="112"/>
      <c r="S73" s="112"/>
      <c r="T73" s="112"/>
      <c r="U73" s="112"/>
      <c r="V73" s="112"/>
      <c r="W73" s="112"/>
      <c r="X73" s="112" t="s">
        <v>42</v>
      </c>
      <c r="Y73" s="112"/>
      <c r="Z73" s="112"/>
      <c r="AA73" s="112"/>
      <c r="AB73" s="112"/>
      <c r="AC73" s="112"/>
      <c r="AD73" s="112"/>
      <c r="AE73" s="112"/>
      <c r="AF73" s="112"/>
      <c r="AG73" s="112"/>
      <c r="AH73" s="112"/>
      <c r="AI73" s="112"/>
      <c r="AJ73" s="112"/>
      <c r="AK73" s="112"/>
      <c r="AL73" s="112"/>
      <c r="AM73" s="112"/>
      <c r="AN73" s="112"/>
      <c r="AO73" s="112"/>
      <c r="AP73" s="112"/>
      <c r="AQ73" s="112"/>
      <c r="AR73" s="112"/>
    </row>
    <row r="74" spans="2:44" s="149" customFormat="1" ht="15" customHeight="1" outlineLevel="1" x14ac:dyDescent="0.25">
      <c r="B74" s="474"/>
      <c r="C74" s="377"/>
      <c r="D74" s="365"/>
      <c r="E74" s="377"/>
      <c r="F74" s="377"/>
      <c r="G74" s="377"/>
      <c r="H74" s="377"/>
      <c r="I74" s="377"/>
      <c r="J74" s="377"/>
      <c r="K74" s="441"/>
      <c r="L74" s="441"/>
      <c r="M74" s="442"/>
      <c r="N74" s="155"/>
      <c r="O74" s="1" t="s">
        <v>860</v>
      </c>
      <c r="Q74" s="112"/>
      <c r="R74" s="112"/>
      <c r="S74" s="112"/>
      <c r="T74" s="112"/>
      <c r="U74" s="112"/>
      <c r="V74" s="112"/>
      <c r="W74" s="112"/>
      <c r="X74" s="112" t="s">
        <v>42</v>
      </c>
      <c r="Y74" s="112"/>
      <c r="Z74" s="112"/>
      <c r="AA74" s="112"/>
      <c r="AB74" s="112"/>
      <c r="AC74" s="112"/>
      <c r="AD74" s="112"/>
      <c r="AE74" s="112"/>
      <c r="AF74" s="112"/>
      <c r="AG74" s="112"/>
      <c r="AH74" s="112"/>
      <c r="AI74" s="112"/>
      <c r="AJ74" s="112"/>
      <c r="AK74" s="112"/>
      <c r="AL74" s="112"/>
      <c r="AM74" s="112"/>
      <c r="AN74" s="112"/>
      <c r="AO74" s="112"/>
      <c r="AP74" s="112"/>
      <c r="AQ74" s="112"/>
      <c r="AR74" s="112"/>
    </row>
    <row r="75" spans="2:44" s="149" customFormat="1" ht="15" customHeight="1" outlineLevel="1" x14ac:dyDescent="0.25">
      <c r="B75" s="474"/>
      <c r="C75" s="377"/>
      <c r="D75" s="365"/>
      <c r="E75" s="377"/>
      <c r="F75" s="377"/>
      <c r="G75" s="377"/>
      <c r="H75" s="377"/>
      <c r="I75" s="377"/>
      <c r="J75" s="377"/>
      <c r="K75" s="441"/>
      <c r="L75" s="441"/>
      <c r="M75" s="442"/>
      <c r="N75" s="155"/>
      <c r="O75" s="1" t="s">
        <v>861</v>
      </c>
      <c r="Q75" s="112"/>
      <c r="R75" s="112"/>
      <c r="S75" s="112"/>
      <c r="T75" s="112"/>
      <c r="U75" s="112"/>
      <c r="V75" s="112"/>
      <c r="W75" s="112"/>
      <c r="X75" s="112" t="s">
        <v>42</v>
      </c>
      <c r="Y75" s="112"/>
      <c r="Z75" s="112"/>
      <c r="AA75" s="112"/>
      <c r="AB75" s="112"/>
      <c r="AC75" s="112"/>
      <c r="AD75" s="112"/>
      <c r="AE75" s="112"/>
      <c r="AF75" s="112"/>
      <c r="AG75" s="112"/>
      <c r="AH75" s="112"/>
      <c r="AI75" s="112"/>
      <c r="AJ75" s="112"/>
      <c r="AK75" s="112"/>
      <c r="AL75" s="112"/>
      <c r="AM75" s="112"/>
      <c r="AN75" s="112"/>
      <c r="AO75" s="112"/>
      <c r="AP75" s="112"/>
      <c r="AQ75" s="112"/>
      <c r="AR75" s="112"/>
    </row>
    <row r="76" spans="2:44" s="149" customFormat="1" ht="15" customHeight="1" outlineLevel="1" x14ac:dyDescent="0.25">
      <c r="B76" s="474"/>
      <c r="C76" s="377"/>
      <c r="D76" s="365"/>
      <c r="E76" s="377"/>
      <c r="F76" s="377"/>
      <c r="G76" s="377"/>
      <c r="H76" s="377"/>
      <c r="I76" s="377"/>
      <c r="J76" s="377"/>
      <c r="K76" s="441"/>
      <c r="L76" s="441"/>
      <c r="M76" s="442"/>
      <c r="N76" s="155"/>
      <c r="O76" s="1" t="s">
        <v>862</v>
      </c>
      <c r="Q76" s="112"/>
      <c r="R76" s="112"/>
      <c r="S76" s="112"/>
      <c r="T76" s="112"/>
      <c r="U76" s="112"/>
      <c r="V76" s="112"/>
      <c r="W76" s="112"/>
      <c r="X76" s="112" t="s">
        <v>42</v>
      </c>
      <c r="Y76" s="112"/>
      <c r="Z76" s="112"/>
      <c r="AA76" s="112"/>
      <c r="AB76" s="112"/>
      <c r="AC76" s="112"/>
      <c r="AD76" s="112"/>
      <c r="AE76" s="112"/>
      <c r="AF76" s="112"/>
      <c r="AG76" s="112"/>
      <c r="AH76" s="112"/>
      <c r="AI76" s="112"/>
      <c r="AJ76" s="112"/>
      <c r="AK76" s="112"/>
      <c r="AL76" s="112"/>
      <c r="AM76" s="112"/>
      <c r="AN76" s="112"/>
      <c r="AO76" s="112"/>
      <c r="AP76" s="112"/>
      <c r="AQ76" s="112"/>
      <c r="AR76" s="112"/>
    </row>
    <row r="77" spans="2:44" s="149" customFormat="1" ht="15" customHeight="1" outlineLevel="1" x14ac:dyDescent="0.25">
      <c r="B77" s="474"/>
      <c r="C77" s="377"/>
      <c r="D77" s="365"/>
      <c r="E77" s="377"/>
      <c r="F77" s="377"/>
      <c r="G77" s="377"/>
      <c r="H77" s="377"/>
      <c r="I77" s="377"/>
      <c r="J77" s="377"/>
      <c r="K77" s="441"/>
      <c r="L77" s="441"/>
      <c r="M77" s="442"/>
      <c r="N77" s="155"/>
      <c r="O77" s="1" t="s">
        <v>863</v>
      </c>
      <c r="Q77" s="112"/>
      <c r="R77" s="112"/>
      <c r="S77" s="112"/>
      <c r="T77" s="112"/>
      <c r="U77" s="112"/>
      <c r="V77" s="112"/>
      <c r="W77" s="112"/>
      <c r="X77" s="112" t="s">
        <v>42</v>
      </c>
      <c r="Y77" s="112"/>
      <c r="Z77" s="112"/>
      <c r="AA77" s="112"/>
      <c r="AB77" s="112"/>
      <c r="AC77" s="112"/>
      <c r="AD77" s="112"/>
      <c r="AE77" s="112"/>
      <c r="AF77" s="112"/>
      <c r="AG77" s="112"/>
      <c r="AH77" s="112"/>
      <c r="AI77" s="112"/>
      <c r="AJ77" s="112"/>
      <c r="AK77" s="112"/>
      <c r="AL77" s="112"/>
      <c r="AM77" s="112"/>
      <c r="AN77" s="112"/>
      <c r="AO77" s="112"/>
      <c r="AP77" s="112"/>
      <c r="AQ77" s="112"/>
      <c r="AR77" s="112"/>
    </row>
    <row r="78" spans="2:44" s="149" customFormat="1" ht="15" customHeight="1" outlineLevel="1" x14ac:dyDescent="0.25">
      <c r="B78" s="474"/>
      <c r="C78" s="377"/>
      <c r="D78" s="365"/>
      <c r="E78" s="377"/>
      <c r="F78" s="377"/>
      <c r="G78" s="377"/>
      <c r="H78" s="377"/>
      <c r="I78" s="377"/>
      <c r="J78" s="377"/>
      <c r="K78" s="441"/>
      <c r="L78" s="441"/>
      <c r="M78" s="442"/>
      <c r="N78" s="155"/>
      <c r="O78" s="1" t="s">
        <v>864</v>
      </c>
      <c r="Q78" s="112"/>
      <c r="R78" s="112"/>
      <c r="S78" s="112"/>
      <c r="T78" s="112"/>
      <c r="U78" s="112"/>
      <c r="V78" s="112"/>
      <c r="W78" s="112"/>
      <c r="X78" s="112" t="s">
        <v>42</v>
      </c>
      <c r="Y78" s="112"/>
      <c r="Z78" s="112"/>
      <c r="AA78" s="112"/>
      <c r="AB78" s="112"/>
      <c r="AC78" s="112"/>
      <c r="AD78" s="112"/>
      <c r="AE78" s="112"/>
      <c r="AF78" s="112"/>
      <c r="AG78" s="112"/>
      <c r="AH78" s="112"/>
      <c r="AI78" s="112"/>
      <c r="AJ78" s="112"/>
      <c r="AK78" s="112"/>
      <c r="AL78" s="112"/>
      <c r="AM78" s="112"/>
      <c r="AN78" s="112"/>
      <c r="AO78" s="112"/>
      <c r="AP78" s="112"/>
      <c r="AQ78" s="112"/>
      <c r="AR78" s="112"/>
    </row>
    <row r="79" spans="2:44" s="149" customFormat="1" ht="15" customHeight="1" outlineLevel="1" x14ac:dyDescent="0.25">
      <c r="B79" s="474"/>
      <c r="C79" s="377"/>
      <c r="D79" s="365"/>
      <c r="E79" s="377"/>
      <c r="F79" s="377"/>
      <c r="G79" s="377"/>
      <c r="H79" s="377"/>
      <c r="I79" s="377"/>
      <c r="J79" s="377"/>
      <c r="K79" s="441"/>
      <c r="L79" s="441"/>
      <c r="M79" s="442"/>
      <c r="N79" s="155"/>
      <c r="O79" s="1" t="s">
        <v>865</v>
      </c>
      <c r="Q79" s="112"/>
      <c r="R79" s="112"/>
      <c r="S79" s="112"/>
      <c r="T79" s="112"/>
      <c r="U79" s="112"/>
      <c r="V79" s="112"/>
      <c r="W79" s="112"/>
      <c r="X79" s="112" t="s">
        <v>42</v>
      </c>
      <c r="Y79" s="112"/>
      <c r="Z79" s="112"/>
      <c r="AA79" s="112"/>
      <c r="AB79" s="112"/>
      <c r="AC79" s="112"/>
      <c r="AD79" s="112"/>
      <c r="AE79" s="112"/>
      <c r="AF79" s="112"/>
      <c r="AG79" s="112"/>
      <c r="AH79" s="112"/>
      <c r="AI79" s="112"/>
      <c r="AJ79" s="112"/>
      <c r="AK79" s="112"/>
      <c r="AL79" s="112"/>
      <c r="AM79" s="112"/>
      <c r="AN79" s="112"/>
      <c r="AO79" s="112"/>
      <c r="AP79" s="112"/>
      <c r="AQ79" s="112"/>
      <c r="AR79" s="112"/>
    </row>
    <row r="80" spans="2:44" s="149" customFormat="1" ht="15" customHeight="1" outlineLevel="1" x14ac:dyDescent="0.25">
      <c r="B80" s="474"/>
      <c r="C80" s="377"/>
      <c r="D80" s="365"/>
      <c r="E80" s="377"/>
      <c r="F80" s="377"/>
      <c r="G80" s="377"/>
      <c r="H80" s="377"/>
      <c r="I80" s="377"/>
      <c r="J80" s="377"/>
      <c r="K80" s="441"/>
      <c r="L80" s="441"/>
      <c r="M80" s="442"/>
      <c r="N80" s="155"/>
      <c r="O80" s="1" t="s">
        <v>866</v>
      </c>
      <c r="Q80" s="112"/>
      <c r="R80" s="112"/>
      <c r="S80" s="112"/>
      <c r="T80" s="112"/>
      <c r="U80" s="112"/>
      <c r="V80" s="112"/>
      <c r="W80" s="112"/>
      <c r="X80" s="112" t="s">
        <v>42</v>
      </c>
      <c r="Y80" s="112"/>
      <c r="Z80" s="112"/>
      <c r="AA80" s="112"/>
      <c r="AB80" s="112"/>
      <c r="AC80" s="112"/>
      <c r="AD80" s="112"/>
      <c r="AE80" s="112"/>
      <c r="AF80" s="112"/>
      <c r="AG80" s="112"/>
      <c r="AH80" s="112"/>
      <c r="AI80" s="112"/>
      <c r="AJ80" s="112"/>
      <c r="AK80" s="112"/>
      <c r="AL80" s="112"/>
      <c r="AM80" s="112"/>
      <c r="AN80" s="112"/>
      <c r="AO80" s="112"/>
      <c r="AP80" s="112"/>
      <c r="AQ80" s="112"/>
      <c r="AR80" s="112"/>
    </row>
    <row r="81" spans="2:44" s="149" customFormat="1" ht="15" customHeight="1" outlineLevel="1" x14ac:dyDescent="0.25">
      <c r="B81" s="474"/>
      <c r="C81" s="377"/>
      <c r="D81" s="365"/>
      <c r="E81" s="377"/>
      <c r="F81" s="377"/>
      <c r="G81" s="377"/>
      <c r="H81" s="377"/>
      <c r="I81" s="377"/>
      <c r="J81" s="377"/>
      <c r="K81" s="441"/>
      <c r="L81" s="441"/>
      <c r="M81" s="442"/>
      <c r="N81" s="155"/>
      <c r="O81" s="1" t="s">
        <v>867</v>
      </c>
      <c r="Q81" s="112"/>
      <c r="R81" s="112"/>
      <c r="S81" s="112"/>
      <c r="T81" s="112"/>
      <c r="U81" s="112"/>
      <c r="V81" s="112"/>
      <c r="W81" s="112"/>
      <c r="X81" s="112" t="s">
        <v>42</v>
      </c>
      <c r="Y81" s="112"/>
      <c r="Z81" s="112"/>
      <c r="AA81" s="112"/>
      <c r="AB81" s="112"/>
      <c r="AC81" s="112"/>
      <c r="AD81" s="112"/>
      <c r="AE81" s="112"/>
      <c r="AF81" s="112"/>
      <c r="AG81" s="112"/>
      <c r="AH81" s="112"/>
      <c r="AI81" s="112"/>
      <c r="AJ81" s="112"/>
      <c r="AK81" s="112"/>
      <c r="AL81" s="112"/>
      <c r="AM81" s="112"/>
      <c r="AN81" s="112"/>
      <c r="AO81" s="112"/>
      <c r="AP81" s="112"/>
      <c r="AQ81" s="112"/>
      <c r="AR81" s="112"/>
    </row>
    <row r="82" spans="2:44" s="149" customFormat="1" ht="15" customHeight="1" outlineLevel="1" x14ac:dyDescent="0.25">
      <c r="B82" s="474"/>
      <c r="C82" s="377"/>
      <c r="D82" s="365"/>
      <c r="E82" s="377"/>
      <c r="F82" s="377"/>
      <c r="G82" s="377"/>
      <c r="H82" s="377"/>
      <c r="I82" s="377"/>
      <c r="J82" s="377"/>
      <c r="K82" s="441"/>
      <c r="L82" s="441"/>
      <c r="M82" s="442"/>
      <c r="N82" s="155"/>
      <c r="O82" s="1" t="s">
        <v>868</v>
      </c>
      <c r="Q82" s="112"/>
      <c r="R82" s="112"/>
      <c r="S82" s="112"/>
      <c r="T82" s="112"/>
      <c r="U82" s="112"/>
      <c r="V82" s="112"/>
      <c r="W82" s="112"/>
      <c r="X82" s="112" t="s">
        <v>42</v>
      </c>
      <c r="Y82" s="112"/>
      <c r="Z82" s="112"/>
      <c r="AA82" s="112"/>
      <c r="AB82" s="112"/>
      <c r="AC82" s="112"/>
      <c r="AD82" s="112"/>
      <c r="AE82" s="112"/>
      <c r="AF82" s="112"/>
      <c r="AG82" s="112"/>
      <c r="AH82" s="112"/>
      <c r="AI82" s="112"/>
      <c r="AJ82" s="112"/>
      <c r="AK82" s="112"/>
      <c r="AL82" s="112"/>
      <c r="AM82" s="112"/>
      <c r="AN82" s="112"/>
      <c r="AO82" s="112"/>
      <c r="AP82" s="112"/>
      <c r="AQ82" s="112"/>
      <c r="AR82" s="112"/>
    </row>
    <row r="83" spans="2:44" s="149" customFormat="1" ht="15" customHeight="1" outlineLevel="1" x14ac:dyDescent="0.25">
      <c r="B83" s="474"/>
      <c r="C83" s="377"/>
      <c r="D83" s="365"/>
      <c r="E83" s="377"/>
      <c r="F83" s="377"/>
      <c r="G83" s="377"/>
      <c r="H83" s="377"/>
      <c r="I83" s="377"/>
      <c r="J83" s="377"/>
      <c r="K83" s="441"/>
      <c r="L83" s="441"/>
      <c r="M83" s="442"/>
      <c r="N83" s="155"/>
      <c r="O83" s="1" t="s">
        <v>869</v>
      </c>
      <c r="Q83" s="112"/>
      <c r="R83" s="112"/>
      <c r="S83" s="112"/>
      <c r="T83" s="112"/>
      <c r="U83" s="112"/>
      <c r="V83" s="112"/>
      <c r="W83" s="112"/>
      <c r="X83" s="112" t="s">
        <v>42</v>
      </c>
      <c r="Y83" s="112"/>
      <c r="Z83" s="112"/>
      <c r="AA83" s="112"/>
      <c r="AB83" s="112"/>
      <c r="AC83" s="112"/>
      <c r="AD83" s="112"/>
      <c r="AE83" s="112"/>
      <c r="AF83" s="112"/>
      <c r="AG83" s="112"/>
      <c r="AH83" s="112"/>
      <c r="AI83" s="112"/>
      <c r="AJ83" s="112"/>
      <c r="AK83" s="112"/>
      <c r="AL83" s="112"/>
      <c r="AM83" s="112"/>
      <c r="AN83" s="112"/>
      <c r="AO83" s="112"/>
      <c r="AP83" s="112"/>
      <c r="AQ83" s="112"/>
      <c r="AR83" s="112"/>
    </row>
    <row r="84" spans="2:44" s="149" customFormat="1" ht="15" customHeight="1" outlineLevel="1" x14ac:dyDescent="0.25">
      <c r="B84" s="474"/>
      <c r="C84" s="377"/>
      <c r="D84" s="365"/>
      <c r="E84" s="377"/>
      <c r="F84" s="377"/>
      <c r="G84" s="377"/>
      <c r="H84" s="377"/>
      <c r="I84" s="377"/>
      <c r="J84" s="377"/>
      <c r="K84" s="441"/>
      <c r="L84" s="441"/>
      <c r="M84" s="442"/>
      <c r="N84" s="155"/>
      <c r="O84" s="1" t="s">
        <v>870</v>
      </c>
      <c r="Q84" s="112"/>
      <c r="R84" s="112"/>
      <c r="S84" s="112"/>
      <c r="T84" s="112"/>
      <c r="U84" s="112"/>
      <c r="V84" s="112"/>
      <c r="W84" s="112"/>
      <c r="X84" s="112" t="s">
        <v>42</v>
      </c>
      <c r="Y84" s="112"/>
      <c r="Z84" s="112"/>
      <c r="AA84" s="112"/>
      <c r="AB84" s="112"/>
      <c r="AC84" s="112"/>
      <c r="AD84" s="112"/>
      <c r="AE84" s="112"/>
      <c r="AF84" s="112"/>
      <c r="AG84" s="112"/>
      <c r="AH84" s="112"/>
      <c r="AI84" s="112"/>
      <c r="AJ84" s="112"/>
      <c r="AK84" s="112"/>
      <c r="AL84" s="112"/>
      <c r="AM84" s="112"/>
      <c r="AN84" s="112"/>
      <c r="AO84" s="112"/>
      <c r="AP84" s="112"/>
      <c r="AQ84" s="112"/>
      <c r="AR84" s="112"/>
    </row>
    <row r="85" spans="2:44" s="149" customFormat="1" ht="15" customHeight="1" outlineLevel="1" x14ac:dyDescent="0.25">
      <c r="B85" s="474"/>
      <c r="C85" s="377"/>
      <c r="D85" s="365"/>
      <c r="E85" s="377"/>
      <c r="F85" s="377"/>
      <c r="G85" s="377"/>
      <c r="H85" s="377"/>
      <c r="I85" s="377"/>
      <c r="J85" s="377"/>
      <c r="K85" s="441"/>
      <c r="L85" s="441"/>
      <c r="M85" s="442"/>
      <c r="N85" s="155"/>
      <c r="O85" s="1" t="s">
        <v>871</v>
      </c>
      <c r="Q85" s="112"/>
      <c r="R85" s="112"/>
      <c r="S85" s="112"/>
      <c r="T85" s="112"/>
      <c r="U85" s="112"/>
      <c r="V85" s="112"/>
      <c r="W85" s="112"/>
      <c r="X85" s="112" t="s">
        <v>42</v>
      </c>
      <c r="Y85" s="112"/>
      <c r="Z85" s="112"/>
      <c r="AA85" s="112"/>
      <c r="AB85" s="112"/>
      <c r="AC85" s="112"/>
      <c r="AD85" s="112"/>
      <c r="AE85" s="112"/>
      <c r="AF85" s="112"/>
      <c r="AG85" s="112"/>
      <c r="AH85" s="112"/>
      <c r="AI85" s="112"/>
      <c r="AJ85" s="112"/>
      <c r="AK85" s="112"/>
      <c r="AL85" s="112"/>
      <c r="AM85" s="112"/>
      <c r="AN85" s="112"/>
      <c r="AO85" s="112"/>
      <c r="AP85" s="112"/>
      <c r="AQ85" s="112"/>
      <c r="AR85" s="112"/>
    </row>
    <row r="86" spans="2:44" s="149" customFormat="1" ht="15" customHeight="1" outlineLevel="1" x14ac:dyDescent="0.25">
      <c r="B86" s="474"/>
      <c r="C86" s="377"/>
      <c r="D86" s="365"/>
      <c r="E86" s="377"/>
      <c r="F86" s="377"/>
      <c r="G86" s="377"/>
      <c r="H86" s="377"/>
      <c r="I86" s="377"/>
      <c r="J86" s="377"/>
      <c r="K86" s="441"/>
      <c r="L86" s="441"/>
      <c r="M86" s="442"/>
      <c r="N86" s="155"/>
      <c r="O86" s="1" t="s">
        <v>872</v>
      </c>
      <c r="Q86" s="112"/>
      <c r="R86" s="112"/>
      <c r="S86" s="112"/>
      <c r="T86" s="112"/>
      <c r="U86" s="112"/>
      <c r="V86" s="112"/>
      <c r="W86" s="112"/>
      <c r="X86" s="112" t="s">
        <v>42</v>
      </c>
      <c r="Y86" s="112"/>
      <c r="Z86" s="112"/>
      <c r="AA86" s="112"/>
      <c r="AB86" s="112"/>
      <c r="AC86" s="112"/>
      <c r="AD86" s="112"/>
      <c r="AE86" s="112"/>
      <c r="AF86" s="112"/>
      <c r="AG86" s="112"/>
      <c r="AH86" s="112"/>
      <c r="AI86" s="112"/>
      <c r="AJ86" s="112"/>
      <c r="AK86" s="112"/>
      <c r="AL86" s="112"/>
      <c r="AM86" s="112"/>
      <c r="AN86" s="112"/>
      <c r="AO86" s="112"/>
      <c r="AP86" s="112"/>
      <c r="AQ86" s="112"/>
      <c r="AR86" s="112"/>
    </row>
    <row r="87" spans="2:44" s="149" customFormat="1" ht="15" customHeight="1" outlineLevel="1" x14ac:dyDescent="0.25">
      <c r="B87" s="474"/>
      <c r="C87" s="377"/>
      <c r="D87" s="365"/>
      <c r="E87" s="377"/>
      <c r="F87" s="377"/>
      <c r="G87" s="377"/>
      <c r="H87" s="377"/>
      <c r="I87" s="377"/>
      <c r="J87" s="377"/>
      <c r="K87" s="441"/>
      <c r="L87" s="441"/>
      <c r="M87" s="442"/>
      <c r="N87" s="155"/>
      <c r="O87" s="1" t="s">
        <v>873</v>
      </c>
      <c r="Q87" s="112"/>
      <c r="R87" s="112"/>
      <c r="S87" s="112"/>
      <c r="T87" s="112"/>
      <c r="U87" s="112"/>
      <c r="V87" s="112"/>
      <c r="W87" s="112"/>
      <c r="X87" s="112" t="s">
        <v>42</v>
      </c>
      <c r="Y87" s="112"/>
      <c r="Z87" s="112"/>
      <c r="AA87" s="112"/>
      <c r="AB87" s="112"/>
      <c r="AC87" s="112"/>
      <c r="AD87" s="112"/>
      <c r="AE87" s="112"/>
      <c r="AF87" s="112"/>
      <c r="AG87" s="112"/>
      <c r="AH87" s="112"/>
      <c r="AI87" s="112"/>
      <c r="AJ87" s="112"/>
      <c r="AK87" s="112"/>
      <c r="AL87" s="112"/>
      <c r="AM87" s="112"/>
      <c r="AN87" s="112"/>
      <c r="AO87" s="112"/>
      <c r="AP87" s="112"/>
      <c r="AQ87" s="112"/>
      <c r="AR87" s="112"/>
    </row>
    <row r="88" spans="2:44" s="149" customFormat="1" ht="15" customHeight="1" outlineLevel="1" x14ac:dyDescent="0.25">
      <c r="B88" s="474"/>
      <c r="C88" s="377"/>
      <c r="D88" s="365"/>
      <c r="E88" s="377"/>
      <c r="F88" s="377"/>
      <c r="G88" s="377"/>
      <c r="H88" s="377"/>
      <c r="I88" s="377"/>
      <c r="J88" s="377"/>
      <c r="K88" s="441"/>
      <c r="L88" s="441"/>
      <c r="M88" s="442"/>
      <c r="N88" s="155"/>
      <c r="O88" s="1" t="s">
        <v>874</v>
      </c>
      <c r="Q88" s="112"/>
      <c r="R88" s="112"/>
      <c r="S88" s="112"/>
      <c r="T88" s="112"/>
      <c r="U88" s="112"/>
      <c r="V88" s="112"/>
      <c r="W88" s="112"/>
      <c r="X88" s="112" t="s">
        <v>42</v>
      </c>
      <c r="Y88" s="112"/>
      <c r="Z88" s="112"/>
      <c r="AA88" s="112"/>
      <c r="AB88" s="112"/>
      <c r="AC88" s="112"/>
      <c r="AD88" s="112"/>
      <c r="AE88" s="112"/>
      <c r="AF88" s="112"/>
      <c r="AG88" s="112"/>
      <c r="AH88" s="112"/>
      <c r="AI88" s="112"/>
      <c r="AJ88" s="112"/>
      <c r="AK88" s="112"/>
      <c r="AL88" s="112"/>
      <c r="AM88" s="112"/>
      <c r="AN88" s="112"/>
      <c r="AO88" s="112"/>
      <c r="AP88" s="112"/>
      <c r="AQ88" s="112"/>
      <c r="AR88" s="112"/>
    </row>
    <row r="89" spans="2:44" s="149" customFormat="1" ht="15" customHeight="1" outlineLevel="1" x14ac:dyDescent="0.25">
      <c r="B89" s="474"/>
      <c r="C89" s="377"/>
      <c r="D89" s="365"/>
      <c r="E89" s="377"/>
      <c r="F89" s="377"/>
      <c r="G89" s="377"/>
      <c r="H89" s="377"/>
      <c r="I89" s="377"/>
      <c r="J89" s="377"/>
      <c r="K89" s="441"/>
      <c r="L89" s="441"/>
      <c r="M89" s="442"/>
      <c r="N89" s="155"/>
      <c r="O89" s="1" t="s">
        <v>875</v>
      </c>
      <c r="Q89" s="112"/>
      <c r="R89" s="112"/>
      <c r="S89" s="112"/>
      <c r="T89" s="112"/>
      <c r="U89" s="112"/>
      <c r="V89" s="112"/>
      <c r="W89" s="112"/>
      <c r="X89" s="112" t="s">
        <v>42</v>
      </c>
      <c r="Y89" s="112"/>
      <c r="Z89" s="112"/>
      <c r="AA89" s="112"/>
      <c r="AB89" s="112"/>
      <c r="AC89" s="112"/>
      <c r="AD89" s="112"/>
      <c r="AE89" s="112"/>
      <c r="AF89" s="112"/>
      <c r="AG89" s="112"/>
      <c r="AH89" s="112"/>
      <c r="AI89" s="112"/>
      <c r="AJ89" s="112"/>
      <c r="AK89" s="112"/>
      <c r="AL89" s="112"/>
      <c r="AM89" s="112"/>
      <c r="AN89" s="112"/>
      <c r="AO89" s="112"/>
      <c r="AP89" s="112"/>
      <c r="AQ89" s="112"/>
      <c r="AR89" s="112"/>
    </row>
    <row r="90" spans="2:44" s="149" customFormat="1" ht="15" customHeight="1" outlineLevel="1" x14ac:dyDescent="0.25">
      <c r="B90" s="474"/>
      <c r="C90" s="377"/>
      <c r="D90" s="365"/>
      <c r="E90" s="377"/>
      <c r="F90" s="377"/>
      <c r="G90" s="377"/>
      <c r="H90" s="377"/>
      <c r="I90" s="377"/>
      <c r="J90" s="377"/>
      <c r="K90" s="441"/>
      <c r="L90" s="441"/>
      <c r="M90" s="442"/>
      <c r="N90" s="155"/>
      <c r="O90" s="1" t="s">
        <v>876</v>
      </c>
      <c r="Q90" s="112"/>
      <c r="R90" s="112"/>
      <c r="S90" s="112"/>
      <c r="T90" s="112"/>
      <c r="U90" s="112"/>
      <c r="V90" s="112"/>
      <c r="W90" s="112"/>
      <c r="X90" s="112" t="s">
        <v>42</v>
      </c>
      <c r="Y90" s="112"/>
      <c r="Z90" s="112"/>
      <c r="AA90" s="112"/>
      <c r="AB90" s="112"/>
      <c r="AC90" s="112"/>
      <c r="AD90" s="112"/>
      <c r="AE90" s="112"/>
      <c r="AF90" s="112"/>
      <c r="AG90" s="112"/>
      <c r="AH90" s="112"/>
      <c r="AI90" s="112"/>
      <c r="AJ90" s="112"/>
      <c r="AK90" s="112"/>
      <c r="AL90" s="112"/>
      <c r="AM90" s="112"/>
      <c r="AN90" s="112"/>
      <c r="AO90" s="112"/>
      <c r="AP90" s="112"/>
      <c r="AQ90" s="112"/>
      <c r="AR90" s="112"/>
    </row>
    <row r="91" spans="2:44" s="149" customFormat="1" ht="15" customHeight="1" outlineLevel="1" x14ac:dyDescent="0.25">
      <c r="B91" s="474"/>
      <c r="C91" s="377"/>
      <c r="D91" s="365"/>
      <c r="E91" s="377"/>
      <c r="F91" s="377"/>
      <c r="G91" s="377"/>
      <c r="H91" s="377"/>
      <c r="I91" s="377"/>
      <c r="J91" s="377"/>
      <c r="K91" s="441"/>
      <c r="L91" s="441"/>
      <c r="M91" s="442"/>
      <c r="N91" s="155"/>
      <c r="O91" s="1" t="s">
        <v>877</v>
      </c>
      <c r="Q91" s="112"/>
      <c r="R91" s="112"/>
      <c r="S91" s="112"/>
      <c r="T91" s="112"/>
      <c r="U91" s="112"/>
      <c r="V91" s="112"/>
      <c r="W91" s="112"/>
      <c r="X91" s="112" t="s">
        <v>42</v>
      </c>
      <c r="Y91" s="112"/>
      <c r="Z91" s="112"/>
      <c r="AA91" s="112"/>
      <c r="AB91" s="112"/>
      <c r="AC91" s="112"/>
      <c r="AD91" s="112"/>
      <c r="AE91" s="112"/>
      <c r="AF91" s="112"/>
      <c r="AG91" s="112"/>
      <c r="AH91" s="112"/>
      <c r="AI91" s="112"/>
      <c r="AJ91" s="112"/>
      <c r="AK91" s="112"/>
      <c r="AL91" s="112"/>
      <c r="AM91" s="112"/>
      <c r="AN91" s="112"/>
      <c r="AO91" s="112"/>
      <c r="AP91" s="112"/>
      <c r="AQ91" s="112"/>
      <c r="AR91" s="112"/>
    </row>
    <row r="92" spans="2:44" s="149" customFormat="1" ht="15" customHeight="1" outlineLevel="1" x14ac:dyDescent="0.25">
      <c r="B92" s="474"/>
      <c r="C92" s="377"/>
      <c r="D92" s="365"/>
      <c r="E92" s="377"/>
      <c r="F92" s="377"/>
      <c r="G92" s="377"/>
      <c r="H92" s="377"/>
      <c r="I92" s="377"/>
      <c r="J92" s="377"/>
      <c r="K92" s="441"/>
      <c r="L92" s="441"/>
      <c r="M92" s="442"/>
      <c r="N92" s="155"/>
      <c r="O92" s="1" t="s">
        <v>878</v>
      </c>
      <c r="Q92" s="112"/>
      <c r="R92" s="112"/>
      <c r="S92" s="112"/>
      <c r="T92" s="112"/>
      <c r="U92" s="112"/>
      <c r="V92" s="112"/>
      <c r="W92" s="112"/>
      <c r="X92" s="112" t="s">
        <v>42</v>
      </c>
      <c r="Y92" s="112"/>
      <c r="Z92" s="112"/>
      <c r="AA92" s="112"/>
      <c r="AB92" s="112"/>
      <c r="AC92" s="112"/>
      <c r="AD92" s="112"/>
      <c r="AE92" s="112"/>
      <c r="AF92" s="112"/>
      <c r="AG92" s="112"/>
      <c r="AH92" s="112"/>
      <c r="AI92" s="112"/>
      <c r="AJ92" s="112"/>
      <c r="AK92" s="112"/>
      <c r="AL92" s="112"/>
      <c r="AM92" s="112"/>
      <c r="AN92" s="112"/>
      <c r="AO92" s="112"/>
      <c r="AP92" s="112"/>
      <c r="AQ92" s="112"/>
      <c r="AR92" s="112"/>
    </row>
    <row r="93" spans="2:44" s="149" customFormat="1" ht="15" customHeight="1" outlineLevel="1" x14ac:dyDescent="0.25">
      <c r="B93" s="474"/>
      <c r="C93" s="377"/>
      <c r="D93" s="365"/>
      <c r="E93" s="377"/>
      <c r="F93" s="377"/>
      <c r="G93" s="377"/>
      <c r="H93" s="377"/>
      <c r="I93" s="377"/>
      <c r="J93" s="377"/>
      <c r="K93" s="441"/>
      <c r="L93" s="441"/>
      <c r="M93" s="442"/>
      <c r="N93" s="155"/>
      <c r="O93" s="1" t="s">
        <v>879</v>
      </c>
      <c r="Q93" s="112"/>
      <c r="R93" s="112"/>
      <c r="S93" s="112"/>
      <c r="T93" s="112"/>
      <c r="U93" s="112"/>
      <c r="V93" s="112"/>
      <c r="W93" s="112"/>
      <c r="X93" s="112" t="s">
        <v>42</v>
      </c>
      <c r="Y93" s="112"/>
      <c r="Z93" s="112"/>
      <c r="AA93" s="112"/>
      <c r="AB93" s="112"/>
      <c r="AC93" s="112"/>
      <c r="AD93" s="112"/>
      <c r="AE93" s="112"/>
      <c r="AF93" s="112"/>
      <c r="AG93" s="112"/>
      <c r="AH93" s="112"/>
      <c r="AI93" s="112"/>
      <c r="AJ93" s="112"/>
      <c r="AK93" s="112"/>
      <c r="AL93" s="112"/>
      <c r="AM93" s="112"/>
      <c r="AN93" s="112"/>
      <c r="AO93" s="112"/>
      <c r="AP93" s="112"/>
      <c r="AQ93" s="112"/>
      <c r="AR93" s="112"/>
    </row>
    <row r="94" spans="2:44" s="149" customFormat="1" ht="15" customHeight="1" outlineLevel="1" x14ac:dyDescent="0.25">
      <c r="B94" s="474"/>
      <c r="C94" s="377"/>
      <c r="D94" s="365"/>
      <c r="E94" s="377"/>
      <c r="F94" s="377"/>
      <c r="G94" s="377"/>
      <c r="H94" s="377"/>
      <c r="I94" s="377"/>
      <c r="J94" s="377"/>
      <c r="K94" s="441"/>
      <c r="L94" s="441"/>
      <c r="M94" s="442"/>
      <c r="N94" s="155"/>
      <c r="O94" s="1" t="s">
        <v>880</v>
      </c>
      <c r="Q94" s="112"/>
      <c r="R94" s="112"/>
      <c r="S94" s="112"/>
      <c r="T94" s="112"/>
      <c r="U94" s="112"/>
      <c r="V94" s="112"/>
      <c r="W94" s="112"/>
      <c r="X94" s="112" t="s">
        <v>42</v>
      </c>
      <c r="Y94" s="112"/>
      <c r="Z94" s="112"/>
      <c r="AA94" s="112"/>
      <c r="AB94" s="112"/>
      <c r="AC94" s="112"/>
      <c r="AD94" s="112"/>
      <c r="AE94" s="112"/>
      <c r="AF94" s="112"/>
      <c r="AG94" s="112"/>
      <c r="AH94" s="112"/>
      <c r="AI94" s="112"/>
      <c r="AJ94" s="112"/>
      <c r="AK94" s="112"/>
      <c r="AL94" s="112"/>
      <c r="AM94" s="112"/>
      <c r="AN94" s="112"/>
      <c r="AO94" s="112"/>
      <c r="AP94" s="112"/>
      <c r="AQ94" s="112"/>
      <c r="AR94" s="112"/>
    </row>
    <row r="95" spans="2:44" s="149" customFormat="1" ht="15" customHeight="1" outlineLevel="1" x14ac:dyDescent="0.25">
      <c r="B95" s="474"/>
      <c r="C95" s="377"/>
      <c r="D95" s="365"/>
      <c r="E95" s="377"/>
      <c r="F95" s="377"/>
      <c r="G95" s="377"/>
      <c r="H95" s="377"/>
      <c r="I95" s="377"/>
      <c r="J95" s="377"/>
      <c r="K95" s="441"/>
      <c r="L95" s="441"/>
      <c r="M95" s="442"/>
      <c r="N95" s="155"/>
      <c r="O95" s="1" t="s">
        <v>881</v>
      </c>
      <c r="Q95" s="112"/>
      <c r="R95" s="112"/>
      <c r="S95" s="112"/>
      <c r="T95" s="112"/>
      <c r="U95" s="112"/>
      <c r="V95" s="112"/>
      <c r="W95" s="112"/>
      <c r="X95" s="112" t="s">
        <v>42</v>
      </c>
      <c r="Y95" s="112"/>
      <c r="Z95" s="112"/>
      <c r="AA95" s="112"/>
      <c r="AB95" s="112"/>
      <c r="AC95" s="112"/>
      <c r="AD95" s="112"/>
      <c r="AE95" s="112"/>
      <c r="AF95" s="112"/>
      <c r="AG95" s="112"/>
      <c r="AH95" s="112"/>
      <c r="AI95" s="112"/>
      <c r="AJ95" s="112"/>
      <c r="AK95" s="112"/>
      <c r="AL95" s="112"/>
      <c r="AM95" s="112"/>
      <c r="AN95" s="112"/>
      <c r="AO95" s="112"/>
      <c r="AP95" s="112"/>
      <c r="AQ95" s="112"/>
      <c r="AR95" s="112"/>
    </row>
    <row r="96" spans="2:44" s="149" customFormat="1" ht="15" customHeight="1" outlineLevel="1" x14ac:dyDescent="0.25">
      <c r="B96" s="474"/>
      <c r="C96" s="377"/>
      <c r="D96" s="365"/>
      <c r="E96" s="377"/>
      <c r="F96" s="377"/>
      <c r="G96" s="377"/>
      <c r="H96" s="377"/>
      <c r="I96" s="377"/>
      <c r="J96" s="377"/>
      <c r="K96" s="441"/>
      <c r="L96" s="441"/>
      <c r="M96" s="442"/>
      <c r="N96" s="155"/>
      <c r="O96" s="1" t="s">
        <v>882</v>
      </c>
      <c r="Q96" s="112"/>
      <c r="R96" s="112"/>
      <c r="S96" s="112"/>
      <c r="T96" s="112"/>
      <c r="U96" s="112"/>
      <c r="V96" s="112"/>
      <c r="W96" s="112"/>
      <c r="X96" s="112" t="s">
        <v>42</v>
      </c>
      <c r="Y96" s="112"/>
      <c r="Z96" s="112"/>
      <c r="AA96" s="112"/>
      <c r="AB96" s="112"/>
      <c r="AC96" s="112"/>
      <c r="AD96" s="112"/>
      <c r="AE96" s="112"/>
      <c r="AF96" s="112"/>
      <c r="AG96" s="112"/>
      <c r="AH96" s="112"/>
      <c r="AI96" s="112"/>
      <c r="AJ96" s="112"/>
      <c r="AK96" s="112"/>
      <c r="AL96" s="112"/>
      <c r="AM96" s="112"/>
      <c r="AN96" s="112"/>
      <c r="AO96" s="112"/>
      <c r="AP96" s="112"/>
      <c r="AQ96" s="112"/>
      <c r="AR96" s="112"/>
    </row>
    <row r="97" spans="2:44" s="149" customFormat="1" ht="15" customHeight="1" outlineLevel="1" x14ac:dyDescent="0.25">
      <c r="B97" s="474"/>
      <c r="C97" s="377"/>
      <c r="D97" s="365"/>
      <c r="E97" s="377"/>
      <c r="F97" s="377"/>
      <c r="G97" s="377"/>
      <c r="H97" s="377"/>
      <c r="I97" s="377"/>
      <c r="J97" s="377"/>
      <c r="K97" s="441"/>
      <c r="L97" s="441"/>
      <c r="M97" s="442"/>
      <c r="N97" s="155"/>
      <c r="O97" s="1" t="s">
        <v>883</v>
      </c>
      <c r="Q97" s="112"/>
      <c r="R97" s="112"/>
      <c r="S97" s="112"/>
      <c r="T97" s="112"/>
      <c r="U97" s="112"/>
      <c r="V97" s="112"/>
      <c r="W97" s="112"/>
      <c r="X97" s="112" t="s">
        <v>42</v>
      </c>
      <c r="Y97" s="112"/>
      <c r="Z97" s="112"/>
      <c r="AA97" s="112"/>
      <c r="AB97" s="112"/>
      <c r="AC97" s="112"/>
      <c r="AD97" s="112"/>
      <c r="AE97" s="112"/>
      <c r="AF97" s="112"/>
      <c r="AG97" s="112"/>
      <c r="AH97" s="112"/>
      <c r="AI97" s="112"/>
      <c r="AJ97" s="112"/>
      <c r="AK97" s="112"/>
      <c r="AL97" s="112"/>
      <c r="AM97" s="112"/>
      <c r="AN97" s="112"/>
      <c r="AO97" s="112"/>
      <c r="AP97" s="112"/>
      <c r="AQ97" s="112"/>
      <c r="AR97" s="112"/>
    </row>
    <row r="98" spans="2:44" s="149" customFormat="1" ht="15" customHeight="1" outlineLevel="1" x14ac:dyDescent="0.25">
      <c r="B98" s="474"/>
      <c r="C98" s="377"/>
      <c r="D98" s="365"/>
      <c r="E98" s="377"/>
      <c r="F98" s="377"/>
      <c r="G98" s="377"/>
      <c r="H98" s="377"/>
      <c r="I98" s="377"/>
      <c r="J98" s="377"/>
      <c r="K98" s="441"/>
      <c r="L98" s="441"/>
      <c r="M98" s="442"/>
      <c r="N98" s="155"/>
      <c r="O98" s="1" t="s">
        <v>884</v>
      </c>
      <c r="Q98" s="112"/>
      <c r="R98" s="112"/>
      <c r="S98" s="112"/>
      <c r="T98" s="112"/>
      <c r="U98" s="112"/>
      <c r="V98" s="112"/>
      <c r="W98" s="112"/>
      <c r="X98" s="112" t="s">
        <v>42</v>
      </c>
      <c r="Y98" s="112"/>
      <c r="Z98" s="112"/>
      <c r="AA98" s="112"/>
      <c r="AB98" s="112"/>
      <c r="AC98" s="112"/>
      <c r="AD98" s="112"/>
      <c r="AE98" s="112"/>
      <c r="AF98" s="112"/>
      <c r="AG98" s="112"/>
      <c r="AH98" s="112"/>
      <c r="AI98" s="112"/>
      <c r="AJ98" s="112"/>
      <c r="AK98" s="112"/>
      <c r="AL98" s="112"/>
      <c r="AM98" s="112"/>
      <c r="AN98" s="112"/>
      <c r="AO98" s="112"/>
      <c r="AP98" s="112"/>
      <c r="AQ98" s="112"/>
      <c r="AR98" s="112"/>
    </row>
    <row r="99" spans="2:44" s="149" customFormat="1" ht="15" customHeight="1" outlineLevel="1" x14ac:dyDescent="0.25">
      <c r="B99" s="474"/>
      <c r="C99" s="377"/>
      <c r="D99" s="365"/>
      <c r="E99" s="377"/>
      <c r="F99" s="377"/>
      <c r="G99" s="377"/>
      <c r="H99" s="377"/>
      <c r="I99" s="377"/>
      <c r="J99" s="377"/>
      <c r="K99" s="441"/>
      <c r="L99" s="441"/>
      <c r="M99" s="442"/>
      <c r="N99" s="155"/>
      <c r="O99" s="1" t="s">
        <v>885</v>
      </c>
      <c r="Q99" s="112"/>
      <c r="R99" s="112"/>
      <c r="S99" s="112"/>
      <c r="T99" s="112"/>
      <c r="U99" s="112"/>
      <c r="V99" s="112"/>
      <c r="W99" s="112"/>
      <c r="X99" s="112" t="s">
        <v>42</v>
      </c>
      <c r="Y99" s="112"/>
      <c r="Z99" s="112"/>
      <c r="AA99" s="112"/>
      <c r="AB99" s="112"/>
      <c r="AC99" s="112"/>
      <c r="AD99" s="112"/>
      <c r="AE99" s="112"/>
      <c r="AF99" s="112"/>
      <c r="AG99" s="112"/>
      <c r="AH99" s="112"/>
      <c r="AI99" s="112"/>
      <c r="AJ99" s="112"/>
      <c r="AK99" s="112"/>
      <c r="AL99" s="112"/>
      <c r="AM99" s="112"/>
      <c r="AN99" s="112"/>
      <c r="AO99" s="112"/>
      <c r="AP99" s="112"/>
      <c r="AQ99" s="112"/>
      <c r="AR99" s="112"/>
    </row>
    <row r="100" spans="2:44" s="149" customFormat="1" ht="15" customHeight="1" outlineLevel="1" x14ac:dyDescent="0.25">
      <c r="B100" s="474"/>
      <c r="C100" s="377"/>
      <c r="D100" s="365"/>
      <c r="E100" s="377"/>
      <c r="F100" s="377"/>
      <c r="G100" s="377"/>
      <c r="H100" s="377"/>
      <c r="I100" s="377"/>
      <c r="J100" s="377"/>
      <c r="K100" s="441"/>
      <c r="L100" s="441"/>
      <c r="M100" s="442"/>
      <c r="N100" s="155"/>
      <c r="O100" s="1" t="s">
        <v>886</v>
      </c>
      <c r="Q100" s="112"/>
      <c r="R100" s="112"/>
      <c r="S100" s="112"/>
      <c r="T100" s="112"/>
      <c r="U100" s="112"/>
      <c r="V100" s="112"/>
      <c r="W100" s="112"/>
      <c r="X100" s="112" t="s">
        <v>42</v>
      </c>
      <c r="Y100" s="112"/>
      <c r="Z100" s="112"/>
      <c r="AA100" s="112"/>
      <c r="AB100" s="112"/>
      <c r="AC100" s="112"/>
      <c r="AD100" s="112"/>
      <c r="AE100" s="112"/>
      <c r="AF100" s="112"/>
      <c r="AG100" s="112"/>
      <c r="AH100" s="112"/>
      <c r="AI100" s="112"/>
      <c r="AJ100" s="112"/>
      <c r="AK100" s="112"/>
      <c r="AL100" s="112"/>
      <c r="AM100" s="112"/>
      <c r="AN100" s="112"/>
      <c r="AO100" s="112"/>
      <c r="AP100" s="112"/>
      <c r="AQ100" s="112"/>
      <c r="AR100" s="112"/>
    </row>
    <row r="101" spans="2:44" s="149" customFormat="1" ht="15" customHeight="1" outlineLevel="1" x14ac:dyDescent="0.25">
      <c r="B101" s="474"/>
      <c r="C101" s="377"/>
      <c r="D101" s="365"/>
      <c r="E101" s="377"/>
      <c r="F101" s="377"/>
      <c r="G101" s="377"/>
      <c r="H101" s="377"/>
      <c r="I101" s="377"/>
      <c r="J101" s="377"/>
      <c r="K101" s="441"/>
      <c r="L101" s="441"/>
      <c r="M101" s="442"/>
      <c r="N101" s="155"/>
      <c r="O101" s="1" t="s">
        <v>887</v>
      </c>
      <c r="Q101" s="112"/>
      <c r="R101" s="112"/>
      <c r="S101" s="112"/>
      <c r="T101" s="112"/>
      <c r="U101" s="112"/>
      <c r="V101" s="112"/>
      <c r="W101" s="112"/>
      <c r="X101" s="112" t="s">
        <v>42</v>
      </c>
      <c r="Y101" s="112"/>
      <c r="Z101" s="112"/>
      <c r="AA101" s="112"/>
      <c r="AB101" s="112"/>
      <c r="AC101" s="112"/>
      <c r="AD101" s="112"/>
      <c r="AE101" s="112"/>
      <c r="AF101" s="112"/>
      <c r="AG101" s="112"/>
      <c r="AH101" s="112"/>
      <c r="AI101" s="112"/>
      <c r="AJ101" s="112"/>
      <c r="AK101" s="112"/>
      <c r="AL101" s="112"/>
      <c r="AM101" s="112"/>
      <c r="AN101" s="112"/>
      <c r="AO101" s="112"/>
      <c r="AP101" s="112"/>
      <c r="AQ101" s="112"/>
      <c r="AR101" s="112"/>
    </row>
    <row r="102" spans="2:44" s="149" customFormat="1" ht="15" customHeight="1" outlineLevel="1" x14ac:dyDescent="0.25">
      <c r="B102" s="474"/>
      <c r="C102" s="377"/>
      <c r="D102" s="365"/>
      <c r="E102" s="377"/>
      <c r="F102" s="377"/>
      <c r="G102" s="377"/>
      <c r="H102" s="377"/>
      <c r="I102" s="377"/>
      <c r="J102" s="377"/>
      <c r="K102" s="441"/>
      <c r="L102" s="441"/>
      <c r="M102" s="442"/>
      <c r="N102" s="155"/>
      <c r="O102" s="1" t="s">
        <v>888</v>
      </c>
      <c r="Q102" s="112"/>
      <c r="R102" s="112"/>
      <c r="S102" s="112"/>
      <c r="T102" s="112"/>
      <c r="U102" s="112"/>
      <c r="V102" s="112"/>
      <c r="W102" s="112"/>
      <c r="X102" s="112" t="s">
        <v>42</v>
      </c>
      <c r="Y102" s="112"/>
      <c r="Z102" s="112"/>
      <c r="AA102" s="112"/>
      <c r="AB102" s="112"/>
      <c r="AC102" s="112"/>
      <c r="AD102" s="112"/>
      <c r="AE102" s="112"/>
      <c r="AF102" s="112"/>
      <c r="AG102" s="112"/>
      <c r="AH102" s="112"/>
      <c r="AI102" s="112"/>
      <c r="AJ102" s="112"/>
      <c r="AK102" s="112"/>
      <c r="AL102" s="112"/>
      <c r="AM102" s="112"/>
      <c r="AN102" s="112"/>
      <c r="AO102" s="112"/>
      <c r="AP102" s="112"/>
      <c r="AQ102" s="112"/>
      <c r="AR102" s="112"/>
    </row>
    <row r="103" spans="2:44" s="149" customFormat="1" ht="15" customHeight="1" outlineLevel="1" thickBot="1" x14ac:dyDescent="0.3">
      <c r="B103" s="477"/>
      <c r="C103" s="478"/>
      <c r="D103" s="479"/>
      <c r="E103" s="478"/>
      <c r="F103" s="478"/>
      <c r="G103" s="478"/>
      <c r="H103" s="478"/>
      <c r="I103" s="478"/>
      <c r="J103" s="478"/>
      <c r="K103" s="441"/>
      <c r="L103" s="441"/>
      <c r="M103" s="442"/>
      <c r="N103" s="155"/>
      <c r="O103" s="1" t="s">
        <v>889</v>
      </c>
      <c r="Q103" s="112"/>
      <c r="R103" s="112"/>
      <c r="S103" s="112"/>
      <c r="T103" s="112"/>
      <c r="U103" s="112"/>
      <c r="V103" s="112"/>
      <c r="W103" s="112"/>
      <c r="X103" s="112" t="s">
        <v>42</v>
      </c>
      <c r="Y103" s="112"/>
      <c r="Z103" s="112"/>
      <c r="AA103" s="112"/>
      <c r="AB103" s="112"/>
      <c r="AC103" s="112"/>
      <c r="AD103" s="112"/>
      <c r="AE103" s="112"/>
      <c r="AF103" s="112"/>
      <c r="AG103" s="112"/>
      <c r="AH103" s="112"/>
      <c r="AI103" s="112"/>
      <c r="AJ103" s="112"/>
      <c r="AK103" s="112"/>
      <c r="AL103" s="112"/>
      <c r="AM103" s="112"/>
      <c r="AN103" s="112"/>
      <c r="AO103" s="112"/>
      <c r="AP103" s="112"/>
      <c r="AQ103" s="112"/>
      <c r="AR103" s="112"/>
    </row>
    <row r="104" spans="2:44" s="149" customFormat="1" ht="15" customHeight="1" thickTop="1" thickBot="1" x14ac:dyDescent="0.3">
      <c r="B104" s="291" t="str">
        <f>IF(Lang=0,R104,S104)</f>
        <v>Total non consolidé</v>
      </c>
      <c r="C104" s="293"/>
      <c r="D104" s="299"/>
      <c r="E104" s="293"/>
      <c r="F104" s="293"/>
      <c r="G104" s="293"/>
      <c r="H104" s="293"/>
      <c r="I104" s="293"/>
      <c r="J104" s="292"/>
      <c r="K104" s="405">
        <f>SUM(K6:K103)</f>
        <v>0</v>
      </c>
      <c r="L104" s="405">
        <f>SUM(L6:L103)</f>
        <v>0</v>
      </c>
      <c r="M104" s="440">
        <f>SUM(M6:M103)</f>
        <v>0</v>
      </c>
      <c r="N104" s="155"/>
      <c r="O104" s="1" t="s">
        <v>890</v>
      </c>
      <c r="Q104" s="112"/>
      <c r="R104" s="112" t="s">
        <v>1799</v>
      </c>
      <c r="S104" s="112" t="s">
        <v>1800</v>
      </c>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row>
    <row r="106" spans="2:44" x14ac:dyDescent="0.25">
      <c r="B106" s="147" t="str">
        <f>IF(Lang=0,R106,S106)</f>
        <v>(1) Par exemple: limite d'ajustabilité, dividendes minimums, garantie d'indexation, etc.</v>
      </c>
      <c r="R106" s="112" t="s">
        <v>2588</v>
      </c>
      <c r="S106" s="112" t="s">
        <v>2579</v>
      </c>
    </row>
    <row r="107" spans="2:44" x14ac:dyDescent="0.25">
      <c r="B107" s="147" t="str">
        <f>IF(Lang=0,R107,S107)</f>
        <v>(2) Comme le rendement crédité au client est souvent le rendement réalisé sur les actifs réduit du ratio de frais de gestion (RFG), un taux minimum garanti de 4 % avec un RFG de 3 % revient à garantir un rendement sur les actifs de 7 %.</v>
      </c>
      <c r="R107" s="112" t="s">
        <v>2589</v>
      </c>
      <c r="S107" s="112" t="s">
        <v>2581</v>
      </c>
    </row>
    <row r="108" spans="2:44" x14ac:dyDescent="0.25">
      <c r="B108" s="147" t="str">
        <f>IF(Lang=0,R108,S108)</f>
        <v>(3) Exposition actuelle plus les sommes des autres véhicules de placement dans le contrat qui pourraient éventuellement être transférées au véhicule portant la garantie.</v>
      </c>
      <c r="R108" s="112" t="s">
        <v>2582</v>
      </c>
      <c r="S108" s="112" t="s">
        <v>2583</v>
      </c>
    </row>
  </sheetData>
  <sheetProtection sheet="1" objects="1" scenarios="1"/>
  <mergeCells count="2">
    <mergeCell ref="B2:M2"/>
    <mergeCell ref="B3:M3"/>
  </mergeCells>
  <pageMargins left="0.70866141732283505" right="0.70866141732283505" top="0.74803149606299202" bottom="0.74803149606299202" header="0.31496062992126" footer="0.31496062992126"/>
  <pageSetup paperSize="5" scale="83" orientation="landscape" r:id="rId1"/>
  <headerFooter>
    <oddFooter>&amp;LAutorité des marchés financiers
Direction principale de la surveillance des assureurs et du contrôle du droit d'exercice&amp;CTableau 9.2.3&amp;RGaranties financières des autres types de contrats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D00-000000000000}">
          <x14:formula1>
            <xm:f>Menus!$N$3:$N$5</xm:f>
          </x14:formula1>
          <xm:sqref>E6:E103</xm:sqref>
        </x14:dataValidation>
        <x14:dataValidation type="list" allowBlank="1" showInputMessage="1" showErrorMessage="1" xr:uid="{00000000-0002-0000-1D00-000001000000}">
          <x14:formula1>
            <xm:f>'0'!$D$4:$D$104</xm:f>
          </x14:formula1>
          <xm:sqref>D6:D103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B1:X109"/>
  <sheetViews>
    <sheetView zoomScaleSheetLayoutView="100" workbookViewId="0"/>
  </sheetViews>
  <sheetFormatPr baseColWidth="10" defaultColWidth="11.42578125" defaultRowHeight="15" outlineLevelRow="1" outlineLevelCol="1" x14ac:dyDescent="0.25"/>
  <cols>
    <col min="1" max="1" width="3.28515625" style="164" customWidth="1"/>
    <col min="2" max="2" width="20.7109375" style="164" customWidth="1"/>
    <col min="3" max="6" width="15.7109375" style="164" customWidth="1"/>
    <col min="7" max="7" width="2.140625" style="164" customWidth="1"/>
    <col min="8" max="8" width="3.7109375" style="164" customWidth="1"/>
    <col min="9" max="9" width="11.42578125" style="164"/>
    <col min="10" max="23" width="11.42578125" style="165" hidden="1" customWidth="1" outlineLevel="1"/>
    <col min="24" max="24" width="11.42578125" style="164" collapsed="1"/>
    <col min="25" max="16384" width="11.42578125" style="164"/>
  </cols>
  <sheetData>
    <row r="1" spans="2:23" ht="15.75" thickBot="1" x14ac:dyDescent="0.3"/>
    <row r="2" spans="2:23" s="166" customFormat="1" ht="37.15" customHeight="1" x14ac:dyDescent="0.25">
      <c r="B2" s="705" t="str">
        <f>IF(Lang=0,K2,L2)</f>
        <v>Niveau d'appariement par segment selon la durée
(non consolidé)</v>
      </c>
      <c r="C2" s="706">
        <f>IF(Lang=0,M2,N2)</f>
        <v>0</v>
      </c>
      <c r="D2" s="706">
        <f>IF(Lang=0,O2,P2)</f>
        <v>0</v>
      </c>
      <c r="E2" s="706">
        <f>IF(Lang=0,Q2,R2)</f>
        <v>0</v>
      </c>
      <c r="F2" s="707">
        <f>IF(Lang=0,S2,T2)</f>
        <v>0</v>
      </c>
      <c r="H2" s="167"/>
      <c r="J2" s="165"/>
      <c r="K2" s="165" t="s">
        <v>2590</v>
      </c>
      <c r="L2" s="165" t="s">
        <v>2591</v>
      </c>
      <c r="M2" s="165"/>
      <c r="N2" s="165"/>
      <c r="O2" s="165"/>
      <c r="P2" s="165"/>
      <c r="Q2" s="165"/>
      <c r="R2" s="165"/>
      <c r="S2" s="165"/>
      <c r="T2" s="165"/>
      <c r="U2" s="165"/>
      <c r="V2" s="165"/>
      <c r="W2" s="165"/>
    </row>
    <row r="3" spans="2:23" s="166" customFormat="1" ht="15" customHeight="1" x14ac:dyDescent="0.25">
      <c r="B3" s="708" t="str">
        <f>IF(Lang=0,K3,L3)</f>
        <v>(en millier de dollars)</v>
      </c>
      <c r="C3" s="709">
        <f>IF(Lang=0,M3,N3)</f>
        <v>0</v>
      </c>
      <c r="D3" s="709">
        <f>IF(Lang=0,O3,P3)</f>
        <v>0</v>
      </c>
      <c r="E3" s="709">
        <f>IF(Lang=0,Q3,R3)</f>
        <v>0</v>
      </c>
      <c r="F3" s="710">
        <f>IF(Lang=0,S3,T3)</f>
        <v>0</v>
      </c>
      <c r="H3" s="167"/>
      <c r="J3" s="165"/>
      <c r="K3" s="165" t="s">
        <v>756</v>
      </c>
      <c r="L3" s="165" t="s">
        <v>757</v>
      </c>
      <c r="M3" s="165"/>
      <c r="N3" s="165"/>
      <c r="O3" s="165"/>
      <c r="P3" s="165"/>
      <c r="Q3" s="165"/>
      <c r="R3" s="165"/>
      <c r="S3" s="165"/>
      <c r="T3" s="165"/>
      <c r="U3" s="165"/>
      <c r="V3" s="165"/>
      <c r="W3" s="165"/>
    </row>
    <row r="4" spans="2:23" s="166" customFormat="1" ht="52.9" customHeight="1" x14ac:dyDescent="0.25">
      <c r="B4" s="54" t="str">
        <f>IF(Lang=0,K4,L4)</f>
        <v>Segment
(1)</v>
      </c>
      <c r="C4" s="300" t="str">
        <f>IF(Lang=0,M4,N4)</f>
        <v>Durée des placements
(2)</v>
      </c>
      <c r="D4" s="300" t="str">
        <f>IF(Lang=0,O4,P4)</f>
        <v>Durée du regroupement de contrats/produits</v>
      </c>
      <c r="E4" s="300" t="str">
        <f>IF(Lang=0,Q4,R4)</f>
        <v>Valeur des placements</v>
      </c>
      <c r="F4" s="301" t="str">
        <f>IF(Lang=0,S4,T4)</f>
        <v>Passif net des contrats (Excluant la MSC)</v>
      </c>
      <c r="J4" s="165"/>
      <c r="K4" s="165" t="s">
        <v>2592</v>
      </c>
      <c r="L4" s="165" t="s">
        <v>2592</v>
      </c>
      <c r="M4" s="165" t="s">
        <v>2593</v>
      </c>
      <c r="N4" s="165" t="s">
        <v>2594</v>
      </c>
      <c r="O4" s="165" t="s">
        <v>2595</v>
      </c>
      <c r="P4" s="165" t="s">
        <v>2596</v>
      </c>
      <c r="Q4" s="165" t="s">
        <v>2597</v>
      </c>
      <c r="R4" s="165" t="s">
        <v>2598</v>
      </c>
      <c r="S4" s="165" t="s">
        <v>2577</v>
      </c>
      <c r="T4" s="165" t="s">
        <v>2599</v>
      </c>
      <c r="U4" s="165"/>
      <c r="V4" s="165"/>
      <c r="W4" s="165"/>
    </row>
    <row r="5" spans="2:23" s="166" customFormat="1" ht="9" customHeight="1" x14ac:dyDescent="0.25">
      <c r="B5" s="302" t="s">
        <v>782</v>
      </c>
      <c r="C5" s="303" t="s">
        <v>785</v>
      </c>
      <c r="D5" s="303" t="s">
        <v>786</v>
      </c>
      <c r="E5" s="303" t="s">
        <v>789</v>
      </c>
      <c r="F5" s="304" t="s">
        <v>790</v>
      </c>
      <c r="H5" s="55" t="str">
        <f>IF(Lang=0,V5,W5)</f>
        <v>Réf</v>
      </c>
      <c r="J5" s="165"/>
      <c r="K5" s="165"/>
      <c r="L5" s="165"/>
      <c r="M5" s="165"/>
      <c r="N5" s="165"/>
      <c r="O5" s="165"/>
      <c r="P5" s="165"/>
      <c r="Q5" s="165"/>
      <c r="R5" s="165"/>
      <c r="S5" s="165"/>
      <c r="T5" s="165"/>
      <c r="U5" s="165"/>
      <c r="V5" s="165" t="s">
        <v>2</v>
      </c>
      <c r="W5" s="165" t="s">
        <v>3</v>
      </c>
    </row>
    <row r="6" spans="2:23" s="166" customFormat="1" ht="15" customHeight="1" x14ac:dyDescent="0.25">
      <c r="B6" s="482" t="str">
        <f t="shared" ref="B6:B15" si="0">IF(Lang=0,K6,L6)</f>
        <v>Segment#1</v>
      </c>
      <c r="C6" s="483"/>
      <c r="D6" s="483"/>
      <c r="E6" s="441"/>
      <c r="F6" s="442"/>
      <c r="H6" s="56" t="s">
        <v>794</v>
      </c>
      <c r="J6" s="165"/>
      <c r="K6" s="165" t="s">
        <v>677</v>
      </c>
      <c r="L6" s="165" t="s">
        <v>677</v>
      </c>
      <c r="M6" s="165"/>
      <c r="N6" s="165"/>
      <c r="O6" s="165"/>
      <c r="P6" s="165"/>
      <c r="Q6" s="165"/>
      <c r="R6" s="165"/>
      <c r="S6" s="165"/>
      <c r="T6" s="165"/>
      <c r="U6" s="165"/>
      <c r="V6" s="165"/>
      <c r="W6" s="165"/>
    </row>
    <row r="7" spans="2:23" s="166" customFormat="1" ht="15" customHeight="1" x14ac:dyDescent="0.25">
      <c r="B7" s="482" t="str">
        <f t="shared" si="0"/>
        <v>Segment#2</v>
      </c>
      <c r="C7" s="483"/>
      <c r="D7" s="483"/>
      <c r="E7" s="441"/>
      <c r="F7" s="442"/>
      <c r="H7" s="56" t="s">
        <v>795</v>
      </c>
      <c r="J7" s="165"/>
      <c r="K7" s="165" t="s">
        <v>684</v>
      </c>
      <c r="L7" s="165" t="s">
        <v>684</v>
      </c>
      <c r="M7" s="165"/>
      <c r="N7" s="165"/>
      <c r="O7" s="165"/>
      <c r="P7" s="165"/>
      <c r="Q7" s="165"/>
      <c r="R7" s="165"/>
      <c r="S7" s="165"/>
      <c r="T7" s="165"/>
      <c r="U7" s="165"/>
      <c r="V7" s="165"/>
      <c r="W7" s="165"/>
    </row>
    <row r="8" spans="2:23" s="166" customFormat="1" ht="15" customHeight="1" x14ac:dyDescent="0.25">
      <c r="B8" s="482" t="str">
        <f t="shared" si="0"/>
        <v>Segment#3</v>
      </c>
      <c r="C8" s="483"/>
      <c r="D8" s="483"/>
      <c r="E8" s="441"/>
      <c r="F8" s="442"/>
      <c r="H8" s="56" t="s">
        <v>796</v>
      </c>
      <c r="J8" s="165"/>
      <c r="K8" s="165" t="s">
        <v>691</v>
      </c>
      <c r="L8" s="165" t="s">
        <v>691</v>
      </c>
      <c r="M8" s="165"/>
      <c r="N8" s="165"/>
      <c r="O8" s="165"/>
      <c r="P8" s="165"/>
      <c r="Q8" s="165"/>
      <c r="R8" s="165"/>
      <c r="S8" s="165"/>
      <c r="T8" s="165"/>
      <c r="U8" s="165"/>
      <c r="V8" s="165"/>
      <c r="W8" s="165"/>
    </row>
    <row r="9" spans="2:23" s="166" customFormat="1" ht="15" customHeight="1" x14ac:dyDescent="0.25">
      <c r="B9" s="482" t="str">
        <f t="shared" si="0"/>
        <v>Segment#4</v>
      </c>
      <c r="C9" s="483"/>
      <c r="D9" s="483"/>
      <c r="E9" s="441"/>
      <c r="F9" s="442"/>
      <c r="H9" s="56" t="s">
        <v>797</v>
      </c>
      <c r="J9" s="165"/>
      <c r="K9" s="165" t="s">
        <v>698</v>
      </c>
      <c r="L9" s="165" t="s">
        <v>698</v>
      </c>
      <c r="M9" s="165"/>
      <c r="N9" s="165"/>
      <c r="O9" s="165"/>
      <c r="P9" s="165"/>
      <c r="Q9" s="165"/>
      <c r="R9" s="165"/>
      <c r="S9" s="165"/>
      <c r="T9" s="165"/>
      <c r="U9" s="165"/>
      <c r="V9" s="165"/>
      <c r="W9" s="165"/>
    </row>
    <row r="10" spans="2:23" s="166" customFormat="1" ht="15" customHeight="1" x14ac:dyDescent="0.25">
      <c r="B10" s="482" t="str">
        <f t="shared" si="0"/>
        <v>Segment#5</v>
      </c>
      <c r="C10" s="483"/>
      <c r="D10" s="483"/>
      <c r="E10" s="441"/>
      <c r="F10" s="442"/>
      <c r="H10" s="56" t="s">
        <v>6</v>
      </c>
      <c r="J10" s="165"/>
      <c r="K10" s="165" t="s">
        <v>705</v>
      </c>
      <c r="L10" s="165" t="s">
        <v>705</v>
      </c>
      <c r="M10" s="165"/>
      <c r="N10" s="165"/>
      <c r="O10" s="165"/>
      <c r="P10" s="165"/>
      <c r="Q10" s="165"/>
      <c r="R10" s="165"/>
      <c r="S10" s="165"/>
      <c r="T10" s="165"/>
      <c r="U10" s="165"/>
      <c r="V10" s="165"/>
      <c r="W10" s="165"/>
    </row>
    <row r="11" spans="2:23" s="166" customFormat="1" ht="15" customHeight="1" x14ac:dyDescent="0.25">
      <c r="B11" s="482" t="str">
        <f t="shared" si="0"/>
        <v>Segment#6</v>
      </c>
      <c r="C11" s="483"/>
      <c r="D11" s="483"/>
      <c r="E11" s="441"/>
      <c r="F11" s="442"/>
      <c r="H11" s="56" t="s">
        <v>798</v>
      </c>
      <c r="J11" s="165"/>
      <c r="K11" s="165" t="s">
        <v>712</v>
      </c>
      <c r="L11" s="165" t="s">
        <v>712</v>
      </c>
      <c r="M11" s="165"/>
      <c r="N11" s="165"/>
      <c r="O11" s="165"/>
      <c r="P11" s="165"/>
      <c r="Q11" s="165"/>
      <c r="R11" s="165"/>
      <c r="S11" s="165"/>
      <c r="T11" s="165"/>
      <c r="U11" s="165"/>
      <c r="V11" s="165"/>
      <c r="W11" s="165"/>
    </row>
    <row r="12" spans="2:23" s="166" customFormat="1" ht="15" customHeight="1" x14ac:dyDescent="0.25">
      <c r="B12" s="482" t="str">
        <f t="shared" si="0"/>
        <v>Segment#7</v>
      </c>
      <c r="C12" s="483"/>
      <c r="D12" s="483"/>
      <c r="E12" s="441"/>
      <c r="F12" s="442"/>
      <c r="H12" s="56" t="s">
        <v>799</v>
      </c>
      <c r="J12" s="165"/>
      <c r="K12" s="165" t="s">
        <v>719</v>
      </c>
      <c r="L12" s="165" t="s">
        <v>719</v>
      </c>
      <c r="M12" s="165"/>
      <c r="N12" s="165"/>
      <c r="O12" s="165"/>
      <c r="P12" s="165"/>
      <c r="Q12" s="165"/>
      <c r="R12" s="165"/>
      <c r="S12" s="165"/>
      <c r="T12" s="165"/>
      <c r="U12" s="165"/>
      <c r="V12" s="165"/>
      <c r="W12" s="165"/>
    </row>
    <row r="13" spans="2:23" s="166" customFormat="1" ht="15" customHeight="1" x14ac:dyDescent="0.25">
      <c r="B13" s="482" t="str">
        <f t="shared" si="0"/>
        <v>Segment#8</v>
      </c>
      <c r="C13" s="483"/>
      <c r="D13" s="483"/>
      <c r="E13" s="441"/>
      <c r="F13" s="442"/>
      <c r="H13" s="56" t="s">
        <v>800</v>
      </c>
      <c r="J13" s="165"/>
      <c r="K13" s="165" t="s">
        <v>726</v>
      </c>
      <c r="L13" s="165" t="s">
        <v>726</v>
      </c>
      <c r="M13" s="165"/>
      <c r="N13" s="165"/>
      <c r="O13" s="165"/>
      <c r="P13" s="165"/>
      <c r="Q13" s="165"/>
      <c r="R13" s="165"/>
      <c r="S13" s="165"/>
      <c r="T13" s="165"/>
      <c r="U13" s="165"/>
      <c r="V13" s="165"/>
      <c r="W13" s="165"/>
    </row>
    <row r="14" spans="2:23" s="166" customFormat="1" ht="15" customHeight="1" x14ac:dyDescent="0.25">
      <c r="B14" s="482" t="str">
        <f t="shared" si="0"/>
        <v>Segment#9</v>
      </c>
      <c r="C14" s="483"/>
      <c r="D14" s="483"/>
      <c r="E14" s="441"/>
      <c r="F14" s="442"/>
      <c r="H14" s="56" t="s">
        <v>801</v>
      </c>
      <c r="J14" s="165"/>
      <c r="K14" s="165" t="s">
        <v>733</v>
      </c>
      <c r="L14" s="165" t="s">
        <v>733</v>
      </c>
      <c r="M14" s="165"/>
      <c r="N14" s="165"/>
      <c r="O14" s="165"/>
      <c r="P14" s="165"/>
      <c r="Q14" s="165"/>
      <c r="R14" s="165"/>
      <c r="S14" s="165"/>
      <c r="T14" s="165"/>
      <c r="U14" s="165"/>
      <c r="V14" s="165"/>
      <c r="W14" s="165"/>
    </row>
    <row r="15" spans="2:23" s="166" customFormat="1" ht="15" customHeight="1" x14ac:dyDescent="0.25">
      <c r="B15" s="482" t="str">
        <f t="shared" si="0"/>
        <v>Segment#10</v>
      </c>
      <c r="C15" s="483"/>
      <c r="D15" s="483"/>
      <c r="E15" s="441"/>
      <c r="F15" s="442"/>
      <c r="H15" s="56" t="s">
        <v>24</v>
      </c>
      <c r="J15" s="165"/>
      <c r="K15" s="165" t="s">
        <v>740</v>
      </c>
      <c r="L15" s="165" t="s">
        <v>740</v>
      </c>
      <c r="M15" s="165"/>
      <c r="N15" s="165"/>
      <c r="O15" s="165"/>
      <c r="P15" s="165"/>
      <c r="Q15" s="165"/>
      <c r="R15" s="165"/>
      <c r="S15" s="165"/>
      <c r="T15" s="165"/>
      <c r="U15" s="165"/>
      <c r="V15" s="165"/>
      <c r="W15" s="165"/>
    </row>
    <row r="16" spans="2:23" s="166" customFormat="1" ht="15" customHeight="1" outlineLevel="1" x14ac:dyDescent="0.25">
      <c r="B16" s="482"/>
      <c r="C16" s="483"/>
      <c r="D16" s="483"/>
      <c r="E16" s="441"/>
      <c r="F16" s="442"/>
      <c r="H16" s="56" t="s">
        <v>802</v>
      </c>
      <c r="J16" s="165"/>
      <c r="K16" s="165"/>
      <c r="L16" s="165"/>
      <c r="M16" s="165"/>
      <c r="N16" s="165"/>
      <c r="O16" s="165"/>
      <c r="P16" s="165"/>
      <c r="Q16" s="165"/>
      <c r="R16" s="165"/>
      <c r="S16" s="165"/>
      <c r="T16" s="165"/>
      <c r="U16" s="165"/>
      <c r="V16" s="165"/>
      <c r="W16" s="165"/>
    </row>
    <row r="17" spans="2:23" s="166" customFormat="1" ht="15" customHeight="1" outlineLevel="1" x14ac:dyDescent="0.25">
      <c r="B17" s="482"/>
      <c r="C17" s="483"/>
      <c r="D17" s="483"/>
      <c r="E17" s="441"/>
      <c r="F17" s="442"/>
      <c r="H17" s="56" t="s">
        <v>803</v>
      </c>
      <c r="J17" s="165"/>
      <c r="K17" s="165"/>
      <c r="L17" s="165"/>
      <c r="M17" s="165"/>
      <c r="N17" s="165"/>
      <c r="O17" s="165"/>
      <c r="P17" s="165"/>
      <c r="Q17" s="165"/>
      <c r="R17" s="165"/>
      <c r="S17" s="165"/>
      <c r="T17" s="165"/>
      <c r="U17" s="165"/>
      <c r="V17" s="165"/>
      <c r="W17" s="165"/>
    </row>
    <row r="18" spans="2:23" s="166" customFormat="1" ht="15" customHeight="1" outlineLevel="1" x14ac:dyDescent="0.25">
      <c r="B18" s="482"/>
      <c r="C18" s="483"/>
      <c r="D18" s="483"/>
      <c r="E18" s="441"/>
      <c r="F18" s="442"/>
      <c r="H18" s="56" t="s">
        <v>804</v>
      </c>
      <c r="J18" s="165"/>
      <c r="K18" s="165"/>
      <c r="L18" s="165"/>
      <c r="M18" s="165"/>
      <c r="N18" s="165"/>
      <c r="O18" s="165"/>
      <c r="P18" s="165"/>
      <c r="Q18" s="165"/>
      <c r="R18" s="165"/>
      <c r="S18" s="165"/>
      <c r="T18" s="165"/>
      <c r="U18" s="165"/>
      <c r="V18" s="165"/>
      <c r="W18" s="165"/>
    </row>
    <row r="19" spans="2:23" s="166" customFormat="1" ht="15" customHeight="1" outlineLevel="1" x14ac:dyDescent="0.25">
      <c r="B19" s="482"/>
      <c r="C19" s="483"/>
      <c r="D19" s="483"/>
      <c r="E19" s="441"/>
      <c r="F19" s="442"/>
      <c r="H19" s="56" t="s">
        <v>805</v>
      </c>
      <c r="J19" s="165"/>
      <c r="K19" s="165"/>
      <c r="L19" s="165"/>
      <c r="M19" s="165"/>
      <c r="N19" s="165"/>
      <c r="O19" s="165"/>
      <c r="P19" s="165"/>
      <c r="Q19" s="165"/>
      <c r="R19" s="165"/>
      <c r="S19" s="165"/>
      <c r="T19" s="165"/>
      <c r="U19" s="165"/>
      <c r="V19" s="165"/>
      <c r="W19" s="165"/>
    </row>
    <row r="20" spans="2:23" s="166" customFormat="1" ht="15" customHeight="1" outlineLevel="1" x14ac:dyDescent="0.25">
      <c r="B20" s="482"/>
      <c r="C20" s="483"/>
      <c r="D20" s="483"/>
      <c r="E20" s="441"/>
      <c r="F20" s="442"/>
      <c r="H20" s="56" t="s">
        <v>806</v>
      </c>
      <c r="J20" s="165"/>
      <c r="K20" s="165"/>
      <c r="L20" s="165"/>
      <c r="M20" s="165"/>
      <c r="N20" s="165"/>
      <c r="O20" s="165"/>
      <c r="P20" s="165"/>
      <c r="Q20" s="165"/>
      <c r="R20" s="165"/>
      <c r="S20" s="165"/>
      <c r="T20" s="165"/>
      <c r="U20" s="165"/>
      <c r="V20" s="165"/>
      <c r="W20" s="165"/>
    </row>
    <row r="21" spans="2:23" s="166" customFormat="1" ht="15" customHeight="1" outlineLevel="1" x14ac:dyDescent="0.25">
      <c r="B21" s="482"/>
      <c r="C21" s="483"/>
      <c r="D21" s="483"/>
      <c r="E21" s="441"/>
      <c r="F21" s="442"/>
      <c r="H21" s="56" t="s">
        <v>807</v>
      </c>
      <c r="J21" s="165"/>
      <c r="K21" s="165"/>
      <c r="L21" s="165"/>
      <c r="M21" s="165"/>
      <c r="N21" s="165"/>
      <c r="O21" s="165"/>
      <c r="P21" s="165"/>
      <c r="Q21" s="165"/>
      <c r="R21" s="165"/>
      <c r="S21" s="165"/>
      <c r="T21" s="165"/>
      <c r="U21" s="165"/>
      <c r="V21" s="165"/>
      <c r="W21" s="165"/>
    </row>
    <row r="22" spans="2:23" s="166" customFormat="1" ht="15" customHeight="1" outlineLevel="1" x14ac:dyDescent="0.25">
      <c r="B22" s="482"/>
      <c r="C22" s="483"/>
      <c r="D22" s="483"/>
      <c r="E22" s="441"/>
      <c r="F22" s="442"/>
      <c r="H22" s="56" t="s">
        <v>808</v>
      </c>
      <c r="J22" s="165"/>
      <c r="K22" s="165"/>
      <c r="L22" s="165"/>
      <c r="M22" s="165"/>
      <c r="N22" s="165"/>
      <c r="O22" s="165"/>
      <c r="P22" s="165"/>
      <c r="Q22" s="165"/>
      <c r="R22" s="165"/>
      <c r="S22" s="165"/>
      <c r="T22" s="165"/>
      <c r="U22" s="165"/>
      <c r="V22" s="165"/>
      <c r="W22" s="165"/>
    </row>
    <row r="23" spans="2:23" s="166" customFormat="1" ht="15" customHeight="1" outlineLevel="1" x14ac:dyDescent="0.25">
      <c r="B23" s="482"/>
      <c r="C23" s="483"/>
      <c r="D23" s="483"/>
      <c r="E23" s="441"/>
      <c r="F23" s="442"/>
      <c r="H23" s="56" t="s">
        <v>809</v>
      </c>
      <c r="J23" s="165"/>
      <c r="K23" s="165"/>
      <c r="L23" s="165"/>
      <c r="M23" s="165"/>
      <c r="N23" s="165"/>
      <c r="O23" s="165"/>
      <c r="P23" s="165"/>
      <c r="Q23" s="165"/>
      <c r="R23" s="165"/>
      <c r="S23" s="165"/>
      <c r="T23" s="165"/>
      <c r="U23" s="165"/>
      <c r="V23" s="165"/>
      <c r="W23" s="165"/>
    </row>
    <row r="24" spans="2:23" s="166" customFormat="1" ht="15" customHeight="1" outlineLevel="1" x14ac:dyDescent="0.25">
      <c r="B24" s="482"/>
      <c r="C24" s="483"/>
      <c r="D24" s="483"/>
      <c r="E24" s="441"/>
      <c r="F24" s="442"/>
      <c r="H24" s="56" t="s">
        <v>810</v>
      </c>
      <c r="J24" s="165"/>
      <c r="K24" s="165"/>
      <c r="L24" s="165"/>
      <c r="M24" s="165"/>
      <c r="N24" s="165"/>
      <c r="O24" s="165"/>
      <c r="P24" s="165"/>
      <c r="Q24" s="165"/>
      <c r="R24" s="165"/>
      <c r="S24" s="165"/>
      <c r="T24" s="165"/>
      <c r="U24" s="165"/>
      <c r="V24" s="165"/>
      <c r="W24" s="165"/>
    </row>
    <row r="25" spans="2:23" s="166" customFormat="1" ht="15" customHeight="1" outlineLevel="1" x14ac:dyDescent="0.25">
      <c r="B25" s="482"/>
      <c r="C25" s="483"/>
      <c r="D25" s="483"/>
      <c r="E25" s="441"/>
      <c r="F25" s="442"/>
      <c r="H25" s="56" t="s">
        <v>811</v>
      </c>
      <c r="J25" s="165"/>
      <c r="K25" s="165"/>
      <c r="L25" s="165"/>
      <c r="M25" s="165"/>
      <c r="N25" s="165"/>
      <c r="O25" s="165"/>
      <c r="P25" s="165"/>
      <c r="Q25" s="165"/>
      <c r="R25" s="165"/>
      <c r="S25" s="165"/>
      <c r="T25" s="165"/>
      <c r="U25" s="165"/>
      <c r="V25" s="165"/>
      <c r="W25" s="165"/>
    </row>
    <row r="26" spans="2:23" s="166" customFormat="1" ht="15" customHeight="1" outlineLevel="1" x14ac:dyDescent="0.25">
      <c r="B26" s="482"/>
      <c r="C26" s="483"/>
      <c r="D26" s="483"/>
      <c r="E26" s="441"/>
      <c r="F26" s="442"/>
      <c r="H26" s="56" t="s">
        <v>812</v>
      </c>
      <c r="J26" s="165"/>
      <c r="K26" s="165"/>
      <c r="L26" s="165"/>
      <c r="M26" s="165"/>
      <c r="N26" s="165"/>
      <c r="O26" s="165"/>
      <c r="P26" s="165"/>
      <c r="Q26" s="165"/>
      <c r="R26" s="165"/>
      <c r="S26" s="165"/>
      <c r="T26" s="165"/>
      <c r="U26" s="165"/>
      <c r="V26" s="165"/>
      <c r="W26" s="165"/>
    </row>
    <row r="27" spans="2:23" s="166" customFormat="1" ht="15" customHeight="1" outlineLevel="1" x14ac:dyDescent="0.25">
      <c r="B27" s="482"/>
      <c r="C27" s="483"/>
      <c r="D27" s="483"/>
      <c r="E27" s="441"/>
      <c r="F27" s="442"/>
      <c r="H27" s="56" t="s">
        <v>813</v>
      </c>
      <c r="J27" s="165"/>
      <c r="K27" s="165"/>
      <c r="L27" s="165"/>
      <c r="M27" s="165"/>
      <c r="N27" s="165"/>
      <c r="O27" s="165"/>
      <c r="P27" s="165"/>
      <c r="Q27" s="165"/>
      <c r="R27" s="165"/>
      <c r="S27" s="165"/>
      <c r="T27" s="165"/>
      <c r="U27" s="165"/>
      <c r="V27" s="165"/>
      <c r="W27" s="165"/>
    </row>
    <row r="28" spans="2:23" s="166" customFormat="1" ht="15" customHeight="1" outlineLevel="1" x14ac:dyDescent="0.25">
      <c r="B28" s="482"/>
      <c r="C28" s="483"/>
      <c r="D28" s="483"/>
      <c r="E28" s="441"/>
      <c r="F28" s="442"/>
      <c r="H28" s="56" t="s">
        <v>814</v>
      </c>
      <c r="J28" s="165"/>
      <c r="K28" s="165"/>
      <c r="L28" s="165"/>
      <c r="M28" s="165"/>
      <c r="N28" s="165"/>
      <c r="O28" s="165"/>
      <c r="P28" s="165"/>
      <c r="Q28" s="165"/>
      <c r="R28" s="165"/>
      <c r="S28" s="165"/>
      <c r="T28" s="165"/>
      <c r="U28" s="165"/>
      <c r="V28" s="165"/>
      <c r="W28" s="165"/>
    </row>
    <row r="29" spans="2:23" s="166" customFormat="1" ht="15" customHeight="1" outlineLevel="1" x14ac:dyDescent="0.25">
      <c r="B29" s="482"/>
      <c r="C29" s="483"/>
      <c r="D29" s="483"/>
      <c r="E29" s="441"/>
      <c r="F29" s="442"/>
      <c r="H29" s="56" t="s">
        <v>815</v>
      </c>
      <c r="J29" s="165"/>
      <c r="K29" s="165"/>
      <c r="L29" s="165"/>
      <c r="M29" s="165"/>
      <c r="N29" s="165"/>
      <c r="O29" s="165"/>
      <c r="P29" s="165"/>
      <c r="Q29" s="165"/>
      <c r="R29" s="165"/>
      <c r="S29" s="165"/>
      <c r="T29" s="165"/>
      <c r="U29" s="165"/>
      <c r="V29" s="165"/>
      <c r="W29" s="165"/>
    </row>
    <row r="30" spans="2:23" s="166" customFormat="1" ht="15" customHeight="1" outlineLevel="1" x14ac:dyDescent="0.25">
      <c r="B30" s="482"/>
      <c r="C30" s="483"/>
      <c r="D30" s="483"/>
      <c r="E30" s="441"/>
      <c r="F30" s="442"/>
      <c r="H30" s="56" t="s">
        <v>816</v>
      </c>
      <c r="J30" s="165"/>
      <c r="K30" s="165"/>
      <c r="L30" s="165"/>
      <c r="M30" s="165"/>
      <c r="N30" s="165"/>
      <c r="O30" s="165"/>
      <c r="P30" s="165"/>
      <c r="Q30" s="165"/>
      <c r="R30" s="165"/>
      <c r="S30" s="165"/>
      <c r="T30" s="165"/>
      <c r="U30" s="165"/>
      <c r="V30" s="165"/>
      <c r="W30" s="165"/>
    </row>
    <row r="31" spans="2:23" s="166" customFormat="1" ht="15" customHeight="1" outlineLevel="1" x14ac:dyDescent="0.25">
      <c r="B31" s="482"/>
      <c r="C31" s="483"/>
      <c r="D31" s="483"/>
      <c r="E31" s="441"/>
      <c r="F31" s="442"/>
      <c r="H31" s="56" t="s">
        <v>817</v>
      </c>
      <c r="J31" s="165"/>
      <c r="K31" s="165"/>
      <c r="L31" s="165"/>
      <c r="M31" s="165"/>
      <c r="N31" s="165"/>
      <c r="O31" s="165"/>
      <c r="P31" s="165"/>
      <c r="Q31" s="165"/>
      <c r="R31" s="165"/>
      <c r="S31" s="165"/>
      <c r="T31" s="165"/>
      <c r="U31" s="165"/>
      <c r="V31" s="165"/>
      <c r="W31" s="165"/>
    </row>
    <row r="32" spans="2:23" s="166" customFormat="1" ht="15" customHeight="1" outlineLevel="1" x14ac:dyDescent="0.25">
      <c r="B32" s="482"/>
      <c r="C32" s="483"/>
      <c r="D32" s="483"/>
      <c r="E32" s="441"/>
      <c r="F32" s="442"/>
      <c r="H32" s="56" t="s">
        <v>818</v>
      </c>
      <c r="J32" s="165"/>
      <c r="K32" s="165"/>
      <c r="L32" s="165"/>
      <c r="M32" s="165"/>
      <c r="N32" s="165"/>
      <c r="O32" s="165"/>
      <c r="P32" s="165"/>
      <c r="Q32" s="165"/>
      <c r="R32" s="165"/>
      <c r="S32" s="165"/>
      <c r="T32" s="165"/>
      <c r="U32" s="165"/>
      <c r="V32" s="165"/>
      <c r="W32" s="165"/>
    </row>
    <row r="33" spans="2:23" s="166" customFormat="1" ht="15" customHeight="1" outlineLevel="1" x14ac:dyDescent="0.25">
      <c r="B33" s="482"/>
      <c r="C33" s="483"/>
      <c r="D33" s="483"/>
      <c r="E33" s="441"/>
      <c r="F33" s="442"/>
      <c r="H33" s="56" t="s">
        <v>819</v>
      </c>
      <c r="J33" s="165"/>
      <c r="K33" s="165"/>
      <c r="L33" s="165"/>
      <c r="M33" s="165"/>
      <c r="N33" s="165"/>
      <c r="O33" s="165"/>
      <c r="P33" s="165"/>
      <c r="Q33" s="165"/>
      <c r="R33" s="165"/>
      <c r="S33" s="165"/>
      <c r="T33" s="165"/>
      <c r="U33" s="165"/>
      <c r="V33" s="165"/>
      <c r="W33" s="165"/>
    </row>
    <row r="34" spans="2:23" s="166" customFormat="1" ht="15" customHeight="1" outlineLevel="1" x14ac:dyDescent="0.25">
      <c r="B34" s="482"/>
      <c r="C34" s="483"/>
      <c r="D34" s="483"/>
      <c r="E34" s="441"/>
      <c r="F34" s="442"/>
      <c r="H34" s="56" t="s">
        <v>820</v>
      </c>
      <c r="J34" s="165"/>
      <c r="K34" s="165"/>
      <c r="L34" s="165"/>
      <c r="M34" s="165"/>
      <c r="N34" s="165"/>
      <c r="O34" s="165"/>
      <c r="P34" s="165"/>
      <c r="Q34" s="165"/>
      <c r="R34" s="165"/>
      <c r="S34" s="165"/>
      <c r="T34" s="165"/>
      <c r="U34" s="165"/>
      <c r="V34" s="165"/>
      <c r="W34" s="165"/>
    </row>
    <row r="35" spans="2:23" s="166" customFormat="1" ht="15" customHeight="1" outlineLevel="1" x14ac:dyDescent="0.25">
      <c r="B35" s="482"/>
      <c r="C35" s="483"/>
      <c r="D35" s="483"/>
      <c r="E35" s="441"/>
      <c r="F35" s="442"/>
      <c r="H35" s="56" t="s">
        <v>821</v>
      </c>
      <c r="J35" s="165"/>
      <c r="K35" s="165"/>
      <c r="L35" s="165"/>
      <c r="M35" s="165"/>
      <c r="N35" s="165"/>
      <c r="O35" s="165"/>
      <c r="P35" s="165"/>
      <c r="Q35" s="165"/>
      <c r="R35" s="165"/>
      <c r="S35" s="165"/>
      <c r="T35" s="165"/>
      <c r="U35" s="165"/>
      <c r="V35" s="165"/>
      <c r="W35" s="165"/>
    </row>
    <row r="36" spans="2:23" s="166" customFormat="1" ht="15" customHeight="1" outlineLevel="1" x14ac:dyDescent="0.25">
      <c r="B36" s="482"/>
      <c r="C36" s="483"/>
      <c r="D36" s="483"/>
      <c r="E36" s="441"/>
      <c r="F36" s="442"/>
      <c r="H36" s="56" t="s">
        <v>822</v>
      </c>
      <c r="J36" s="165"/>
      <c r="K36" s="165"/>
      <c r="L36" s="165"/>
      <c r="M36" s="165"/>
      <c r="N36" s="165"/>
      <c r="O36" s="165"/>
      <c r="P36" s="165"/>
      <c r="Q36" s="165"/>
      <c r="R36" s="165"/>
      <c r="S36" s="165"/>
      <c r="T36" s="165"/>
      <c r="U36" s="165"/>
      <c r="V36" s="165"/>
      <c r="W36" s="165"/>
    </row>
    <row r="37" spans="2:23" s="166" customFormat="1" ht="15" customHeight="1" outlineLevel="1" x14ac:dyDescent="0.25">
      <c r="B37" s="482"/>
      <c r="C37" s="483"/>
      <c r="D37" s="483"/>
      <c r="E37" s="441"/>
      <c r="F37" s="442"/>
      <c r="H37" s="56" t="s">
        <v>823</v>
      </c>
      <c r="J37" s="165"/>
      <c r="K37" s="165"/>
      <c r="L37" s="165"/>
      <c r="M37" s="165"/>
      <c r="N37" s="165"/>
      <c r="O37" s="165"/>
      <c r="P37" s="165"/>
      <c r="Q37" s="165"/>
      <c r="R37" s="165"/>
      <c r="S37" s="165"/>
      <c r="T37" s="165"/>
      <c r="U37" s="165"/>
      <c r="V37" s="165"/>
      <c r="W37" s="165"/>
    </row>
    <row r="38" spans="2:23" s="166" customFormat="1" ht="15" customHeight="1" outlineLevel="1" x14ac:dyDescent="0.25">
      <c r="B38" s="482"/>
      <c r="C38" s="483"/>
      <c r="D38" s="483"/>
      <c r="E38" s="441"/>
      <c r="F38" s="442"/>
      <c r="H38" s="56" t="s">
        <v>824</v>
      </c>
      <c r="J38" s="165"/>
      <c r="K38" s="165"/>
      <c r="L38" s="165"/>
      <c r="M38" s="165"/>
      <c r="N38" s="165"/>
      <c r="O38" s="165"/>
      <c r="P38" s="165"/>
      <c r="Q38" s="165"/>
      <c r="R38" s="165"/>
      <c r="S38" s="165"/>
      <c r="T38" s="165"/>
      <c r="U38" s="165"/>
      <c r="V38" s="165"/>
      <c r="W38" s="165"/>
    </row>
    <row r="39" spans="2:23" s="166" customFormat="1" ht="15" customHeight="1" outlineLevel="1" x14ac:dyDescent="0.25">
      <c r="B39" s="482"/>
      <c r="C39" s="483"/>
      <c r="D39" s="483"/>
      <c r="E39" s="441"/>
      <c r="F39" s="442"/>
      <c r="H39" s="56" t="s">
        <v>825</v>
      </c>
      <c r="J39" s="165"/>
      <c r="K39" s="165"/>
      <c r="L39" s="165"/>
      <c r="M39" s="165"/>
      <c r="N39" s="165"/>
      <c r="O39" s="165"/>
      <c r="P39" s="165"/>
      <c r="Q39" s="165"/>
      <c r="R39" s="165"/>
      <c r="S39" s="165"/>
      <c r="T39" s="165"/>
      <c r="U39" s="165"/>
      <c r="V39" s="165"/>
      <c r="W39" s="165"/>
    </row>
    <row r="40" spans="2:23" s="166" customFormat="1" ht="15" customHeight="1" outlineLevel="1" x14ac:dyDescent="0.25">
      <c r="B40" s="482"/>
      <c r="C40" s="483"/>
      <c r="D40" s="483"/>
      <c r="E40" s="441"/>
      <c r="F40" s="442"/>
      <c r="H40" s="56" t="s">
        <v>826</v>
      </c>
      <c r="J40" s="165"/>
      <c r="K40" s="165"/>
      <c r="L40" s="165"/>
      <c r="M40" s="165"/>
      <c r="N40" s="165"/>
      <c r="O40" s="165"/>
      <c r="P40" s="165"/>
      <c r="Q40" s="165"/>
      <c r="R40" s="165"/>
      <c r="S40" s="165"/>
      <c r="T40" s="165"/>
      <c r="U40" s="165"/>
      <c r="V40" s="165"/>
      <c r="W40" s="165"/>
    </row>
    <row r="41" spans="2:23" s="166" customFormat="1" ht="15" customHeight="1" outlineLevel="1" x14ac:dyDescent="0.25">
      <c r="B41" s="482"/>
      <c r="C41" s="483"/>
      <c r="D41" s="483"/>
      <c r="E41" s="441"/>
      <c r="F41" s="442"/>
      <c r="H41" s="56" t="s">
        <v>827</v>
      </c>
      <c r="J41" s="165"/>
      <c r="K41" s="165"/>
      <c r="L41" s="165"/>
      <c r="M41" s="165"/>
      <c r="N41" s="165"/>
      <c r="O41" s="165"/>
      <c r="P41" s="165"/>
      <c r="Q41" s="165"/>
      <c r="R41" s="165"/>
      <c r="S41" s="165"/>
      <c r="T41" s="165"/>
      <c r="U41" s="165"/>
      <c r="V41" s="165"/>
      <c r="W41" s="165"/>
    </row>
    <row r="42" spans="2:23" s="166" customFormat="1" ht="15" customHeight="1" outlineLevel="1" x14ac:dyDescent="0.25">
      <c r="B42" s="482"/>
      <c r="C42" s="483"/>
      <c r="D42" s="483"/>
      <c r="E42" s="441"/>
      <c r="F42" s="442"/>
      <c r="H42" s="56" t="s">
        <v>828</v>
      </c>
      <c r="J42" s="165"/>
      <c r="K42" s="165"/>
      <c r="L42" s="165"/>
      <c r="M42" s="165"/>
      <c r="N42" s="165"/>
      <c r="O42" s="165"/>
      <c r="P42" s="165"/>
      <c r="Q42" s="165"/>
      <c r="R42" s="165"/>
      <c r="S42" s="165"/>
      <c r="T42" s="165"/>
      <c r="U42" s="165"/>
      <c r="V42" s="165"/>
      <c r="W42" s="165"/>
    </row>
    <row r="43" spans="2:23" s="166" customFormat="1" ht="15" customHeight="1" outlineLevel="1" x14ac:dyDescent="0.25">
      <c r="B43" s="482"/>
      <c r="C43" s="483"/>
      <c r="D43" s="483"/>
      <c r="E43" s="441"/>
      <c r="F43" s="442"/>
      <c r="H43" s="56" t="s">
        <v>829</v>
      </c>
      <c r="J43" s="165"/>
      <c r="K43" s="165"/>
      <c r="L43" s="165"/>
      <c r="M43" s="165"/>
      <c r="N43" s="165"/>
      <c r="O43" s="165"/>
      <c r="P43" s="165"/>
      <c r="Q43" s="165"/>
      <c r="R43" s="165"/>
      <c r="S43" s="165"/>
      <c r="T43" s="165"/>
      <c r="U43" s="165"/>
      <c r="V43" s="165"/>
      <c r="W43" s="165"/>
    </row>
    <row r="44" spans="2:23" s="166" customFormat="1" ht="15" customHeight="1" outlineLevel="1" x14ac:dyDescent="0.25">
      <c r="B44" s="482"/>
      <c r="C44" s="483"/>
      <c r="D44" s="483"/>
      <c r="E44" s="441"/>
      <c r="F44" s="442"/>
      <c r="H44" s="56" t="s">
        <v>830</v>
      </c>
      <c r="J44" s="165"/>
      <c r="K44" s="165"/>
      <c r="L44" s="165"/>
      <c r="M44" s="165"/>
      <c r="N44" s="165"/>
      <c r="O44" s="165"/>
      <c r="P44" s="165"/>
      <c r="Q44" s="165"/>
      <c r="R44" s="165"/>
      <c r="S44" s="165"/>
      <c r="T44" s="165"/>
      <c r="U44" s="165"/>
      <c r="V44" s="165"/>
      <c r="W44" s="165"/>
    </row>
    <row r="45" spans="2:23" s="166" customFormat="1" ht="15" customHeight="1" outlineLevel="1" x14ac:dyDescent="0.25">
      <c r="B45" s="482"/>
      <c r="C45" s="483"/>
      <c r="D45" s="483"/>
      <c r="E45" s="441"/>
      <c r="F45" s="442"/>
      <c r="H45" s="56" t="s">
        <v>831</v>
      </c>
      <c r="J45" s="165"/>
      <c r="K45" s="165"/>
      <c r="L45" s="165"/>
      <c r="M45" s="165"/>
      <c r="N45" s="165"/>
      <c r="O45" s="165"/>
      <c r="P45" s="165"/>
      <c r="Q45" s="165"/>
      <c r="R45" s="165"/>
      <c r="S45" s="165"/>
      <c r="T45" s="165"/>
      <c r="U45" s="165"/>
      <c r="V45" s="165"/>
      <c r="W45" s="165"/>
    </row>
    <row r="46" spans="2:23" s="166" customFormat="1" ht="15" customHeight="1" outlineLevel="1" x14ac:dyDescent="0.25">
      <c r="B46" s="482"/>
      <c r="C46" s="483"/>
      <c r="D46" s="483"/>
      <c r="E46" s="441"/>
      <c r="F46" s="442"/>
      <c r="H46" s="56" t="s">
        <v>832</v>
      </c>
      <c r="J46" s="165"/>
      <c r="K46" s="165"/>
      <c r="L46" s="165"/>
      <c r="M46" s="165"/>
      <c r="N46" s="165"/>
      <c r="O46" s="165"/>
      <c r="P46" s="165"/>
      <c r="Q46" s="165"/>
      <c r="R46" s="165"/>
      <c r="S46" s="165"/>
      <c r="T46" s="165"/>
      <c r="U46" s="165"/>
      <c r="V46" s="165"/>
      <c r="W46" s="165"/>
    </row>
    <row r="47" spans="2:23" s="166" customFormat="1" ht="15" customHeight="1" outlineLevel="1" x14ac:dyDescent="0.25">
      <c r="B47" s="482"/>
      <c r="C47" s="483"/>
      <c r="D47" s="483"/>
      <c r="E47" s="441"/>
      <c r="F47" s="442"/>
      <c r="H47" s="56" t="s">
        <v>833</v>
      </c>
      <c r="J47" s="165"/>
      <c r="K47" s="165"/>
      <c r="L47" s="165"/>
      <c r="M47" s="165"/>
      <c r="N47" s="165"/>
      <c r="O47" s="165"/>
      <c r="P47" s="165"/>
      <c r="Q47" s="165"/>
      <c r="R47" s="165"/>
      <c r="S47" s="165"/>
      <c r="T47" s="165"/>
      <c r="U47" s="165"/>
      <c r="V47" s="165"/>
      <c r="W47" s="165"/>
    </row>
    <row r="48" spans="2:23" s="166" customFormat="1" ht="15" customHeight="1" outlineLevel="1" x14ac:dyDescent="0.25">
      <c r="B48" s="482"/>
      <c r="C48" s="483"/>
      <c r="D48" s="483"/>
      <c r="E48" s="441"/>
      <c r="F48" s="442"/>
      <c r="H48" s="56" t="s">
        <v>834</v>
      </c>
      <c r="J48" s="165"/>
      <c r="K48" s="165"/>
      <c r="L48" s="165"/>
      <c r="M48" s="165"/>
      <c r="N48" s="165"/>
      <c r="O48" s="165"/>
      <c r="P48" s="165"/>
      <c r="Q48" s="165"/>
      <c r="R48" s="165"/>
      <c r="S48" s="165"/>
      <c r="T48" s="165"/>
      <c r="U48" s="165"/>
      <c r="V48" s="165"/>
      <c r="W48" s="165"/>
    </row>
    <row r="49" spans="2:23" s="166" customFormat="1" ht="15" customHeight="1" outlineLevel="1" x14ac:dyDescent="0.25">
      <c r="B49" s="482"/>
      <c r="C49" s="483"/>
      <c r="D49" s="483"/>
      <c r="E49" s="441"/>
      <c r="F49" s="442"/>
      <c r="H49" s="56" t="s">
        <v>835</v>
      </c>
      <c r="J49" s="165"/>
      <c r="K49" s="165"/>
      <c r="L49" s="165"/>
      <c r="M49" s="165"/>
      <c r="N49" s="165"/>
      <c r="O49" s="165"/>
      <c r="P49" s="165"/>
      <c r="Q49" s="165"/>
      <c r="R49" s="165"/>
      <c r="S49" s="165"/>
      <c r="T49" s="165"/>
      <c r="U49" s="165"/>
      <c r="V49" s="165"/>
      <c r="W49" s="165"/>
    </row>
    <row r="50" spans="2:23" s="166" customFormat="1" ht="15" customHeight="1" outlineLevel="1" x14ac:dyDescent="0.25">
      <c r="B50" s="482"/>
      <c r="C50" s="483"/>
      <c r="D50" s="483"/>
      <c r="E50" s="441"/>
      <c r="F50" s="442"/>
      <c r="H50" s="56" t="s">
        <v>836</v>
      </c>
      <c r="J50" s="165"/>
      <c r="K50" s="165"/>
      <c r="L50" s="165"/>
      <c r="M50" s="165"/>
      <c r="N50" s="165"/>
      <c r="O50" s="165"/>
      <c r="P50" s="165"/>
      <c r="Q50" s="165"/>
      <c r="R50" s="165"/>
      <c r="S50" s="165"/>
      <c r="T50" s="165"/>
      <c r="U50" s="165"/>
      <c r="V50" s="165"/>
      <c r="W50" s="165"/>
    </row>
    <row r="51" spans="2:23" s="166" customFormat="1" ht="15" customHeight="1" outlineLevel="1" x14ac:dyDescent="0.25">
      <c r="B51" s="482"/>
      <c r="C51" s="483"/>
      <c r="D51" s="483"/>
      <c r="E51" s="441"/>
      <c r="F51" s="442"/>
      <c r="H51" s="56" t="s">
        <v>837</v>
      </c>
      <c r="J51" s="165"/>
      <c r="K51" s="165"/>
      <c r="L51" s="165"/>
      <c r="M51" s="165"/>
      <c r="N51" s="165"/>
      <c r="O51" s="165"/>
      <c r="P51" s="165"/>
      <c r="Q51" s="165"/>
      <c r="R51" s="165"/>
      <c r="S51" s="165"/>
      <c r="T51" s="165"/>
      <c r="U51" s="165"/>
      <c r="V51" s="165"/>
      <c r="W51" s="165"/>
    </row>
    <row r="52" spans="2:23" s="166" customFormat="1" ht="15" customHeight="1" outlineLevel="1" x14ac:dyDescent="0.25">
      <c r="B52" s="482"/>
      <c r="C52" s="483"/>
      <c r="D52" s="483"/>
      <c r="E52" s="441"/>
      <c r="F52" s="442"/>
      <c r="H52" s="56" t="s">
        <v>838</v>
      </c>
      <c r="J52" s="165"/>
      <c r="K52" s="165"/>
      <c r="L52" s="165"/>
      <c r="M52" s="165"/>
      <c r="N52" s="165"/>
      <c r="O52" s="165"/>
      <c r="P52" s="165"/>
      <c r="Q52" s="165"/>
      <c r="R52" s="165"/>
      <c r="S52" s="165"/>
      <c r="T52" s="165"/>
      <c r="U52" s="165"/>
      <c r="V52" s="165"/>
      <c r="W52" s="165"/>
    </row>
    <row r="53" spans="2:23" s="166" customFormat="1" ht="15" customHeight="1" outlineLevel="1" x14ac:dyDescent="0.25">
      <c r="B53" s="482"/>
      <c r="C53" s="483"/>
      <c r="D53" s="483"/>
      <c r="E53" s="441"/>
      <c r="F53" s="442"/>
      <c r="H53" s="56" t="s">
        <v>839</v>
      </c>
      <c r="J53" s="165"/>
      <c r="K53" s="165"/>
      <c r="L53" s="165"/>
      <c r="M53" s="165"/>
      <c r="N53" s="165"/>
      <c r="O53" s="165"/>
      <c r="P53" s="165"/>
      <c r="Q53" s="165"/>
      <c r="R53" s="165"/>
      <c r="S53" s="165"/>
      <c r="T53" s="165"/>
      <c r="U53" s="165"/>
      <c r="V53" s="165"/>
      <c r="W53" s="165"/>
    </row>
    <row r="54" spans="2:23" s="166" customFormat="1" ht="15" customHeight="1" outlineLevel="1" x14ac:dyDescent="0.25">
      <c r="B54" s="482"/>
      <c r="C54" s="483"/>
      <c r="D54" s="483"/>
      <c r="E54" s="441"/>
      <c r="F54" s="442"/>
      <c r="H54" s="56" t="s">
        <v>840</v>
      </c>
      <c r="J54" s="165"/>
      <c r="K54" s="165"/>
      <c r="L54" s="165"/>
      <c r="M54" s="165"/>
      <c r="N54" s="165"/>
      <c r="O54" s="165"/>
      <c r="P54" s="165"/>
      <c r="Q54" s="165"/>
      <c r="R54" s="165"/>
      <c r="S54" s="165"/>
      <c r="T54" s="165"/>
      <c r="U54" s="165"/>
      <c r="V54" s="165"/>
      <c r="W54" s="165"/>
    </row>
    <row r="55" spans="2:23" s="166" customFormat="1" ht="15" customHeight="1" outlineLevel="1" x14ac:dyDescent="0.25">
      <c r="B55" s="482"/>
      <c r="C55" s="483"/>
      <c r="D55" s="483"/>
      <c r="E55" s="441"/>
      <c r="F55" s="442"/>
      <c r="H55" s="56" t="s">
        <v>841</v>
      </c>
      <c r="J55" s="165"/>
      <c r="K55" s="165"/>
      <c r="L55" s="165"/>
      <c r="M55" s="165"/>
      <c r="N55" s="165"/>
      <c r="O55" s="165"/>
      <c r="P55" s="165"/>
      <c r="Q55" s="165"/>
      <c r="R55" s="165"/>
      <c r="S55" s="165"/>
      <c r="T55" s="165"/>
      <c r="U55" s="165"/>
      <c r="V55" s="165"/>
      <c r="W55" s="165"/>
    </row>
    <row r="56" spans="2:23" s="166" customFormat="1" ht="15" customHeight="1" outlineLevel="1" x14ac:dyDescent="0.25">
      <c r="B56" s="482"/>
      <c r="C56" s="483"/>
      <c r="D56" s="483"/>
      <c r="E56" s="441"/>
      <c r="F56" s="442"/>
      <c r="H56" s="56" t="s">
        <v>842</v>
      </c>
      <c r="J56" s="165"/>
      <c r="K56" s="165"/>
      <c r="L56" s="165"/>
      <c r="M56" s="165"/>
      <c r="N56" s="165"/>
      <c r="O56" s="165"/>
      <c r="P56" s="165"/>
      <c r="Q56" s="165"/>
      <c r="R56" s="165"/>
      <c r="S56" s="165"/>
      <c r="T56" s="165"/>
      <c r="U56" s="165"/>
      <c r="V56" s="165"/>
      <c r="W56" s="165"/>
    </row>
    <row r="57" spans="2:23" s="166" customFormat="1" ht="15" customHeight="1" outlineLevel="1" x14ac:dyDescent="0.25">
      <c r="B57" s="482"/>
      <c r="C57" s="483"/>
      <c r="D57" s="483"/>
      <c r="E57" s="441"/>
      <c r="F57" s="442"/>
      <c r="H57" s="56" t="s">
        <v>843</v>
      </c>
      <c r="J57" s="165"/>
      <c r="K57" s="165"/>
      <c r="L57" s="165"/>
      <c r="M57" s="165"/>
      <c r="N57" s="165"/>
      <c r="O57" s="165"/>
      <c r="P57" s="165"/>
      <c r="Q57" s="165"/>
      <c r="R57" s="165"/>
      <c r="S57" s="165"/>
      <c r="T57" s="165"/>
      <c r="U57" s="165"/>
      <c r="V57" s="165"/>
      <c r="W57" s="165"/>
    </row>
    <row r="58" spans="2:23" s="166" customFormat="1" ht="15" customHeight="1" outlineLevel="1" x14ac:dyDescent="0.25">
      <c r="B58" s="482"/>
      <c r="C58" s="483"/>
      <c r="D58" s="483"/>
      <c r="E58" s="441"/>
      <c r="F58" s="442"/>
      <c r="H58" s="56" t="s">
        <v>844</v>
      </c>
      <c r="J58" s="165"/>
      <c r="K58" s="165"/>
      <c r="L58" s="165"/>
      <c r="M58" s="165"/>
      <c r="N58" s="165"/>
      <c r="O58" s="165"/>
      <c r="P58" s="165"/>
      <c r="Q58" s="165"/>
      <c r="R58" s="165"/>
      <c r="S58" s="165"/>
      <c r="T58" s="165"/>
      <c r="U58" s="165"/>
      <c r="V58" s="165"/>
      <c r="W58" s="165"/>
    </row>
    <row r="59" spans="2:23" s="166" customFormat="1" ht="15" customHeight="1" outlineLevel="1" x14ac:dyDescent="0.25">
      <c r="B59" s="482"/>
      <c r="C59" s="483"/>
      <c r="D59" s="483"/>
      <c r="E59" s="441"/>
      <c r="F59" s="442"/>
      <c r="H59" s="56" t="s">
        <v>845</v>
      </c>
      <c r="J59" s="165"/>
      <c r="K59" s="165"/>
      <c r="L59" s="165"/>
      <c r="M59" s="165"/>
      <c r="N59" s="165"/>
      <c r="O59" s="165"/>
      <c r="P59" s="165"/>
      <c r="Q59" s="165"/>
      <c r="R59" s="165"/>
      <c r="S59" s="165"/>
      <c r="T59" s="165"/>
      <c r="U59" s="165"/>
      <c r="V59" s="165"/>
      <c r="W59" s="165"/>
    </row>
    <row r="60" spans="2:23" s="166" customFormat="1" ht="15" customHeight="1" outlineLevel="1" x14ac:dyDescent="0.25">
      <c r="B60" s="482"/>
      <c r="C60" s="483"/>
      <c r="D60" s="483"/>
      <c r="E60" s="441"/>
      <c r="F60" s="442"/>
      <c r="H60" s="56" t="s">
        <v>846</v>
      </c>
      <c r="J60" s="165"/>
      <c r="K60" s="165"/>
      <c r="L60" s="165"/>
      <c r="M60" s="165"/>
      <c r="N60" s="165"/>
      <c r="O60" s="165"/>
      <c r="P60" s="165"/>
      <c r="Q60" s="165"/>
      <c r="R60" s="165"/>
      <c r="S60" s="165"/>
      <c r="T60" s="165"/>
      <c r="U60" s="165"/>
      <c r="V60" s="165"/>
      <c r="W60" s="165"/>
    </row>
    <row r="61" spans="2:23" s="166" customFormat="1" ht="15" customHeight="1" outlineLevel="1" x14ac:dyDescent="0.25">
      <c r="B61" s="482"/>
      <c r="C61" s="483"/>
      <c r="D61" s="483"/>
      <c r="E61" s="441"/>
      <c r="F61" s="442"/>
      <c r="H61" s="56" t="s">
        <v>847</v>
      </c>
      <c r="J61" s="165"/>
      <c r="K61" s="165"/>
      <c r="L61" s="165"/>
      <c r="M61" s="165"/>
      <c r="N61" s="165"/>
      <c r="O61" s="165"/>
      <c r="P61" s="165"/>
      <c r="Q61" s="165"/>
      <c r="R61" s="165"/>
      <c r="S61" s="165"/>
      <c r="T61" s="165"/>
      <c r="U61" s="165"/>
      <c r="V61" s="165"/>
      <c r="W61" s="165"/>
    </row>
    <row r="62" spans="2:23" s="166" customFormat="1" ht="15" customHeight="1" outlineLevel="1" x14ac:dyDescent="0.25">
      <c r="B62" s="482"/>
      <c r="C62" s="483"/>
      <c r="D62" s="483"/>
      <c r="E62" s="441"/>
      <c r="F62" s="442"/>
      <c r="H62" s="56" t="s">
        <v>848</v>
      </c>
      <c r="J62" s="165"/>
      <c r="K62" s="165"/>
      <c r="L62" s="165"/>
      <c r="M62" s="165"/>
      <c r="N62" s="165"/>
      <c r="O62" s="165"/>
      <c r="P62" s="165"/>
      <c r="Q62" s="165"/>
      <c r="R62" s="165"/>
      <c r="S62" s="165"/>
      <c r="T62" s="165"/>
      <c r="U62" s="165"/>
      <c r="V62" s="165"/>
      <c r="W62" s="165"/>
    </row>
    <row r="63" spans="2:23" s="166" customFormat="1" ht="15" customHeight="1" outlineLevel="1" x14ac:dyDescent="0.25">
      <c r="B63" s="482"/>
      <c r="C63" s="483"/>
      <c r="D63" s="483"/>
      <c r="E63" s="441"/>
      <c r="F63" s="442"/>
      <c r="H63" s="56" t="s">
        <v>849</v>
      </c>
      <c r="J63" s="165"/>
      <c r="K63" s="165"/>
      <c r="L63" s="165"/>
      <c r="M63" s="165"/>
      <c r="N63" s="165"/>
      <c r="O63" s="165"/>
      <c r="P63" s="165"/>
      <c r="Q63" s="165"/>
      <c r="R63" s="165"/>
      <c r="S63" s="165"/>
      <c r="T63" s="165"/>
      <c r="U63" s="165"/>
      <c r="V63" s="165"/>
      <c r="W63" s="165"/>
    </row>
    <row r="64" spans="2:23" s="166" customFormat="1" ht="15" customHeight="1" outlineLevel="1" x14ac:dyDescent="0.25">
      <c r="B64" s="482"/>
      <c r="C64" s="483"/>
      <c r="D64" s="483"/>
      <c r="E64" s="441"/>
      <c r="F64" s="442"/>
      <c r="H64" s="56" t="s">
        <v>850</v>
      </c>
      <c r="J64" s="165"/>
      <c r="K64" s="165"/>
      <c r="L64" s="165"/>
      <c r="M64" s="165"/>
      <c r="N64" s="165"/>
      <c r="O64" s="165"/>
      <c r="P64" s="165"/>
      <c r="Q64" s="165"/>
      <c r="R64" s="165"/>
      <c r="S64" s="165"/>
      <c r="T64" s="165"/>
      <c r="U64" s="165"/>
      <c r="V64" s="165"/>
      <c r="W64" s="165"/>
    </row>
    <row r="65" spans="2:23" s="166" customFormat="1" ht="15" customHeight="1" outlineLevel="1" x14ac:dyDescent="0.25">
      <c r="B65" s="482"/>
      <c r="C65" s="483"/>
      <c r="D65" s="483"/>
      <c r="E65" s="441"/>
      <c r="F65" s="442"/>
      <c r="H65" s="56" t="s">
        <v>851</v>
      </c>
      <c r="J65" s="165"/>
      <c r="K65" s="165"/>
      <c r="L65" s="165"/>
      <c r="M65" s="165"/>
      <c r="N65" s="165"/>
      <c r="O65" s="165"/>
      <c r="P65" s="165"/>
      <c r="Q65" s="165"/>
      <c r="R65" s="165"/>
      <c r="S65" s="165"/>
      <c r="T65" s="165"/>
      <c r="U65" s="165"/>
      <c r="V65" s="165"/>
      <c r="W65" s="165"/>
    </row>
    <row r="66" spans="2:23" s="166" customFormat="1" ht="15" customHeight="1" outlineLevel="1" x14ac:dyDescent="0.25">
      <c r="B66" s="482"/>
      <c r="C66" s="483"/>
      <c r="D66" s="483"/>
      <c r="E66" s="441"/>
      <c r="F66" s="442"/>
      <c r="H66" s="56" t="s">
        <v>852</v>
      </c>
      <c r="J66" s="165"/>
      <c r="K66" s="165"/>
      <c r="L66" s="165"/>
      <c r="M66" s="165"/>
      <c r="N66" s="165"/>
      <c r="O66" s="165"/>
      <c r="P66" s="165"/>
      <c r="Q66" s="165"/>
      <c r="R66" s="165"/>
      <c r="S66" s="165"/>
      <c r="T66" s="165"/>
      <c r="U66" s="165"/>
      <c r="V66" s="165"/>
      <c r="W66" s="165"/>
    </row>
    <row r="67" spans="2:23" s="166" customFormat="1" ht="15" customHeight="1" outlineLevel="1" x14ac:dyDescent="0.25">
      <c r="B67" s="482"/>
      <c r="C67" s="483"/>
      <c r="D67" s="483"/>
      <c r="E67" s="441"/>
      <c r="F67" s="442"/>
      <c r="H67" s="56" t="s">
        <v>853</v>
      </c>
      <c r="J67" s="165"/>
      <c r="K67" s="165"/>
      <c r="L67" s="165"/>
      <c r="M67" s="165"/>
      <c r="N67" s="165"/>
      <c r="O67" s="165"/>
      <c r="P67" s="165"/>
      <c r="Q67" s="165"/>
      <c r="R67" s="165"/>
      <c r="S67" s="165"/>
      <c r="T67" s="165"/>
      <c r="U67" s="165"/>
      <c r="V67" s="165"/>
      <c r="W67" s="165"/>
    </row>
    <row r="68" spans="2:23" s="166" customFormat="1" ht="15" customHeight="1" outlineLevel="1" x14ac:dyDescent="0.25">
      <c r="B68" s="482"/>
      <c r="C68" s="483"/>
      <c r="D68" s="483"/>
      <c r="E68" s="441"/>
      <c r="F68" s="442"/>
      <c r="H68" s="56" t="s">
        <v>854</v>
      </c>
      <c r="J68" s="165"/>
      <c r="K68" s="165"/>
      <c r="L68" s="165"/>
      <c r="M68" s="165"/>
      <c r="N68" s="165"/>
      <c r="O68" s="165"/>
      <c r="P68" s="165"/>
      <c r="Q68" s="165"/>
      <c r="R68" s="165"/>
      <c r="S68" s="165"/>
      <c r="T68" s="165"/>
      <c r="U68" s="165"/>
      <c r="V68" s="165"/>
      <c r="W68" s="165"/>
    </row>
    <row r="69" spans="2:23" s="166" customFormat="1" ht="15" customHeight="1" outlineLevel="1" x14ac:dyDescent="0.25">
      <c r="B69" s="482"/>
      <c r="C69" s="483"/>
      <c r="D69" s="483"/>
      <c r="E69" s="441"/>
      <c r="F69" s="442"/>
      <c r="H69" s="56" t="s">
        <v>855</v>
      </c>
      <c r="J69" s="165"/>
      <c r="K69" s="165"/>
      <c r="L69" s="165"/>
      <c r="M69" s="165"/>
      <c r="N69" s="165"/>
      <c r="O69" s="165"/>
      <c r="P69" s="165"/>
      <c r="Q69" s="165"/>
      <c r="R69" s="165"/>
      <c r="S69" s="165"/>
      <c r="T69" s="165"/>
      <c r="U69" s="165"/>
      <c r="V69" s="165"/>
      <c r="W69" s="165"/>
    </row>
    <row r="70" spans="2:23" s="166" customFormat="1" ht="15" customHeight="1" outlineLevel="1" x14ac:dyDescent="0.25">
      <c r="B70" s="482"/>
      <c r="C70" s="483"/>
      <c r="D70" s="483"/>
      <c r="E70" s="441"/>
      <c r="F70" s="442"/>
      <c r="H70" s="56" t="s">
        <v>856</v>
      </c>
      <c r="J70" s="165"/>
      <c r="K70" s="165"/>
      <c r="L70" s="165"/>
      <c r="M70" s="165"/>
      <c r="N70" s="165"/>
      <c r="O70" s="165"/>
      <c r="P70" s="165"/>
      <c r="Q70" s="165"/>
      <c r="R70" s="165"/>
      <c r="S70" s="165"/>
      <c r="T70" s="165"/>
      <c r="U70" s="165"/>
      <c r="V70" s="165"/>
      <c r="W70" s="165"/>
    </row>
    <row r="71" spans="2:23" s="166" customFormat="1" ht="15" customHeight="1" outlineLevel="1" x14ac:dyDescent="0.25">
      <c r="B71" s="482"/>
      <c r="C71" s="483"/>
      <c r="D71" s="483"/>
      <c r="E71" s="441"/>
      <c r="F71" s="442"/>
      <c r="H71" s="56" t="s">
        <v>857</v>
      </c>
      <c r="J71" s="165"/>
      <c r="K71" s="165"/>
      <c r="L71" s="165"/>
      <c r="M71" s="165"/>
      <c r="N71" s="165"/>
      <c r="O71" s="165"/>
      <c r="P71" s="165"/>
      <c r="Q71" s="165"/>
      <c r="R71" s="165"/>
      <c r="S71" s="165"/>
      <c r="T71" s="165"/>
      <c r="U71" s="165"/>
      <c r="V71" s="165"/>
      <c r="W71" s="165"/>
    </row>
    <row r="72" spans="2:23" s="166" customFormat="1" ht="15" customHeight="1" outlineLevel="1" x14ac:dyDescent="0.25">
      <c r="B72" s="482"/>
      <c r="C72" s="483"/>
      <c r="D72" s="483"/>
      <c r="E72" s="441"/>
      <c r="F72" s="442"/>
      <c r="H72" s="56" t="s">
        <v>858</v>
      </c>
      <c r="J72" s="165"/>
      <c r="K72" s="165"/>
      <c r="L72" s="165"/>
      <c r="M72" s="165"/>
      <c r="N72" s="165"/>
      <c r="O72" s="165"/>
      <c r="P72" s="165"/>
      <c r="Q72" s="165"/>
      <c r="R72" s="165"/>
      <c r="S72" s="165"/>
      <c r="T72" s="165"/>
      <c r="U72" s="165"/>
      <c r="V72" s="165"/>
      <c r="W72" s="165"/>
    </row>
    <row r="73" spans="2:23" s="166" customFormat="1" ht="15" customHeight="1" outlineLevel="1" x14ac:dyDescent="0.25">
      <c r="B73" s="482"/>
      <c r="C73" s="483"/>
      <c r="D73" s="483"/>
      <c r="E73" s="441"/>
      <c r="F73" s="442"/>
      <c r="H73" s="56" t="s">
        <v>859</v>
      </c>
      <c r="J73" s="165"/>
      <c r="K73" s="165"/>
      <c r="L73" s="165"/>
      <c r="M73" s="165"/>
      <c r="N73" s="165"/>
      <c r="O73" s="165"/>
      <c r="P73" s="165"/>
      <c r="Q73" s="165"/>
      <c r="R73" s="165"/>
      <c r="S73" s="165"/>
      <c r="T73" s="165"/>
      <c r="U73" s="165"/>
      <c r="V73" s="165"/>
      <c r="W73" s="165"/>
    </row>
    <row r="74" spans="2:23" s="166" customFormat="1" ht="15" customHeight="1" outlineLevel="1" x14ac:dyDescent="0.25">
      <c r="B74" s="482"/>
      <c r="C74" s="483"/>
      <c r="D74" s="483"/>
      <c r="E74" s="441"/>
      <c r="F74" s="442"/>
      <c r="H74" s="56" t="s">
        <v>860</v>
      </c>
      <c r="J74" s="165"/>
      <c r="K74" s="165"/>
      <c r="L74" s="165"/>
      <c r="M74" s="165"/>
      <c r="N74" s="165"/>
      <c r="O74" s="165"/>
      <c r="P74" s="165"/>
      <c r="Q74" s="165"/>
      <c r="R74" s="165"/>
      <c r="S74" s="165"/>
      <c r="T74" s="165"/>
      <c r="U74" s="165"/>
      <c r="V74" s="165"/>
      <c r="W74" s="165"/>
    </row>
    <row r="75" spans="2:23" s="166" customFormat="1" ht="15" customHeight="1" outlineLevel="1" x14ac:dyDescent="0.25">
      <c r="B75" s="482"/>
      <c r="C75" s="483"/>
      <c r="D75" s="483"/>
      <c r="E75" s="441"/>
      <c r="F75" s="442"/>
      <c r="H75" s="56" t="s">
        <v>861</v>
      </c>
      <c r="J75" s="165"/>
      <c r="K75" s="165"/>
      <c r="L75" s="165"/>
      <c r="M75" s="165"/>
      <c r="N75" s="165"/>
      <c r="O75" s="165"/>
      <c r="P75" s="165"/>
      <c r="Q75" s="165"/>
      <c r="R75" s="165"/>
      <c r="S75" s="165"/>
      <c r="T75" s="165"/>
      <c r="U75" s="165"/>
      <c r="V75" s="165"/>
      <c r="W75" s="165"/>
    </row>
    <row r="76" spans="2:23" s="166" customFormat="1" ht="15" customHeight="1" outlineLevel="1" x14ac:dyDescent="0.25">
      <c r="B76" s="482"/>
      <c r="C76" s="483"/>
      <c r="D76" s="483"/>
      <c r="E76" s="441"/>
      <c r="F76" s="442"/>
      <c r="H76" s="56" t="s">
        <v>862</v>
      </c>
      <c r="J76" s="165"/>
      <c r="K76" s="165"/>
      <c r="L76" s="165"/>
      <c r="M76" s="165"/>
      <c r="N76" s="165"/>
      <c r="O76" s="165"/>
      <c r="P76" s="165"/>
      <c r="Q76" s="165"/>
      <c r="R76" s="165"/>
      <c r="S76" s="165"/>
      <c r="T76" s="165"/>
      <c r="U76" s="165"/>
      <c r="V76" s="165"/>
      <c r="W76" s="165"/>
    </row>
    <row r="77" spans="2:23" s="166" customFormat="1" ht="15" customHeight="1" outlineLevel="1" x14ac:dyDescent="0.25">
      <c r="B77" s="482"/>
      <c r="C77" s="483"/>
      <c r="D77" s="483"/>
      <c r="E77" s="441"/>
      <c r="F77" s="442"/>
      <c r="H77" s="56" t="s">
        <v>863</v>
      </c>
      <c r="J77" s="165"/>
      <c r="K77" s="165"/>
      <c r="L77" s="165"/>
      <c r="M77" s="165"/>
      <c r="N77" s="165"/>
      <c r="O77" s="165"/>
      <c r="P77" s="165"/>
      <c r="Q77" s="165"/>
      <c r="R77" s="165"/>
      <c r="S77" s="165"/>
      <c r="T77" s="165"/>
      <c r="U77" s="165"/>
      <c r="V77" s="165"/>
      <c r="W77" s="165"/>
    </row>
    <row r="78" spans="2:23" s="166" customFormat="1" ht="15" customHeight="1" outlineLevel="1" x14ac:dyDescent="0.25">
      <c r="B78" s="482"/>
      <c r="C78" s="483"/>
      <c r="D78" s="483"/>
      <c r="E78" s="441"/>
      <c r="F78" s="442"/>
      <c r="H78" s="56" t="s">
        <v>864</v>
      </c>
      <c r="J78" s="165"/>
      <c r="K78" s="165"/>
      <c r="L78" s="165"/>
      <c r="M78" s="165"/>
      <c r="N78" s="165"/>
      <c r="O78" s="165"/>
      <c r="P78" s="165"/>
      <c r="Q78" s="165"/>
      <c r="R78" s="165"/>
      <c r="S78" s="165"/>
      <c r="T78" s="165"/>
      <c r="U78" s="165"/>
      <c r="V78" s="165"/>
      <c r="W78" s="165"/>
    </row>
    <row r="79" spans="2:23" s="166" customFormat="1" ht="15" customHeight="1" outlineLevel="1" x14ac:dyDescent="0.25">
      <c r="B79" s="482"/>
      <c r="C79" s="483"/>
      <c r="D79" s="483"/>
      <c r="E79" s="441"/>
      <c r="F79" s="442"/>
      <c r="H79" s="56" t="s">
        <v>865</v>
      </c>
      <c r="J79" s="165"/>
      <c r="K79" s="165"/>
      <c r="L79" s="165"/>
      <c r="M79" s="165"/>
      <c r="N79" s="165"/>
      <c r="O79" s="165"/>
      <c r="P79" s="165"/>
      <c r="Q79" s="165"/>
      <c r="R79" s="165"/>
      <c r="S79" s="165"/>
      <c r="T79" s="165"/>
      <c r="U79" s="165"/>
      <c r="V79" s="165"/>
      <c r="W79" s="165"/>
    </row>
    <row r="80" spans="2:23" s="166" customFormat="1" ht="15" customHeight="1" outlineLevel="1" x14ac:dyDescent="0.25">
      <c r="B80" s="482"/>
      <c r="C80" s="483"/>
      <c r="D80" s="483"/>
      <c r="E80" s="441"/>
      <c r="F80" s="442"/>
      <c r="H80" s="56" t="s">
        <v>866</v>
      </c>
      <c r="J80" s="165"/>
      <c r="K80" s="165"/>
      <c r="L80" s="165"/>
      <c r="M80" s="165"/>
      <c r="N80" s="165"/>
      <c r="O80" s="165"/>
      <c r="P80" s="165"/>
      <c r="Q80" s="165"/>
      <c r="R80" s="165"/>
      <c r="S80" s="165"/>
      <c r="T80" s="165"/>
      <c r="U80" s="165"/>
      <c r="V80" s="165"/>
      <c r="W80" s="165"/>
    </row>
    <row r="81" spans="2:23" s="166" customFormat="1" ht="15" customHeight="1" outlineLevel="1" x14ac:dyDescent="0.25">
      <c r="B81" s="482"/>
      <c r="C81" s="483"/>
      <c r="D81" s="483"/>
      <c r="E81" s="441"/>
      <c r="F81" s="442"/>
      <c r="H81" s="56" t="s">
        <v>867</v>
      </c>
      <c r="J81" s="165"/>
      <c r="K81" s="165"/>
      <c r="L81" s="165"/>
      <c r="M81" s="165"/>
      <c r="N81" s="165"/>
      <c r="O81" s="165"/>
      <c r="P81" s="165"/>
      <c r="Q81" s="165"/>
      <c r="R81" s="165"/>
      <c r="S81" s="165"/>
      <c r="T81" s="165"/>
      <c r="U81" s="165"/>
      <c r="V81" s="165"/>
      <c r="W81" s="165"/>
    </row>
    <row r="82" spans="2:23" s="166" customFormat="1" ht="15" customHeight="1" outlineLevel="1" x14ac:dyDescent="0.25">
      <c r="B82" s="482"/>
      <c r="C82" s="483"/>
      <c r="D82" s="483"/>
      <c r="E82" s="441"/>
      <c r="F82" s="442"/>
      <c r="H82" s="56" t="s">
        <v>868</v>
      </c>
      <c r="J82" s="165"/>
      <c r="K82" s="165"/>
      <c r="L82" s="165"/>
      <c r="M82" s="165"/>
      <c r="N82" s="165"/>
      <c r="O82" s="165"/>
      <c r="P82" s="165"/>
      <c r="Q82" s="165"/>
      <c r="R82" s="165"/>
      <c r="S82" s="165"/>
      <c r="T82" s="165"/>
      <c r="U82" s="165"/>
      <c r="V82" s="165"/>
      <c r="W82" s="165"/>
    </row>
    <row r="83" spans="2:23" s="166" customFormat="1" ht="15" customHeight="1" outlineLevel="1" x14ac:dyDescent="0.25">
      <c r="B83" s="482"/>
      <c r="C83" s="483"/>
      <c r="D83" s="483"/>
      <c r="E83" s="441"/>
      <c r="F83" s="442"/>
      <c r="H83" s="56" t="s">
        <v>869</v>
      </c>
      <c r="J83" s="165"/>
      <c r="K83" s="165"/>
      <c r="L83" s="165"/>
      <c r="M83" s="165"/>
      <c r="N83" s="165"/>
      <c r="O83" s="165"/>
      <c r="P83" s="165"/>
      <c r="Q83" s="165"/>
      <c r="R83" s="165"/>
      <c r="S83" s="165"/>
      <c r="T83" s="165"/>
      <c r="U83" s="165"/>
      <c r="V83" s="165"/>
      <c r="W83" s="165"/>
    </row>
    <row r="84" spans="2:23" s="166" customFormat="1" ht="15" customHeight="1" outlineLevel="1" x14ac:dyDescent="0.25">
      <c r="B84" s="482"/>
      <c r="C84" s="483"/>
      <c r="D84" s="483"/>
      <c r="E84" s="441"/>
      <c r="F84" s="442"/>
      <c r="H84" s="56" t="s">
        <v>870</v>
      </c>
      <c r="J84" s="165"/>
      <c r="K84" s="165"/>
      <c r="L84" s="165"/>
      <c r="M84" s="165"/>
      <c r="N84" s="165"/>
      <c r="O84" s="165"/>
      <c r="P84" s="165"/>
      <c r="Q84" s="165"/>
      <c r="R84" s="165"/>
      <c r="S84" s="165"/>
      <c r="T84" s="165"/>
      <c r="U84" s="165"/>
      <c r="V84" s="165"/>
      <c r="W84" s="165"/>
    </row>
    <row r="85" spans="2:23" s="166" customFormat="1" ht="15" customHeight="1" outlineLevel="1" x14ac:dyDescent="0.25">
      <c r="B85" s="482"/>
      <c r="C85" s="483"/>
      <c r="D85" s="483"/>
      <c r="E85" s="441"/>
      <c r="F85" s="442"/>
      <c r="H85" s="56" t="s">
        <v>871</v>
      </c>
      <c r="J85" s="165"/>
      <c r="K85" s="165"/>
      <c r="L85" s="165"/>
      <c r="M85" s="165"/>
      <c r="N85" s="165"/>
      <c r="O85" s="165"/>
      <c r="P85" s="165"/>
      <c r="Q85" s="165"/>
      <c r="R85" s="165"/>
      <c r="S85" s="165"/>
      <c r="T85" s="165"/>
      <c r="U85" s="165"/>
      <c r="V85" s="165"/>
      <c r="W85" s="165"/>
    </row>
    <row r="86" spans="2:23" s="166" customFormat="1" ht="15" customHeight="1" outlineLevel="1" x14ac:dyDescent="0.25">
      <c r="B86" s="482"/>
      <c r="C86" s="483"/>
      <c r="D86" s="483"/>
      <c r="E86" s="441"/>
      <c r="F86" s="442"/>
      <c r="H86" s="56" t="s">
        <v>872</v>
      </c>
      <c r="J86" s="165"/>
      <c r="K86" s="165"/>
      <c r="L86" s="165"/>
      <c r="M86" s="165"/>
      <c r="N86" s="165"/>
      <c r="O86" s="165"/>
      <c r="P86" s="165"/>
      <c r="Q86" s="165"/>
      <c r="R86" s="165"/>
      <c r="S86" s="165"/>
      <c r="T86" s="165"/>
      <c r="U86" s="165"/>
      <c r="V86" s="165"/>
      <c r="W86" s="165"/>
    </row>
    <row r="87" spans="2:23" s="166" customFormat="1" ht="15" customHeight="1" outlineLevel="1" x14ac:dyDescent="0.25">
      <c r="B87" s="482"/>
      <c r="C87" s="483"/>
      <c r="D87" s="483"/>
      <c r="E87" s="441"/>
      <c r="F87" s="442"/>
      <c r="H87" s="56" t="s">
        <v>873</v>
      </c>
      <c r="J87" s="165"/>
      <c r="K87" s="165"/>
      <c r="L87" s="165"/>
      <c r="M87" s="165"/>
      <c r="N87" s="165"/>
      <c r="O87" s="165"/>
      <c r="P87" s="165"/>
      <c r="Q87" s="165"/>
      <c r="R87" s="165"/>
      <c r="S87" s="165"/>
      <c r="T87" s="165"/>
      <c r="U87" s="165"/>
      <c r="V87" s="165"/>
      <c r="W87" s="165"/>
    </row>
    <row r="88" spans="2:23" s="166" customFormat="1" ht="15" customHeight="1" outlineLevel="1" x14ac:dyDescent="0.25">
      <c r="B88" s="482"/>
      <c r="C88" s="483"/>
      <c r="D88" s="483"/>
      <c r="E88" s="441"/>
      <c r="F88" s="442"/>
      <c r="H88" s="56" t="s">
        <v>874</v>
      </c>
      <c r="J88" s="165"/>
      <c r="K88" s="165"/>
      <c r="L88" s="165"/>
      <c r="M88" s="165"/>
      <c r="N88" s="165"/>
      <c r="O88" s="165"/>
      <c r="P88" s="165"/>
      <c r="Q88" s="165"/>
      <c r="R88" s="165"/>
      <c r="S88" s="165"/>
      <c r="T88" s="165"/>
      <c r="U88" s="165"/>
      <c r="V88" s="165"/>
      <c r="W88" s="165"/>
    </row>
    <row r="89" spans="2:23" s="166" customFormat="1" ht="15" customHeight="1" outlineLevel="1" x14ac:dyDescent="0.25">
      <c r="B89" s="482"/>
      <c r="C89" s="483"/>
      <c r="D89" s="483"/>
      <c r="E89" s="441"/>
      <c r="F89" s="442"/>
      <c r="H89" s="56" t="s">
        <v>875</v>
      </c>
      <c r="J89" s="165"/>
      <c r="K89" s="165"/>
      <c r="L89" s="165"/>
      <c r="M89" s="165"/>
      <c r="N89" s="165"/>
      <c r="O89" s="165"/>
      <c r="P89" s="165"/>
      <c r="Q89" s="165"/>
      <c r="R89" s="165"/>
      <c r="S89" s="165"/>
      <c r="T89" s="165"/>
      <c r="U89" s="165"/>
      <c r="V89" s="165"/>
      <c r="W89" s="165"/>
    </row>
    <row r="90" spans="2:23" s="166" customFormat="1" ht="15" customHeight="1" outlineLevel="1" x14ac:dyDescent="0.25">
      <c r="B90" s="482"/>
      <c r="C90" s="483"/>
      <c r="D90" s="483"/>
      <c r="E90" s="441"/>
      <c r="F90" s="442"/>
      <c r="H90" s="56" t="s">
        <v>876</v>
      </c>
      <c r="J90" s="165"/>
      <c r="K90" s="165"/>
      <c r="L90" s="165"/>
      <c r="M90" s="165"/>
      <c r="N90" s="165"/>
      <c r="O90" s="165"/>
      <c r="P90" s="165"/>
      <c r="Q90" s="165"/>
      <c r="R90" s="165"/>
      <c r="S90" s="165"/>
      <c r="T90" s="165"/>
      <c r="U90" s="165"/>
      <c r="V90" s="165"/>
      <c r="W90" s="165"/>
    </row>
    <row r="91" spans="2:23" s="166" customFormat="1" ht="15" customHeight="1" outlineLevel="1" x14ac:dyDescent="0.25">
      <c r="B91" s="482"/>
      <c r="C91" s="483"/>
      <c r="D91" s="483"/>
      <c r="E91" s="441"/>
      <c r="F91" s="442"/>
      <c r="H91" s="56" t="s">
        <v>877</v>
      </c>
      <c r="J91" s="165"/>
      <c r="K91" s="165"/>
      <c r="L91" s="165"/>
      <c r="M91" s="165"/>
      <c r="N91" s="165"/>
      <c r="O91" s="165"/>
      <c r="P91" s="165"/>
      <c r="Q91" s="165"/>
      <c r="R91" s="165"/>
      <c r="S91" s="165"/>
      <c r="T91" s="165"/>
      <c r="U91" s="165"/>
      <c r="V91" s="165"/>
      <c r="W91" s="165"/>
    </row>
    <row r="92" spans="2:23" s="166" customFormat="1" ht="15" customHeight="1" outlineLevel="1" x14ac:dyDescent="0.25">
      <c r="B92" s="482"/>
      <c r="C92" s="483"/>
      <c r="D92" s="483"/>
      <c r="E92" s="441"/>
      <c r="F92" s="442"/>
      <c r="H92" s="56" t="s">
        <v>878</v>
      </c>
      <c r="J92" s="165"/>
      <c r="K92" s="165"/>
      <c r="L92" s="165"/>
      <c r="M92" s="165"/>
      <c r="N92" s="165"/>
      <c r="O92" s="165"/>
      <c r="P92" s="165"/>
      <c r="Q92" s="165"/>
      <c r="R92" s="165"/>
      <c r="S92" s="165"/>
      <c r="T92" s="165"/>
      <c r="U92" s="165"/>
      <c r="V92" s="165"/>
      <c r="W92" s="165"/>
    </row>
    <row r="93" spans="2:23" s="166" customFormat="1" ht="15" customHeight="1" outlineLevel="1" x14ac:dyDescent="0.25">
      <c r="B93" s="482"/>
      <c r="C93" s="483"/>
      <c r="D93" s="483"/>
      <c r="E93" s="441"/>
      <c r="F93" s="442"/>
      <c r="H93" s="56" t="s">
        <v>879</v>
      </c>
      <c r="J93" s="165"/>
      <c r="K93" s="165"/>
      <c r="L93" s="165"/>
      <c r="M93" s="165"/>
      <c r="N93" s="165"/>
      <c r="O93" s="165"/>
      <c r="P93" s="165"/>
      <c r="Q93" s="165"/>
      <c r="R93" s="165"/>
      <c r="S93" s="165"/>
      <c r="T93" s="165"/>
      <c r="U93" s="165"/>
      <c r="V93" s="165"/>
      <c r="W93" s="165"/>
    </row>
    <row r="94" spans="2:23" s="166" customFormat="1" ht="15" customHeight="1" outlineLevel="1" x14ac:dyDescent="0.25">
      <c r="B94" s="482"/>
      <c r="C94" s="483"/>
      <c r="D94" s="483"/>
      <c r="E94" s="441"/>
      <c r="F94" s="442"/>
      <c r="H94" s="56" t="s">
        <v>880</v>
      </c>
      <c r="J94" s="165"/>
      <c r="K94" s="165"/>
      <c r="L94" s="165"/>
      <c r="M94" s="165"/>
      <c r="N94" s="165"/>
      <c r="O94" s="165"/>
      <c r="P94" s="165"/>
      <c r="Q94" s="165"/>
      <c r="R94" s="165"/>
      <c r="S94" s="165"/>
      <c r="T94" s="165"/>
      <c r="U94" s="165"/>
      <c r="V94" s="165"/>
      <c r="W94" s="165"/>
    </row>
    <row r="95" spans="2:23" s="166" customFormat="1" ht="15" customHeight="1" outlineLevel="1" x14ac:dyDescent="0.25">
      <c r="B95" s="482"/>
      <c r="C95" s="483"/>
      <c r="D95" s="483"/>
      <c r="E95" s="441"/>
      <c r="F95" s="442"/>
      <c r="H95" s="56" t="s">
        <v>881</v>
      </c>
      <c r="J95" s="165"/>
      <c r="K95" s="165"/>
      <c r="L95" s="165"/>
      <c r="M95" s="165"/>
      <c r="N95" s="165"/>
      <c r="O95" s="165"/>
      <c r="P95" s="165"/>
      <c r="Q95" s="165"/>
      <c r="R95" s="165"/>
      <c r="S95" s="165"/>
      <c r="T95" s="165"/>
      <c r="U95" s="165"/>
      <c r="V95" s="165"/>
      <c r="W95" s="165"/>
    </row>
    <row r="96" spans="2:23" s="166" customFormat="1" ht="15" customHeight="1" outlineLevel="1" x14ac:dyDescent="0.25">
      <c r="B96" s="482"/>
      <c r="C96" s="483"/>
      <c r="D96" s="483"/>
      <c r="E96" s="441"/>
      <c r="F96" s="442"/>
      <c r="H96" s="56" t="s">
        <v>882</v>
      </c>
      <c r="J96" s="165"/>
      <c r="K96" s="165"/>
      <c r="L96" s="165"/>
      <c r="M96" s="165"/>
      <c r="N96" s="165"/>
      <c r="O96" s="165"/>
      <c r="P96" s="165"/>
      <c r="Q96" s="165"/>
      <c r="R96" s="165"/>
      <c r="S96" s="165"/>
      <c r="T96" s="165"/>
      <c r="U96" s="165"/>
      <c r="V96" s="165"/>
      <c r="W96" s="165"/>
    </row>
    <row r="97" spans="2:23" s="166" customFormat="1" ht="15" customHeight="1" outlineLevel="1" x14ac:dyDescent="0.25">
      <c r="B97" s="482"/>
      <c r="C97" s="483"/>
      <c r="D97" s="483"/>
      <c r="E97" s="441"/>
      <c r="F97" s="442"/>
      <c r="H97" s="56" t="s">
        <v>883</v>
      </c>
      <c r="J97" s="165"/>
      <c r="K97" s="165"/>
      <c r="L97" s="165"/>
      <c r="M97" s="165"/>
      <c r="N97" s="165"/>
      <c r="O97" s="165"/>
      <c r="P97" s="165"/>
      <c r="Q97" s="165"/>
      <c r="R97" s="165"/>
      <c r="S97" s="165"/>
      <c r="T97" s="165"/>
      <c r="U97" s="165"/>
      <c r="V97" s="165"/>
      <c r="W97" s="165"/>
    </row>
    <row r="98" spans="2:23" s="166" customFormat="1" ht="15" customHeight="1" outlineLevel="1" x14ac:dyDescent="0.25">
      <c r="B98" s="482"/>
      <c r="C98" s="483"/>
      <c r="D98" s="483"/>
      <c r="E98" s="441"/>
      <c r="F98" s="442"/>
      <c r="H98" s="56" t="s">
        <v>884</v>
      </c>
      <c r="J98" s="165"/>
      <c r="K98" s="165"/>
      <c r="L98" s="165"/>
      <c r="M98" s="165"/>
      <c r="N98" s="165"/>
      <c r="O98" s="165"/>
      <c r="P98" s="165"/>
      <c r="Q98" s="165"/>
      <c r="R98" s="165"/>
      <c r="S98" s="165"/>
      <c r="T98" s="165"/>
      <c r="U98" s="165"/>
      <c r="V98" s="165"/>
      <c r="W98" s="165"/>
    </row>
    <row r="99" spans="2:23" s="166" customFormat="1" ht="15" customHeight="1" outlineLevel="1" x14ac:dyDescent="0.25">
      <c r="B99" s="482"/>
      <c r="C99" s="483"/>
      <c r="D99" s="483"/>
      <c r="E99" s="441"/>
      <c r="F99" s="442"/>
      <c r="H99" s="56" t="s">
        <v>885</v>
      </c>
      <c r="J99" s="165"/>
      <c r="K99" s="165"/>
      <c r="L99" s="165"/>
      <c r="M99" s="165"/>
      <c r="N99" s="165"/>
      <c r="O99" s="165"/>
      <c r="P99" s="165"/>
      <c r="Q99" s="165"/>
      <c r="R99" s="165"/>
      <c r="S99" s="165"/>
      <c r="T99" s="165"/>
      <c r="U99" s="165"/>
      <c r="V99" s="165"/>
      <c r="W99" s="165"/>
    </row>
    <row r="100" spans="2:23" s="166" customFormat="1" ht="15" customHeight="1" outlineLevel="1" x14ac:dyDescent="0.25">
      <c r="B100" s="482"/>
      <c r="C100" s="483"/>
      <c r="D100" s="483"/>
      <c r="E100" s="441"/>
      <c r="F100" s="442"/>
      <c r="H100" s="56" t="s">
        <v>886</v>
      </c>
      <c r="J100" s="165"/>
      <c r="K100" s="165"/>
      <c r="L100" s="165"/>
      <c r="M100" s="165"/>
      <c r="N100" s="165"/>
      <c r="O100" s="165"/>
      <c r="P100" s="165"/>
      <c r="Q100" s="165"/>
      <c r="R100" s="165"/>
      <c r="S100" s="165"/>
      <c r="T100" s="165"/>
      <c r="U100" s="165"/>
      <c r="V100" s="165"/>
      <c r="W100" s="165"/>
    </row>
    <row r="101" spans="2:23" s="166" customFormat="1" ht="15" customHeight="1" outlineLevel="1" x14ac:dyDescent="0.25">
      <c r="B101" s="482"/>
      <c r="C101" s="483"/>
      <c r="D101" s="483"/>
      <c r="E101" s="441"/>
      <c r="F101" s="442"/>
      <c r="H101" s="56" t="s">
        <v>887</v>
      </c>
      <c r="J101" s="165"/>
      <c r="K101" s="165"/>
      <c r="L101" s="165"/>
      <c r="M101" s="165"/>
      <c r="N101" s="165"/>
      <c r="O101" s="165"/>
      <c r="P101" s="165"/>
      <c r="Q101" s="165"/>
      <c r="R101" s="165"/>
      <c r="S101" s="165"/>
      <c r="T101" s="165"/>
      <c r="U101" s="165"/>
      <c r="V101" s="165"/>
      <c r="W101" s="165"/>
    </row>
    <row r="102" spans="2:23" s="166" customFormat="1" ht="15" customHeight="1" outlineLevel="1" x14ac:dyDescent="0.25">
      <c r="B102" s="482"/>
      <c r="C102" s="483"/>
      <c r="D102" s="483"/>
      <c r="E102" s="441"/>
      <c r="F102" s="442"/>
      <c r="H102" s="56" t="s">
        <v>888</v>
      </c>
      <c r="J102" s="165"/>
      <c r="K102" s="165"/>
      <c r="L102" s="165"/>
      <c r="M102" s="165"/>
      <c r="N102" s="165"/>
      <c r="O102" s="165"/>
      <c r="P102" s="165"/>
      <c r="Q102" s="165"/>
      <c r="R102" s="165"/>
      <c r="S102" s="165"/>
      <c r="T102" s="165"/>
      <c r="U102" s="165"/>
      <c r="V102" s="165"/>
      <c r="W102" s="165"/>
    </row>
    <row r="103" spans="2:23" s="166" customFormat="1" ht="15" customHeight="1" outlineLevel="1" thickBot="1" x14ac:dyDescent="0.3">
      <c r="B103" s="484"/>
      <c r="C103" s="485"/>
      <c r="D103" s="485"/>
      <c r="E103" s="441"/>
      <c r="F103" s="442"/>
      <c r="H103" s="56" t="s">
        <v>889</v>
      </c>
      <c r="J103" s="165"/>
      <c r="K103" s="165"/>
      <c r="L103" s="165"/>
      <c r="M103" s="165"/>
      <c r="N103" s="165"/>
      <c r="O103" s="165"/>
      <c r="P103" s="165"/>
      <c r="Q103" s="165"/>
      <c r="R103" s="165"/>
      <c r="S103" s="165"/>
      <c r="T103" s="165"/>
      <c r="U103" s="165"/>
      <c r="V103" s="165"/>
      <c r="W103" s="165"/>
    </row>
    <row r="104" spans="2:23" s="166" customFormat="1" ht="15" customHeight="1" thickTop="1" thickBot="1" x14ac:dyDescent="0.3">
      <c r="B104" s="305" t="str">
        <f>IF(Lang=0,K104,L104)</f>
        <v>Total non consolidé</v>
      </c>
      <c r="C104" s="306" t="str">
        <f>IF(E104=0,"",SUMPRODUCT(C6:C103,E6:E103)/E104)</f>
        <v/>
      </c>
      <c r="D104" s="307" t="str">
        <f>IF(F104=0,"",SUMPRODUCT(D6:D103,F6:F103)/F104)</f>
        <v/>
      </c>
      <c r="E104" s="486">
        <f>SUM(E6:E103)</f>
        <v>0</v>
      </c>
      <c r="F104" s="487">
        <f>SUM(F6:F103)</f>
        <v>0</v>
      </c>
      <c r="H104" s="56" t="s">
        <v>890</v>
      </c>
      <c r="J104" s="165"/>
      <c r="K104" s="165" t="s">
        <v>1799</v>
      </c>
      <c r="L104" s="165" t="s">
        <v>1800</v>
      </c>
      <c r="M104" s="165"/>
      <c r="N104" s="165"/>
      <c r="O104" s="165"/>
      <c r="P104" s="165"/>
      <c r="Q104" s="165"/>
      <c r="R104" s="165"/>
      <c r="S104" s="165"/>
      <c r="T104" s="165"/>
      <c r="U104" s="165"/>
      <c r="V104" s="165"/>
      <c r="W104" s="165"/>
    </row>
    <row r="106" spans="2:23" x14ac:dyDescent="0.25">
      <c r="B106" s="168" t="str">
        <f>IF(Lang=0,K106,L106)</f>
        <v>(1) Inclure le segment du surplus non consolidé.</v>
      </c>
      <c r="K106" s="165" t="s">
        <v>2600</v>
      </c>
      <c r="L106" s="165" t="s">
        <v>2601</v>
      </c>
    </row>
    <row r="107" spans="2:23" x14ac:dyDescent="0.25">
      <c r="B107" s="168" t="str">
        <f>IF(Lang=0,K107,L107)</f>
        <v>(2) Inclus le poids des placements avec une durée de 0.</v>
      </c>
      <c r="K107" s="165" t="s">
        <v>2602</v>
      </c>
      <c r="L107" s="165" t="s">
        <v>2603</v>
      </c>
    </row>
    <row r="108" spans="2:23" x14ac:dyDescent="0.25">
      <c r="B108" s="168"/>
    </row>
    <row r="109" spans="2:23" x14ac:dyDescent="0.25">
      <c r="B109" s="168"/>
    </row>
  </sheetData>
  <sheetProtection sheet="1" objects="1" scenarios="1"/>
  <mergeCells count="2">
    <mergeCell ref="B2:F2"/>
    <mergeCell ref="B3:F3"/>
  </mergeCells>
  <printOptions horizontalCentered="1"/>
  <pageMargins left="0.15748031496063" right="0.86614173228346503" top="0.74803149606299202" bottom="0.43307086614173201" header="0.31496062992126" footer="0.196850393700787"/>
  <pageSetup paperSize="5" orientation="landscape" r:id="rId1"/>
  <headerFooter>
    <oddFooter>&amp;LAutorité des marchés financiers
Direction principale de la surveillance des assureurs et du contrôle du droit d'exercice&amp;CTableau 10.1 a&amp;RNiveau d'appariement par segment selon la durée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0000000}">
          <x14:formula1>
            <xm:f>'0'!$H$4:$H$104</xm:f>
          </x14:formula1>
          <xm:sqref>B6:B103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B9AD-7F73-418A-A34F-14F0383A47DD}">
  <sheetPr codeName="Feuil32"/>
  <dimension ref="B1:BB107"/>
  <sheetViews>
    <sheetView zoomScale="85" zoomScaleNormal="85" workbookViewId="0"/>
  </sheetViews>
  <sheetFormatPr baseColWidth="10" defaultColWidth="11.42578125" defaultRowHeight="15" outlineLevelRow="1" outlineLevelCol="1" x14ac:dyDescent="0.25"/>
  <cols>
    <col min="1" max="1" width="3.28515625" style="164" customWidth="1"/>
    <col min="2" max="2" width="19.28515625" style="164" customWidth="1"/>
    <col min="3" max="3" width="13.42578125" style="164" customWidth="1"/>
    <col min="4" max="4" width="12.140625" style="164" customWidth="1"/>
    <col min="5" max="5" width="12.85546875" style="164" customWidth="1"/>
    <col min="6" max="9" width="12.140625" style="164" customWidth="1"/>
    <col min="10" max="10" width="13.7109375" style="164" customWidth="1"/>
    <col min="11" max="16" width="12.140625" style="164" customWidth="1"/>
    <col min="17" max="17" width="2.140625" style="164" customWidth="1"/>
    <col min="18" max="18" width="3.7109375" style="164" customWidth="1"/>
    <col min="19" max="19" width="11.42578125" style="164"/>
    <col min="20" max="53" width="11.42578125" style="165" hidden="1" customWidth="1" outlineLevel="1"/>
    <col min="54" max="54" width="11.42578125" style="164" collapsed="1"/>
    <col min="55" max="16384" width="11.42578125" style="164"/>
  </cols>
  <sheetData>
    <row r="1" spans="2:53" ht="6.6" customHeight="1" thickBot="1" x14ac:dyDescent="0.3"/>
    <row r="2" spans="2:53" s="166" customFormat="1" ht="30" customHeight="1" x14ac:dyDescent="0.25">
      <c r="B2" s="57" t="str">
        <f>IF(Lang=0,U2,V2)</f>
        <v>Composition des autres placements/</v>
      </c>
      <c r="C2" s="58" t="str">
        <f>IF(Lang=0,W2,X2)</f>
        <v>Description</v>
      </c>
      <c r="T2" s="165"/>
      <c r="U2" s="165" t="s">
        <v>2604</v>
      </c>
      <c r="V2" s="165" t="s">
        <v>2798</v>
      </c>
      <c r="W2" s="165" t="s">
        <v>2605</v>
      </c>
      <c r="X2" s="165" t="s">
        <v>2605</v>
      </c>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row>
    <row r="3" spans="2:53" s="166" customFormat="1" ht="9" customHeight="1" x14ac:dyDescent="0.25">
      <c r="B3" s="59" t="s">
        <v>782</v>
      </c>
      <c r="C3" s="309" t="s">
        <v>783</v>
      </c>
      <c r="R3" s="55" t="str">
        <f>IF(Lang=0,AZ3,BA3)</f>
        <v>Réf</v>
      </c>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t="s">
        <v>2</v>
      </c>
      <c r="BA3" s="165" t="s">
        <v>3</v>
      </c>
    </row>
    <row r="4" spans="2:53" s="166" customFormat="1" ht="15" customHeight="1" x14ac:dyDescent="0.25">
      <c r="B4" s="308" t="str">
        <f>IF(Lang=0,U4,V4)</f>
        <v>Autre#1</v>
      </c>
      <c r="C4" s="468"/>
      <c r="R4" s="56" t="s">
        <v>794</v>
      </c>
      <c r="T4" s="165"/>
      <c r="U4" s="165" t="s">
        <v>2606</v>
      </c>
      <c r="V4" s="165" t="s">
        <v>2607</v>
      </c>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row>
    <row r="5" spans="2:53" s="166" customFormat="1" ht="15" customHeight="1" x14ac:dyDescent="0.25">
      <c r="B5" s="308" t="str">
        <f>IF(Lang=0,U5,V5)</f>
        <v>Autre#2</v>
      </c>
      <c r="C5" s="468"/>
      <c r="R5" s="56" t="s">
        <v>795</v>
      </c>
      <c r="T5" s="165"/>
      <c r="U5" s="165" t="s">
        <v>2608</v>
      </c>
      <c r="V5" s="165" t="s">
        <v>2609</v>
      </c>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2:53" s="166" customFormat="1" ht="15" customHeight="1" x14ac:dyDescent="0.25">
      <c r="B6" s="308" t="str">
        <f>IF(Lang=0,U6,V6)</f>
        <v>Autre#3</v>
      </c>
      <c r="C6" s="468"/>
      <c r="R6" s="56" t="s">
        <v>796</v>
      </c>
      <c r="T6" s="165"/>
      <c r="U6" s="165" t="s">
        <v>2610</v>
      </c>
      <c r="V6" s="165" t="s">
        <v>2611</v>
      </c>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row>
    <row r="7" spans="2:53" s="166" customFormat="1" ht="15" customHeight="1" x14ac:dyDescent="0.25">
      <c r="B7" s="308" t="str">
        <f>IF(Lang=0,U7,V7)</f>
        <v>Autre#4</v>
      </c>
      <c r="C7" s="468"/>
      <c r="R7" s="56" t="s">
        <v>797</v>
      </c>
      <c r="T7" s="165"/>
      <c r="U7" s="165" t="s">
        <v>2612</v>
      </c>
      <c r="V7" s="165" t="s">
        <v>2613</v>
      </c>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row>
    <row r="8" spans="2:53" s="166" customFormat="1" ht="15" customHeight="1" thickBot="1" x14ac:dyDescent="0.3">
      <c r="B8" s="310" t="str">
        <f>IF(Lang=0,U8,V8)</f>
        <v>Autre#5</v>
      </c>
      <c r="C8" s="471"/>
      <c r="R8" s="56" t="s">
        <v>6</v>
      </c>
      <c r="T8" s="165"/>
      <c r="U8" s="165" t="s">
        <v>2614</v>
      </c>
      <c r="V8" s="165" t="s">
        <v>2615</v>
      </c>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row>
    <row r="9" spans="2:53" ht="5.45" customHeight="1" thickBot="1" x14ac:dyDescent="0.3"/>
    <row r="10" spans="2:53" s="166" customFormat="1" ht="30" customHeight="1" x14ac:dyDescent="0.25">
      <c r="B10" s="705" t="str">
        <f>IF(Lang=0,U10,V10)</f>
        <v>Composition des segments - Placements
(non consolidé)</v>
      </c>
      <c r="C10" s="711">
        <f>IF(Lang=0,W10,X10)</f>
        <v>0</v>
      </c>
      <c r="D10" s="711">
        <f>IF(Lang=0,Y10,Z10)</f>
        <v>0</v>
      </c>
      <c r="E10" s="711">
        <f>IF(Lang=0,AA10,AB10)</f>
        <v>0</v>
      </c>
      <c r="F10" s="711">
        <f>IF(Lang=0,AC10,AD10)</f>
        <v>0</v>
      </c>
      <c r="G10" s="711">
        <f>IF(Lang=0,AE10,AF10)</f>
        <v>0</v>
      </c>
      <c r="H10" s="711">
        <f>IF(Lang=0,AG10,AH10)</f>
        <v>0</v>
      </c>
      <c r="I10" s="711">
        <f>IF(Lang=0,AI10,AJ10)</f>
        <v>0</v>
      </c>
      <c r="J10" s="711">
        <f>IF(Lang=0,AK10,AL10)</f>
        <v>0</v>
      </c>
      <c r="K10" s="711">
        <f>IF(Lang=0,AM10,AN10)</f>
        <v>0</v>
      </c>
      <c r="L10" s="711">
        <f>IF(Lang=0,AO10,AP10)</f>
        <v>0</v>
      </c>
      <c r="M10" s="711">
        <f>IF(Lang=0,AQ10,AR10)</f>
        <v>0</v>
      </c>
      <c r="N10" s="711">
        <f>IF(Lang=0,AS10,AT10)</f>
        <v>0</v>
      </c>
      <c r="O10" s="711">
        <f>IF(Lang=0,AU10,AV10)</f>
        <v>0</v>
      </c>
      <c r="P10" s="712">
        <f>IF(Lang=0,AW10,AX10)</f>
        <v>0</v>
      </c>
      <c r="R10" s="167"/>
      <c r="T10" s="165"/>
      <c r="U10" s="165" t="s">
        <v>2616</v>
      </c>
      <c r="V10" s="165" t="s">
        <v>2617</v>
      </c>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row>
    <row r="11" spans="2:53" s="166" customFormat="1" ht="15" customHeight="1" x14ac:dyDescent="0.25">
      <c r="B11" s="708" t="str">
        <f>IF(Lang=0,U11,V11)</f>
        <v>(en millier de dollars)</v>
      </c>
      <c r="C11" s="709">
        <f>IF(Lang=0,W11,X11)</f>
        <v>0</v>
      </c>
      <c r="D11" s="709">
        <f>IF(Lang=0,Y11,Z11)</f>
        <v>0</v>
      </c>
      <c r="E11" s="709">
        <f>IF(Lang=0,AA11,AB11)</f>
        <v>0</v>
      </c>
      <c r="F11" s="709">
        <f>IF(Lang=0,AC11,AD11)</f>
        <v>0</v>
      </c>
      <c r="G11" s="709">
        <f>IF(Lang=0,AE11,AF11)</f>
        <v>0</v>
      </c>
      <c r="H11" s="709">
        <f>IF(Lang=0,AG11,AH11)</f>
        <v>0</v>
      </c>
      <c r="I11" s="709">
        <f>IF(Lang=0,AI11,AJ11)</f>
        <v>0</v>
      </c>
      <c r="J11" s="709">
        <f>IF(Lang=0,AK11,AL11)</f>
        <v>0</v>
      </c>
      <c r="K11" s="709">
        <f>IF(Lang=0,AM11,AN11)</f>
        <v>0</v>
      </c>
      <c r="L11" s="709">
        <f>IF(Lang=0,AO11,AP11)</f>
        <v>0</v>
      </c>
      <c r="M11" s="709">
        <f>IF(Lang=0,AQ11,AR11)</f>
        <v>0</v>
      </c>
      <c r="N11" s="709">
        <f>IF(Lang=0,AS11,AT11)</f>
        <v>0</v>
      </c>
      <c r="O11" s="709">
        <f>IF(Lang=0,AU11,AV11)</f>
        <v>0</v>
      </c>
      <c r="P11" s="710">
        <f>IF(Lang=0,AW11,AX11)</f>
        <v>0</v>
      </c>
      <c r="R11" s="167"/>
      <c r="T11" s="165"/>
      <c r="U11" s="165" t="s">
        <v>756</v>
      </c>
      <c r="V11" s="165" t="s">
        <v>757</v>
      </c>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row>
    <row r="12" spans="2:53" s="166" customFormat="1" ht="54.6" customHeight="1" x14ac:dyDescent="0.25">
      <c r="B12" s="60" t="str">
        <f>IF(Lang=0,U12,V12)</f>
        <v>Segment</v>
      </c>
      <c r="C12" s="311" t="str">
        <f>IF(Lang=0,W12,X12)</f>
        <v>Encaisse, quasi-espèces et placements à court terme</v>
      </c>
      <c r="D12" s="311" t="str">
        <f>IF(Lang=0,Y12,Z12)</f>
        <v>Obligations et débentures</v>
      </c>
      <c r="E12" s="311" t="str">
        <f>IF(Lang=0,AA12,AB12)</f>
        <v>Prêts hypothécaires</v>
      </c>
      <c r="F12" s="311" t="str">
        <f>IF(Lang=0,AC12,AD12)</f>
        <v>Actions privilégiées</v>
      </c>
      <c r="G12" s="311" t="str">
        <f>IF(Lang=0,AE12,AF12)</f>
        <v>Actions ordinaires</v>
      </c>
      <c r="H12" s="311" t="str">
        <f>IF(Lang=0,AG12,AH12)</f>
        <v>Immeubles de placement</v>
      </c>
      <c r="I12" s="311" t="str">
        <f>IF(Lang=0,AI12,AJ12)</f>
        <v>Instruments financiers dérivés</v>
      </c>
      <c r="J12" s="311" t="str">
        <f>IF(Lang=0,AK12,AL12)</f>
        <v>Notes intersegments</v>
      </c>
      <c r="K12" s="311" t="str">
        <f>IF(Lang=0,AM12,AN12)</f>
        <v>Autre #1</v>
      </c>
      <c r="L12" s="311" t="str">
        <f>IF(Lang=0,AO12,AP12)</f>
        <v>Autre #2</v>
      </c>
      <c r="M12" s="311" t="str">
        <f>IF(Lang=0,AQ12,AR12)</f>
        <v>Autre #3</v>
      </c>
      <c r="N12" s="311" t="str">
        <f>IF(Lang=0,AS12,AT12)</f>
        <v>Autre #4</v>
      </c>
      <c r="O12" s="312" t="str">
        <f>IF(Lang=0,AU12,AV12)</f>
        <v>Autre #5</v>
      </c>
      <c r="P12" s="313" t="str">
        <f>IF(Lang=0,AW12,AX12)</f>
        <v>Total</v>
      </c>
      <c r="T12" s="165"/>
      <c r="U12" s="165" t="s">
        <v>2618</v>
      </c>
      <c r="V12" s="165" t="s">
        <v>2618</v>
      </c>
      <c r="W12" s="165" t="s">
        <v>2619</v>
      </c>
      <c r="X12" s="165" t="s">
        <v>2620</v>
      </c>
      <c r="Y12" s="165" t="s">
        <v>2621</v>
      </c>
      <c r="Z12" s="165" t="s">
        <v>2622</v>
      </c>
      <c r="AA12" s="165" t="s">
        <v>2623</v>
      </c>
      <c r="AB12" s="165" t="s">
        <v>2624</v>
      </c>
      <c r="AC12" s="165" t="s">
        <v>2625</v>
      </c>
      <c r="AD12" s="165" t="s">
        <v>2626</v>
      </c>
      <c r="AE12" s="165" t="s">
        <v>2627</v>
      </c>
      <c r="AF12" s="165" t="s">
        <v>2628</v>
      </c>
      <c r="AG12" s="165" t="s">
        <v>2629</v>
      </c>
      <c r="AH12" s="165" t="s">
        <v>2630</v>
      </c>
      <c r="AI12" s="165" t="s">
        <v>2631</v>
      </c>
      <c r="AJ12" s="165" t="s">
        <v>2632</v>
      </c>
      <c r="AK12" s="165" t="s">
        <v>2633</v>
      </c>
      <c r="AL12" s="165" t="s">
        <v>2634</v>
      </c>
      <c r="AM12" s="165" t="s">
        <v>2635</v>
      </c>
      <c r="AN12" s="165" t="s">
        <v>2636</v>
      </c>
      <c r="AO12" s="165" t="s">
        <v>2637</v>
      </c>
      <c r="AP12" s="165" t="s">
        <v>2638</v>
      </c>
      <c r="AQ12" s="165" t="s">
        <v>2639</v>
      </c>
      <c r="AR12" s="165" t="s">
        <v>2640</v>
      </c>
      <c r="AS12" s="165" t="s">
        <v>2641</v>
      </c>
      <c r="AT12" s="165" t="s">
        <v>2642</v>
      </c>
      <c r="AU12" s="165" t="s">
        <v>2643</v>
      </c>
      <c r="AV12" s="165" t="s">
        <v>2644</v>
      </c>
      <c r="AW12" s="165" t="s">
        <v>1885</v>
      </c>
      <c r="AX12" s="165" t="s">
        <v>1885</v>
      </c>
      <c r="AY12" s="165"/>
      <c r="AZ12" s="165"/>
      <c r="BA12" s="165"/>
    </row>
    <row r="13" spans="2:53" s="166" customFormat="1" ht="9" customHeight="1" x14ac:dyDescent="0.25">
      <c r="B13" s="302" t="s">
        <v>782</v>
      </c>
      <c r="C13" s="314" t="s">
        <v>783</v>
      </c>
      <c r="D13" s="302" t="s">
        <v>784</v>
      </c>
      <c r="E13" s="314" t="s">
        <v>1796</v>
      </c>
      <c r="F13" s="302" t="s">
        <v>1838</v>
      </c>
      <c r="G13" s="314" t="s">
        <v>785</v>
      </c>
      <c r="H13" s="302" t="s">
        <v>787</v>
      </c>
      <c r="I13" s="314" t="s">
        <v>788</v>
      </c>
      <c r="J13" s="302" t="s">
        <v>1865</v>
      </c>
      <c r="K13" s="315" t="s">
        <v>789</v>
      </c>
      <c r="L13" s="314" t="s">
        <v>790</v>
      </c>
      <c r="M13" s="315" t="s">
        <v>1839</v>
      </c>
      <c r="N13" s="314" t="s">
        <v>2645</v>
      </c>
      <c r="O13" s="316" t="s">
        <v>1840</v>
      </c>
      <c r="P13" s="64" t="s">
        <v>2646</v>
      </c>
      <c r="R13" s="55" t="str">
        <f>IF(Lang=0,AZ13,BA13)</f>
        <v>Réf</v>
      </c>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t="s">
        <v>2</v>
      </c>
      <c r="BA13" s="165" t="s">
        <v>3</v>
      </c>
    </row>
    <row r="14" spans="2:53" ht="15" customHeight="1" x14ac:dyDescent="0.25">
      <c r="B14" s="482" t="str">
        <f t="shared" ref="B14:B23" si="0">IF(Lang=0,U14,V14)</f>
        <v>Segment#1</v>
      </c>
      <c r="C14" s="441"/>
      <c r="D14" s="441"/>
      <c r="E14" s="441"/>
      <c r="F14" s="441"/>
      <c r="G14" s="441"/>
      <c r="H14" s="441"/>
      <c r="I14" s="441"/>
      <c r="J14" s="441"/>
      <c r="K14" s="441"/>
      <c r="L14" s="441"/>
      <c r="M14" s="441"/>
      <c r="N14" s="441"/>
      <c r="O14" s="441"/>
      <c r="P14" s="454">
        <f t="shared" ref="P14:P77" si="1">SUM(C14:O14)</f>
        <v>0</v>
      </c>
      <c r="R14" s="56" t="s">
        <v>798</v>
      </c>
      <c r="U14" s="165" t="s">
        <v>677</v>
      </c>
      <c r="V14" s="165" t="s">
        <v>677</v>
      </c>
    </row>
    <row r="15" spans="2:53" ht="15" customHeight="1" x14ac:dyDescent="0.25">
      <c r="B15" s="482" t="str">
        <f t="shared" si="0"/>
        <v>Segment#2</v>
      </c>
      <c r="C15" s="441"/>
      <c r="D15" s="441"/>
      <c r="E15" s="441"/>
      <c r="F15" s="441"/>
      <c r="G15" s="441"/>
      <c r="H15" s="441"/>
      <c r="I15" s="441"/>
      <c r="J15" s="441"/>
      <c r="K15" s="441"/>
      <c r="L15" s="441"/>
      <c r="M15" s="441"/>
      <c r="N15" s="441"/>
      <c r="O15" s="441"/>
      <c r="P15" s="488">
        <f t="shared" si="1"/>
        <v>0</v>
      </c>
      <c r="R15" s="56" t="s">
        <v>799</v>
      </c>
      <c r="U15" s="165" t="s">
        <v>684</v>
      </c>
      <c r="V15" s="165" t="s">
        <v>684</v>
      </c>
    </row>
    <row r="16" spans="2:53" ht="15" customHeight="1" x14ac:dyDescent="0.25">
      <c r="B16" s="482" t="str">
        <f t="shared" si="0"/>
        <v>Segment#3</v>
      </c>
      <c r="C16" s="441"/>
      <c r="D16" s="441"/>
      <c r="E16" s="441"/>
      <c r="F16" s="441"/>
      <c r="G16" s="441"/>
      <c r="H16" s="441"/>
      <c r="I16" s="441"/>
      <c r="J16" s="441"/>
      <c r="K16" s="441"/>
      <c r="L16" s="441"/>
      <c r="M16" s="441"/>
      <c r="N16" s="441"/>
      <c r="O16" s="441"/>
      <c r="P16" s="488">
        <f t="shared" si="1"/>
        <v>0</v>
      </c>
      <c r="R16" s="56" t="s">
        <v>800</v>
      </c>
      <c r="U16" s="165" t="s">
        <v>691</v>
      </c>
      <c r="V16" s="165" t="s">
        <v>691</v>
      </c>
    </row>
    <row r="17" spans="2:50" ht="15" customHeight="1" x14ac:dyDescent="0.25">
      <c r="B17" s="482" t="str">
        <f t="shared" si="0"/>
        <v>Segment#4</v>
      </c>
      <c r="C17" s="441"/>
      <c r="D17" s="441"/>
      <c r="E17" s="441"/>
      <c r="F17" s="441"/>
      <c r="G17" s="441"/>
      <c r="H17" s="441"/>
      <c r="I17" s="441"/>
      <c r="J17" s="441"/>
      <c r="K17" s="441"/>
      <c r="L17" s="441"/>
      <c r="M17" s="441"/>
      <c r="N17" s="441"/>
      <c r="O17" s="441"/>
      <c r="P17" s="488">
        <f t="shared" si="1"/>
        <v>0</v>
      </c>
      <c r="R17" s="56" t="s">
        <v>801</v>
      </c>
      <c r="U17" s="165" t="s">
        <v>698</v>
      </c>
      <c r="V17" s="165" t="s">
        <v>698</v>
      </c>
    </row>
    <row r="18" spans="2:50" ht="15" customHeight="1" x14ac:dyDescent="0.25">
      <c r="B18" s="482" t="str">
        <f t="shared" si="0"/>
        <v>Segment#5</v>
      </c>
      <c r="C18" s="441"/>
      <c r="D18" s="441"/>
      <c r="E18" s="441"/>
      <c r="F18" s="441"/>
      <c r="G18" s="441"/>
      <c r="H18" s="441"/>
      <c r="I18" s="441"/>
      <c r="J18" s="441"/>
      <c r="K18" s="441"/>
      <c r="L18" s="441"/>
      <c r="M18" s="441"/>
      <c r="N18" s="441"/>
      <c r="O18" s="441"/>
      <c r="P18" s="488">
        <f t="shared" si="1"/>
        <v>0</v>
      </c>
      <c r="R18" s="56" t="s">
        <v>24</v>
      </c>
      <c r="U18" s="165" t="s">
        <v>705</v>
      </c>
      <c r="V18" s="165" t="s">
        <v>705</v>
      </c>
    </row>
    <row r="19" spans="2:50" ht="15" customHeight="1" x14ac:dyDescent="0.25">
      <c r="B19" s="482" t="str">
        <f t="shared" si="0"/>
        <v>Segment#6</v>
      </c>
      <c r="C19" s="441"/>
      <c r="D19" s="441"/>
      <c r="E19" s="441"/>
      <c r="F19" s="441"/>
      <c r="G19" s="441"/>
      <c r="H19" s="441"/>
      <c r="I19" s="441"/>
      <c r="J19" s="441"/>
      <c r="K19" s="441"/>
      <c r="L19" s="441"/>
      <c r="M19" s="441"/>
      <c r="N19" s="441"/>
      <c r="O19" s="441"/>
      <c r="P19" s="488">
        <f t="shared" si="1"/>
        <v>0</v>
      </c>
      <c r="R19" s="56" t="s">
        <v>802</v>
      </c>
      <c r="U19" s="165" t="s">
        <v>712</v>
      </c>
      <c r="V19" s="165" t="s">
        <v>712</v>
      </c>
    </row>
    <row r="20" spans="2:50" ht="15" customHeight="1" x14ac:dyDescent="0.25">
      <c r="B20" s="482" t="str">
        <f t="shared" si="0"/>
        <v>Segment#7</v>
      </c>
      <c r="C20" s="441"/>
      <c r="D20" s="441"/>
      <c r="E20" s="441"/>
      <c r="F20" s="441"/>
      <c r="G20" s="441"/>
      <c r="H20" s="441"/>
      <c r="I20" s="441"/>
      <c r="J20" s="441"/>
      <c r="K20" s="441"/>
      <c r="L20" s="441"/>
      <c r="M20" s="441"/>
      <c r="N20" s="441"/>
      <c r="O20" s="441"/>
      <c r="P20" s="488">
        <f t="shared" si="1"/>
        <v>0</v>
      </c>
      <c r="R20" s="56" t="s">
        <v>803</v>
      </c>
      <c r="U20" s="165" t="s">
        <v>719</v>
      </c>
      <c r="V20" s="165" t="s">
        <v>719</v>
      </c>
    </row>
    <row r="21" spans="2:50" ht="15" customHeight="1" x14ac:dyDescent="0.25">
      <c r="B21" s="482" t="str">
        <f t="shared" si="0"/>
        <v>Segment#8</v>
      </c>
      <c r="C21" s="441"/>
      <c r="D21" s="441"/>
      <c r="E21" s="441"/>
      <c r="F21" s="441"/>
      <c r="G21" s="441"/>
      <c r="H21" s="441"/>
      <c r="I21" s="441"/>
      <c r="J21" s="441"/>
      <c r="K21" s="441"/>
      <c r="L21" s="441"/>
      <c r="M21" s="441"/>
      <c r="N21" s="441"/>
      <c r="O21" s="441"/>
      <c r="P21" s="488">
        <f t="shared" si="1"/>
        <v>0</v>
      </c>
      <c r="R21" s="56" t="s">
        <v>804</v>
      </c>
      <c r="U21" s="165" t="s">
        <v>726</v>
      </c>
      <c r="V21" s="165" t="s">
        <v>726</v>
      </c>
    </row>
    <row r="22" spans="2:50" ht="15" customHeight="1" x14ac:dyDescent="0.25">
      <c r="B22" s="482" t="str">
        <f t="shared" si="0"/>
        <v>Segment#9</v>
      </c>
      <c r="C22" s="441"/>
      <c r="D22" s="441"/>
      <c r="E22" s="441"/>
      <c r="F22" s="441"/>
      <c r="G22" s="441"/>
      <c r="H22" s="441"/>
      <c r="I22" s="441"/>
      <c r="J22" s="441"/>
      <c r="K22" s="441"/>
      <c r="L22" s="441"/>
      <c r="M22" s="441"/>
      <c r="N22" s="441"/>
      <c r="O22" s="441"/>
      <c r="P22" s="488">
        <f t="shared" si="1"/>
        <v>0</v>
      </c>
      <c r="R22" s="56" t="s">
        <v>805</v>
      </c>
      <c r="U22" s="165" t="s">
        <v>733</v>
      </c>
      <c r="V22" s="165" t="s">
        <v>733</v>
      </c>
    </row>
    <row r="23" spans="2:50" ht="15" customHeight="1" x14ac:dyDescent="0.25">
      <c r="B23" s="482" t="str">
        <f t="shared" si="0"/>
        <v>Segment#10</v>
      </c>
      <c r="C23" s="441"/>
      <c r="D23" s="441"/>
      <c r="E23" s="441"/>
      <c r="F23" s="441"/>
      <c r="G23" s="441"/>
      <c r="H23" s="441"/>
      <c r="I23" s="441"/>
      <c r="J23" s="441"/>
      <c r="K23" s="441"/>
      <c r="L23" s="441"/>
      <c r="M23" s="441"/>
      <c r="N23" s="441"/>
      <c r="O23" s="441"/>
      <c r="P23" s="488">
        <f t="shared" si="1"/>
        <v>0</v>
      </c>
      <c r="R23" s="56" t="s">
        <v>806</v>
      </c>
      <c r="U23" s="165" t="s">
        <v>740</v>
      </c>
      <c r="V23" s="165" t="s">
        <v>740</v>
      </c>
    </row>
    <row r="24" spans="2:50" ht="15" customHeight="1" outlineLevel="1" x14ac:dyDescent="0.25">
      <c r="B24" s="482"/>
      <c r="C24" s="441"/>
      <c r="D24" s="441"/>
      <c r="E24" s="441"/>
      <c r="F24" s="441"/>
      <c r="G24" s="441"/>
      <c r="H24" s="441"/>
      <c r="I24" s="441"/>
      <c r="J24" s="441"/>
      <c r="K24" s="441"/>
      <c r="L24" s="441"/>
      <c r="M24" s="441"/>
      <c r="N24" s="441"/>
      <c r="O24" s="441"/>
      <c r="P24" s="488">
        <f t="shared" si="1"/>
        <v>0</v>
      </c>
      <c r="R24" s="56" t="s">
        <v>807</v>
      </c>
      <c r="AX24" s="165">
        <v>0</v>
      </c>
    </row>
    <row r="25" spans="2:50" ht="15" customHeight="1" outlineLevel="1" x14ac:dyDescent="0.25">
      <c r="B25" s="482"/>
      <c r="C25" s="441"/>
      <c r="D25" s="441"/>
      <c r="E25" s="441"/>
      <c r="F25" s="441"/>
      <c r="G25" s="441"/>
      <c r="H25" s="441"/>
      <c r="I25" s="441"/>
      <c r="J25" s="441"/>
      <c r="K25" s="441"/>
      <c r="L25" s="441"/>
      <c r="M25" s="441"/>
      <c r="N25" s="441"/>
      <c r="O25" s="441"/>
      <c r="P25" s="488">
        <f t="shared" si="1"/>
        <v>0</v>
      </c>
      <c r="R25" s="56" t="s">
        <v>808</v>
      </c>
      <c r="AX25" s="165">
        <v>0</v>
      </c>
    </row>
    <row r="26" spans="2:50" ht="15" customHeight="1" outlineLevel="1" x14ac:dyDescent="0.25">
      <c r="B26" s="482"/>
      <c r="C26" s="441"/>
      <c r="D26" s="441"/>
      <c r="E26" s="441"/>
      <c r="F26" s="441"/>
      <c r="G26" s="441"/>
      <c r="H26" s="441"/>
      <c r="I26" s="441"/>
      <c r="J26" s="441"/>
      <c r="K26" s="441"/>
      <c r="L26" s="441"/>
      <c r="M26" s="441"/>
      <c r="N26" s="441"/>
      <c r="O26" s="441"/>
      <c r="P26" s="488">
        <f t="shared" si="1"/>
        <v>0</v>
      </c>
      <c r="R26" s="56" t="s">
        <v>809</v>
      </c>
      <c r="AX26" s="165">
        <v>0</v>
      </c>
    </row>
    <row r="27" spans="2:50" ht="15" customHeight="1" outlineLevel="1" x14ac:dyDescent="0.25">
      <c r="B27" s="482"/>
      <c r="C27" s="441"/>
      <c r="D27" s="441"/>
      <c r="E27" s="441"/>
      <c r="F27" s="441"/>
      <c r="G27" s="441"/>
      <c r="H27" s="441"/>
      <c r="I27" s="441"/>
      <c r="J27" s="441"/>
      <c r="K27" s="441"/>
      <c r="L27" s="441"/>
      <c r="M27" s="441"/>
      <c r="N27" s="441"/>
      <c r="O27" s="441"/>
      <c r="P27" s="488">
        <f t="shared" si="1"/>
        <v>0</v>
      </c>
      <c r="R27" s="56" t="s">
        <v>810</v>
      </c>
      <c r="AX27" s="165">
        <v>0</v>
      </c>
    </row>
    <row r="28" spans="2:50" ht="15" customHeight="1" outlineLevel="1" x14ac:dyDescent="0.25">
      <c r="B28" s="482"/>
      <c r="C28" s="441"/>
      <c r="D28" s="441"/>
      <c r="E28" s="441"/>
      <c r="F28" s="441"/>
      <c r="G28" s="441"/>
      <c r="H28" s="441"/>
      <c r="I28" s="441"/>
      <c r="J28" s="441"/>
      <c r="K28" s="441"/>
      <c r="L28" s="441"/>
      <c r="M28" s="441"/>
      <c r="N28" s="441"/>
      <c r="O28" s="441"/>
      <c r="P28" s="488">
        <f t="shared" si="1"/>
        <v>0</v>
      </c>
      <c r="R28" s="56" t="s">
        <v>811</v>
      </c>
      <c r="AX28" s="165">
        <v>0</v>
      </c>
    </row>
    <row r="29" spans="2:50" ht="15" customHeight="1" outlineLevel="1" x14ac:dyDescent="0.25">
      <c r="B29" s="482"/>
      <c r="C29" s="441"/>
      <c r="D29" s="441"/>
      <c r="E29" s="441"/>
      <c r="F29" s="441"/>
      <c r="G29" s="441"/>
      <c r="H29" s="441"/>
      <c r="I29" s="441"/>
      <c r="J29" s="441"/>
      <c r="K29" s="441"/>
      <c r="L29" s="441"/>
      <c r="M29" s="441"/>
      <c r="N29" s="441"/>
      <c r="O29" s="441"/>
      <c r="P29" s="488">
        <f t="shared" si="1"/>
        <v>0</v>
      </c>
      <c r="R29" s="56" t="s">
        <v>812</v>
      </c>
      <c r="AX29" s="165">
        <v>0</v>
      </c>
    </row>
    <row r="30" spans="2:50" ht="15" customHeight="1" outlineLevel="1" x14ac:dyDescent="0.25">
      <c r="B30" s="482"/>
      <c r="C30" s="441"/>
      <c r="D30" s="441"/>
      <c r="E30" s="441"/>
      <c r="F30" s="441"/>
      <c r="G30" s="441"/>
      <c r="H30" s="441"/>
      <c r="I30" s="441"/>
      <c r="J30" s="441"/>
      <c r="K30" s="441"/>
      <c r="L30" s="441"/>
      <c r="M30" s="441"/>
      <c r="N30" s="441"/>
      <c r="O30" s="441"/>
      <c r="P30" s="488">
        <f t="shared" si="1"/>
        <v>0</v>
      </c>
      <c r="R30" s="56" t="s">
        <v>813</v>
      </c>
      <c r="AX30" s="165">
        <v>0</v>
      </c>
    </row>
    <row r="31" spans="2:50" ht="15" customHeight="1" outlineLevel="1" x14ac:dyDescent="0.25">
      <c r="B31" s="482"/>
      <c r="C31" s="441"/>
      <c r="D31" s="441"/>
      <c r="E31" s="441"/>
      <c r="F31" s="441"/>
      <c r="G31" s="441"/>
      <c r="H31" s="441"/>
      <c r="I31" s="441"/>
      <c r="J31" s="441"/>
      <c r="K31" s="441"/>
      <c r="L31" s="441"/>
      <c r="M31" s="441"/>
      <c r="N31" s="441"/>
      <c r="O31" s="441"/>
      <c r="P31" s="488">
        <f t="shared" si="1"/>
        <v>0</v>
      </c>
      <c r="R31" s="56" t="s">
        <v>814</v>
      </c>
      <c r="AX31" s="165">
        <v>0</v>
      </c>
    </row>
    <row r="32" spans="2:50" ht="15" customHeight="1" outlineLevel="1" x14ac:dyDescent="0.25">
      <c r="B32" s="482"/>
      <c r="C32" s="441"/>
      <c r="D32" s="441"/>
      <c r="E32" s="441"/>
      <c r="F32" s="441"/>
      <c r="G32" s="441"/>
      <c r="H32" s="441"/>
      <c r="I32" s="441"/>
      <c r="J32" s="441"/>
      <c r="K32" s="441"/>
      <c r="L32" s="441"/>
      <c r="M32" s="441"/>
      <c r="N32" s="441"/>
      <c r="O32" s="441"/>
      <c r="P32" s="488">
        <f t="shared" si="1"/>
        <v>0</v>
      </c>
      <c r="R32" s="56" t="s">
        <v>815</v>
      </c>
      <c r="AX32" s="165">
        <v>0</v>
      </c>
    </row>
    <row r="33" spans="2:50" ht="15" customHeight="1" outlineLevel="1" x14ac:dyDescent="0.25">
      <c r="B33" s="482"/>
      <c r="C33" s="441"/>
      <c r="D33" s="441"/>
      <c r="E33" s="441"/>
      <c r="F33" s="441"/>
      <c r="G33" s="441"/>
      <c r="H33" s="441"/>
      <c r="I33" s="441"/>
      <c r="J33" s="441"/>
      <c r="K33" s="441"/>
      <c r="L33" s="441"/>
      <c r="M33" s="441"/>
      <c r="N33" s="441"/>
      <c r="O33" s="441"/>
      <c r="P33" s="488">
        <f t="shared" si="1"/>
        <v>0</v>
      </c>
      <c r="R33" s="56" t="s">
        <v>816</v>
      </c>
      <c r="AX33" s="165">
        <v>0</v>
      </c>
    </row>
    <row r="34" spans="2:50" ht="15" customHeight="1" outlineLevel="1" x14ac:dyDescent="0.25">
      <c r="B34" s="482"/>
      <c r="C34" s="441"/>
      <c r="D34" s="441"/>
      <c r="E34" s="441"/>
      <c r="F34" s="441"/>
      <c r="G34" s="441"/>
      <c r="H34" s="441"/>
      <c r="I34" s="441"/>
      <c r="J34" s="441"/>
      <c r="K34" s="441"/>
      <c r="L34" s="441"/>
      <c r="M34" s="441"/>
      <c r="N34" s="441"/>
      <c r="O34" s="441"/>
      <c r="P34" s="488">
        <f t="shared" si="1"/>
        <v>0</v>
      </c>
      <c r="R34" s="56" t="s">
        <v>817</v>
      </c>
      <c r="AX34" s="165">
        <v>0</v>
      </c>
    </row>
    <row r="35" spans="2:50" ht="15" customHeight="1" outlineLevel="1" x14ac:dyDescent="0.25">
      <c r="B35" s="482"/>
      <c r="C35" s="441"/>
      <c r="D35" s="441"/>
      <c r="E35" s="441"/>
      <c r="F35" s="441"/>
      <c r="G35" s="441"/>
      <c r="H35" s="441"/>
      <c r="I35" s="441"/>
      <c r="J35" s="441"/>
      <c r="K35" s="441"/>
      <c r="L35" s="441"/>
      <c r="M35" s="441"/>
      <c r="N35" s="441"/>
      <c r="O35" s="441"/>
      <c r="P35" s="488">
        <f t="shared" si="1"/>
        <v>0</v>
      </c>
      <c r="R35" s="56" t="s">
        <v>818</v>
      </c>
      <c r="AX35" s="165">
        <v>0</v>
      </c>
    </row>
    <row r="36" spans="2:50" ht="15" customHeight="1" outlineLevel="1" x14ac:dyDescent="0.25">
      <c r="B36" s="482"/>
      <c r="C36" s="441"/>
      <c r="D36" s="441"/>
      <c r="E36" s="441"/>
      <c r="F36" s="441"/>
      <c r="G36" s="441"/>
      <c r="H36" s="441"/>
      <c r="I36" s="441"/>
      <c r="J36" s="441"/>
      <c r="K36" s="441"/>
      <c r="L36" s="441"/>
      <c r="M36" s="441"/>
      <c r="N36" s="441"/>
      <c r="O36" s="441"/>
      <c r="P36" s="488">
        <f t="shared" si="1"/>
        <v>0</v>
      </c>
      <c r="R36" s="56" t="s">
        <v>819</v>
      </c>
      <c r="AX36" s="165">
        <v>0</v>
      </c>
    </row>
    <row r="37" spans="2:50" ht="15" customHeight="1" outlineLevel="1" x14ac:dyDescent="0.25">
      <c r="B37" s="482"/>
      <c r="C37" s="441"/>
      <c r="D37" s="441"/>
      <c r="E37" s="441"/>
      <c r="F37" s="441"/>
      <c r="G37" s="441"/>
      <c r="H37" s="441"/>
      <c r="I37" s="441"/>
      <c r="J37" s="441"/>
      <c r="K37" s="441"/>
      <c r="L37" s="441"/>
      <c r="M37" s="441"/>
      <c r="N37" s="441"/>
      <c r="O37" s="441"/>
      <c r="P37" s="488">
        <f t="shared" si="1"/>
        <v>0</v>
      </c>
      <c r="R37" s="56" t="s">
        <v>820</v>
      </c>
      <c r="AX37" s="165">
        <v>0</v>
      </c>
    </row>
    <row r="38" spans="2:50" ht="15" customHeight="1" outlineLevel="1" x14ac:dyDescent="0.25">
      <c r="B38" s="482"/>
      <c r="C38" s="441"/>
      <c r="D38" s="441"/>
      <c r="E38" s="441"/>
      <c r="F38" s="441"/>
      <c r="G38" s="441"/>
      <c r="H38" s="441"/>
      <c r="I38" s="441"/>
      <c r="J38" s="441"/>
      <c r="K38" s="441"/>
      <c r="L38" s="441"/>
      <c r="M38" s="441"/>
      <c r="N38" s="441"/>
      <c r="O38" s="441"/>
      <c r="P38" s="488">
        <f t="shared" si="1"/>
        <v>0</v>
      </c>
      <c r="R38" s="56" t="s">
        <v>821</v>
      </c>
      <c r="AX38" s="165">
        <v>0</v>
      </c>
    </row>
    <row r="39" spans="2:50" ht="15" customHeight="1" outlineLevel="1" x14ac:dyDescent="0.25">
      <c r="B39" s="482"/>
      <c r="C39" s="441"/>
      <c r="D39" s="441"/>
      <c r="E39" s="441"/>
      <c r="F39" s="441"/>
      <c r="G39" s="441"/>
      <c r="H39" s="441"/>
      <c r="I39" s="441"/>
      <c r="J39" s="441"/>
      <c r="K39" s="441"/>
      <c r="L39" s="441"/>
      <c r="M39" s="441"/>
      <c r="N39" s="441"/>
      <c r="O39" s="441"/>
      <c r="P39" s="488">
        <f t="shared" si="1"/>
        <v>0</v>
      </c>
      <c r="R39" s="56" t="s">
        <v>822</v>
      </c>
      <c r="AX39" s="165">
        <v>0</v>
      </c>
    </row>
    <row r="40" spans="2:50" ht="15" customHeight="1" outlineLevel="1" x14ac:dyDescent="0.25">
      <c r="B40" s="482"/>
      <c r="C40" s="441"/>
      <c r="D40" s="441"/>
      <c r="E40" s="441"/>
      <c r="F40" s="441"/>
      <c r="G40" s="441"/>
      <c r="H40" s="441"/>
      <c r="I40" s="441"/>
      <c r="J40" s="441"/>
      <c r="K40" s="441"/>
      <c r="L40" s="441"/>
      <c r="M40" s="441"/>
      <c r="N40" s="441"/>
      <c r="O40" s="441"/>
      <c r="P40" s="488">
        <f t="shared" si="1"/>
        <v>0</v>
      </c>
      <c r="R40" s="56" t="s">
        <v>823</v>
      </c>
      <c r="AX40" s="165">
        <v>0</v>
      </c>
    </row>
    <row r="41" spans="2:50" ht="15" customHeight="1" outlineLevel="1" x14ac:dyDescent="0.25">
      <c r="B41" s="482"/>
      <c r="C41" s="441"/>
      <c r="D41" s="441"/>
      <c r="E41" s="441"/>
      <c r="F41" s="441"/>
      <c r="G41" s="441"/>
      <c r="H41" s="441"/>
      <c r="I41" s="441"/>
      <c r="J41" s="441"/>
      <c r="K41" s="441"/>
      <c r="L41" s="441"/>
      <c r="M41" s="441"/>
      <c r="N41" s="441"/>
      <c r="O41" s="441"/>
      <c r="P41" s="488">
        <f t="shared" si="1"/>
        <v>0</v>
      </c>
      <c r="R41" s="56" t="s">
        <v>824</v>
      </c>
      <c r="AX41" s="165">
        <v>0</v>
      </c>
    </row>
    <row r="42" spans="2:50" ht="15" customHeight="1" outlineLevel="1" x14ac:dyDescent="0.25">
      <c r="B42" s="482"/>
      <c r="C42" s="441"/>
      <c r="D42" s="441"/>
      <c r="E42" s="441"/>
      <c r="F42" s="441"/>
      <c r="G42" s="441"/>
      <c r="H42" s="441"/>
      <c r="I42" s="441"/>
      <c r="J42" s="441"/>
      <c r="K42" s="441"/>
      <c r="L42" s="441"/>
      <c r="M42" s="441"/>
      <c r="N42" s="441"/>
      <c r="O42" s="441"/>
      <c r="P42" s="488">
        <f t="shared" si="1"/>
        <v>0</v>
      </c>
      <c r="R42" s="56" t="s">
        <v>825</v>
      </c>
      <c r="AX42" s="165">
        <v>0</v>
      </c>
    </row>
    <row r="43" spans="2:50" ht="15" customHeight="1" outlineLevel="1" x14ac:dyDescent="0.25">
      <c r="B43" s="482"/>
      <c r="C43" s="441"/>
      <c r="D43" s="441"/>
      <c r="E43" s="441"/>
      <c r="F43" s="441"/>
      <c r="G43" s="441"/>
      <c r="H43" s="441"/>
      <c r="I43" s="441"/>
      <c r="J43" s="441"/>
      <c r="K43" s="441"/>
      <c r="L43" s="441"/>
      <c r="M43" s="441"/>
      <c r="N43" s="441"/>
      <c r="O43" s="441"/>
      <c r="P43" s="488">
        <f t="shared" si="1"/>
        <v>0</v>
      </c>
      <c r="R43" s="56" t="s">
        <v>826</v>
      </c>
      <c r="AX43" s="165">
        <v>0</v>
      </c>
    </row>
    <row r="44" spans="2:50" ht="15" customHeight="1" outlineLevel="1" x14ac:dyDescent="0.25">
      <c r="B44" s="482"/>
      <c r="C44" s="441"/>
      <c r="D44" s="441"/>
      <c r="E44" s="441"/>
      <c r="F44" s="441"/>
      <c r="G44" s="441"/>
      <c r="H44" s="441"/>
      <c r="I44" s="441"/>
      <c r="J44" s="441"/>
      <c r="K44" s="441"/>
      <c r="L44" s="441"/>
      <c r="M44" s="441"/>
      <c r="N44" s="441"/>
      <c r="O44" s="441"/>
      <c r="P44" s="488">
        <f t="shared" si="1"/>
        <v>0</v>
      </c>
      <c r="R44" s="56" t="s">
        <v>827</v>
      </c>
      <c r="AX44" s="165">
        <v>0</v>
      </c>
    </row>
    <row r="45" spans="2:50" ht="15" customHeight="1" outlineLevel="1" x14ac:dyDescent="0.25">
      <c r="B45" s="482"/>
      <c r="C45" s="441"/>
      <c r="D45" s="441"/>
      <c r="E45" s="441"/>
      <c r="F45" s="441"/>
      <c r="G45" s="441"/>
      <c r="H45" s="441"/>
      <c r="I45" s="441"/>
      <c r="J45" s="441"/>
      <c r="K45" s="441"/>
      <c r="L45" s="441"/>
      <c r="M45" s="441"/>
      <c r="N45" s="441"/>
      <c r="O45" s="441"/>
      <c r="P45" s="488">
        <f t="shared" si="1"/>
        <v>0</v>
      </c>
      <c r="R45" s="56" t="s">
        <v>828</v>
      </c>
      <c r="AX45" s="165">
        <v>0</v>
      </c>
    </row>
    <row r="46" spans="2:50" ht="15" customHeight="1" outlineLevel="1" x14ac:dyDescent="0.25">
      <c r="B46" s="482"/>
      <c r="C46" s="441"/>
      <c r="D46" s="441"/>
      <c r="E46" s="441"/>
      <c r="F46" s="441"/>
      <c r="G46" s="441"/>
      <c r="H46" s="441"/>
      <c r="I46" s="441"/>
      <c r="J46" s="441"/>
      <c r="K46" s="441"/>
      <c r="L46" s="441"/>
      <c r="M46" s="441"/>
      <c r="N46" s="441"/>
      <c r="O46" s="441"/>
      <c r="P46" s="488">
        <f t="shared" si="1"/>
        <v>0</v>
      </c>
      <c r="R46" s="56" t="s">
        <v>829</v>
      </c>
      <c r="AX46" s="165">
        <v>0</v>
      </c>
    </row>
    <row r="47" spans="2:50" ht="15" customHeight="1" outlineLevel="1" x14ac:dyDescent="0.25">
      <c r="B47" s="482"/>
      <c r="C47" s="441"/>
      <c r="D47" s="441"/>
      <c r="E47" s="441"/>
      <c r="F47" s="441"/>
      <c r="G47" s="441"/>
      <c r="H47" s="441"/>
      <c r="I47" s="441"/>
      <c r="J47" s="441"/>
      <c r="K47" s="441"/>
      <c r="L47" s="441"/>
      <c r="M47" s="441"/>
      <c r="N47" s="441"/>
      <c r="O47" s="441"/>
      <c r="P47" s="488">
        <f t="shared" si="1"/>
        <v>0</v>
      </c>
      <c r="R47" s="56" t="s">
        <v>830</v>
      </c>
      <c r="AX47" s="165">
        <v>0</v>
      </c>
    </row>
    <row r="48" spans="2:50" ht="15" customHeight="1" outlineLevel="1" x14ac:dyDescent="0.25">
      <c r="B48" s="482"/>
      <c r="C48" s="441"/>
      <c r="D48" s="441"/>
      <c r="E48" s="441"/>
      <c r="F48" s="441"/>
      <c r="G48" s="441"/>
      <c r="H48" s="441"/>
      <c r="I48" s="441"/>
      <c r="J48" s="441"/>
      <c r="K48" s="441"/>
      <c r="L48" s="441"/>
      <c r="M48" s="441"/>
      <c r="N48" s="441"/>
      <c r="O48" s="441"/>
      <c r="P48" s="488">
        <f t="shared" si="1"/>
        <v>0</v>
      </c>
      <c r="R48" s="56" t="s">
        <v>831</v>
      </c>
      <c r="AX48" s="165">
        <v>0</v>
      </c>
    </row>
    <row r="49" spans="2:50" ht="15" customHeight="1" outlineLevel="1" x14ac:dyDescent="0.25">
      <c r="B49" s="482"/>
      <c r="C49" s="441"/>
      <c r="D49" s="441"/>
      <c r="E49" s="441"/>
      <c r="F49" s="441"/>
      <c r="G49" s="441"/>
      <c r="H49" s="441"/>
      <c r="I49" s="441"/>
      <c r="J49" s="441"/>
      <c r="K49" s="441"/>
      <c r="L49" s="441"/>
      <c r="M49" s="441"/>
      <c r="N49" s="441"/>
      <c r="O49" s="441"/>
      <c r="P49" s="488">
        <f t="shared" si="1"/>
        <v>0</v>
      </c>
      <c r="R49" s="56" t="s">
        <v>832</v>
      </c>
      <c r="AX49" s="165">
        <v>0</v>
      </c>
    </row>
    <row r="50" spans="2:50" ht="15" customHeight="1" outlineLevel="1" x14ac:dyDescent="0.25">
      <c r="B50" s="482"/>
      <c r="C50" s="441"/>
      <c r="D50" s="441"/>
      <c r="E50" s="441"/>
      <c r="F50" s="441"/>
      <c r="G50" s="441"/>
      <c r="H50" s="441"/>
      <c r="I50" s="441"/>
      <c r="J50" s="441"/>
      <c r="K50" s="441"/>
      <c r="L50" s="441"/>
      <c r="M50" s="441"/>
      <c r="N50" s="441"/>
      <c r="O50" s="441"/>
      <c r="P50" s="488">
        <f t="shared" si="1"/>
        <v>0</v>
      </c>
      <c r="R50" s="56" t="s">
        <v>833</v>
      </c>
      <c r="AX50" s="165">
        <v>0</v>
      </c>
    </row>
    <row r="51" spans="2:50" ht="15" customHeight="1" outlineLevel="1" x14ac:dyDescent="0.25">
      <c r="B51" s="482"/>
      <c r="C51" s="441"/>
      <c r="D51" s="441"/>
      <c r="E51" s="441"/>
      <c r="F51" s="441"/>
      <c r="G51" s="441"/>
      <c r="H51" s="441"/>
      <c r="I51" s="441"/>
      <c r="J51" s="441"/>
      <c r="K51" s="441"/>
      <c r="L51" s="441"/>
      <c r="M51" s="441"/>
      <c r="N51" s="441"/>
      <c r="O51" s="441"/>
      <c r="P51" s="488">
        <f t="shared" si="1"/>
        <v>0</v>
      </c>
      <c r="R51" s="56" t="s">
        <v>834</v>
      </c>
      <c r="AX51" s="165">
        <v>0</v>
      </c>
    </row>
    <row r="52" spans="2:50" ht="15" customHeight="1" outlineLevel="1" x14ac:dyDescent="0.25">
      <c r="B52" s="482"/>
      <c r="C52" s="441"/>
      <c r="D52" s="441"/>
      <c r="E52" s="441"/>
      <c r="F52" s="441"/>
      <c r="G52" s="441"/>
      <c r="H52" s="441"/>
      <c r="I52" s="441"/>
      <c r="J52" s="441"/>
      <c r="K52" s="441"/>
      <c r="L52" s="441"/>
      <c r="M52" s="441"/>
      <c r="N52" s="441"/>
      <c r="O52" s="441"/>
      <c r="P52" s="488">
        <f t="shared" si="1"/>
        <v>0</v>
      </c>
      <c r="R52" s="56" t="s">
        <v>835</v>
      </c>
      <c r="AX52" s="165">
        <v>0</v>
      </c>
    </row>
    <row r="53" spans="2:50" ht="15" customHeight="1" outlineLevel="1" x14ac:dyDescent="0.25">
      <c r="B53" s="482"/>
      <c r="C53" s="441"/>
      <c r="D53" s="441"/>
      <c r="E53" s="441"/>
      <c r="F53" s="441"/>
      <c r="G53" s="441"/>
      <c r="H53" s="441"/>
      <c r="I53" s="441"/>
      <c r="J53" s="441"/>
      <c r="K53" s="441"/>
      <c r="L53" s="441"/>
      <c r="M53" s="441"/>
      <c r="N53" s="441"/>
      <c r="O53" s="441"/>
      <c r="P53" s="488">
        <f t="shared" si="1"/>
        <v>0</v>
      </c>
      <c r="R53" s="56" t="s">
        <v>836</v>
      </c>
      <c r="AX53" s="165">
        <v>0</v>
      </c>
    </row>
    <row r="54" spans="2:50" ht="15" customHeight="1" outlineLevel="1" x14ac:dyDescent="0.25">
      <c r="B54" s="482"/>
      <c r="C54" s="441"/>
      <c r="D54" s="441"/>
      <c r="E54" s="441"/>
      <c r="F54" s="441"/>
      <c r="G54" s="441"/>
      <c r="H54" s="441"/>
      <c r="I54" s="441"/>
      <c r="J54" s="441"/>
      <c r="K54" s="441"/>
      <c r="L54" s="441"/>
      <c r="M54" s="441"/>
      <c r="N54" s="441"/>
      <c r="O54" s="441"/>
      <c r="P54" s="488">
        <f t="shared" si="1"/>
        <v>0</v>
      </c>
      <c r="R54" s="56" t="s">
        <v>837</v>
      </c>
      <c r="AX54" s="165">
        <v>0</v>
      </c>
    </row>
    <row r="55" spans="2:50" ht="15" customHeight="1" outlineLevel="1" x14ac:dyDescent="0.25">
      <c r="B55" s="482"/>
      <c r="C55" s="441"/>
      <c r="D55" s="441"/>
      <c r="E55" s="441"/>
      <c r="F55" s="441"/>
      <c r="G55" s="441"/>
      <c r="H55" s="441"/>
      <c r="I55" s="441"/>
      <c r="J55" s="441"/>
      <c r="K55" s="441"/>
      <c r="L55" s="441"/>
      <c r="M55" s="441"/>
      <c r="N55" s="441"/>
      <c r="O55" s="441"/>
      <c r="P55" s="488">
        <f t="shared" si="1"/>
        <v>0</v>
      </c>
      <c r="R55" s="56" t="s">
        <v>838</v>
      </c>
      <c r="AX55" s="165">
        <v>0</v>
      </c>
    </row>
    <row r="56" spans="2:50" ht="15" customHeight="1" outlineLevel="1" x14ac:dyDescent="0.25">
      <c r="B56" s="482"/>
      <c r="C56" s="441"/>
      <c r="D56" s="441"/>
      <c r="E56" s="441"/>
      <c r="F56" s="441"/>
      <c r="G56" s="441"/>
      <c r="H56" s="441"/>
      <c r="I56" s="441"/>
      <c r="J56" s="441"/>
      <c r="K56" s="441"/>
      <c r="L56" s="441"/>
      <c r="M56" s="441"/>
      <c r="N56" s="441"/>
      <c r="O56" s="441"/>
      <c r="P56" s="488">
        <f t="shared" si="1"/>
        <v>0</v>
      </c>
      <c r="R56" s="56" t="s">
        <v>839</v>
      </c>
      <c r="AX56" s="165">
        <v>0</v>
      </c>
    </row>
    <row r="57" spans="2:50" ht="15" customHeight="1" outlineLevel="1" x14ac:dyDescent="0.25">
      <c r="B57" s="482"/>
      <c r="C57" s="441"/>
      <c r="D57" s="441"/>
      <c r="E57" s="441"/>
      <c r="F57" s="441"/>
      <c r="G57" s="441"/>
      <c r="H57" s="441"/>
      <c r="I57" s="441"/>
      <c r="J57" s="441"/>
      <c r="K57" s="441"/>
      <c r="L57" s="441"/>
      <c r="M57" s="441"/>
      <c r="N57" s="441"/>
      <c r="O57" s="441"/>
      <c r="P57" s="488">
        <f t="shared" si="1"/>
        <v>0</v>
      </c>
      <c r="R57" s="56" t="s">
        <v>840</v>
      </c>
      <c r="AX57" s="165">
        <v>0</v>
      </c>
    </row>
    <row r="58" spans="2:50" ht="15" customHeight="1" outlineLevel="1" x14ac:dyDescent="0.25">
      <c r="B58" s="482"/>
      <c r="C58" s="441"/>
      <c r="D58" s="441"/>
      <c r="E58" s="441"/>
      <c r="F58" s="441"/>
      <c r="G58" s="441"/>
      <c r="H58" s="441"/>
      <c r="I58" s="441"/>
      <c r="J58" s="441"/>
      <c r="K58" s="441"/>
      <c r="L58" s="441"/>
      <c r="M58" s="441"/>
      <c r="N58" s="441"/>
      <c r="O58" s="441"/>
      <c r="P58" s="488">
        <f t="shared" si="1"/>
        <v>0</v>
      </c>
      <c r="R58" s="56" t="s">
        <v>841</v>
      </c>
      <c r="AX58" s="165">
        <v>0</v>
      </c>
    </row>
    <row r="59" spans="2:50" ht="15" customHeight="1" outlineLevel="1" x14ac:dyDescent="0.25">
      <c r="B59" s="482"/>
      <c r="C59" s="441"/>
      <c r="D59" s="441"/>
      <c r="E59" s="441"/>
      <c r="F59" s="441"/>
      <c r="G59" s="441"/>
      <c r="H59" s="441"/>
      <c r="I59" s="441"/>
      <c r="J59" s="441"/>
      <c r="K59" s="441"/>
      <c r="L59" s="441"/>
      <c r="M59" s="441"/>
      <c r="N59" s="441"/>
      <c r="O59" s="441"/>
      <c r="P59" s="488">
        <f t="shared" si="1"/>
        <v>0</v>
      </c>
      <c r="R59" s="56" t="s">
        <v>842</v>
      </c>
      <c r="AX59" s="165">
        <v>0</v>
      </c>
    </row>
    <row r="60" spans="2:50" ht="15" customHeight="1" outlineLevel="1" x14ac:dyDescent="0.25">
      <c r="B60" s="482"/>
      <c r="C60" s="441"/>
      <c r="D60" s="441"/>
      <c r="E60" s="441"/>
      <c r="F60" s="441"/>
      <c r="G60" s="441"/>
      <c r="H60" s="441"/>
      <c r="I60" s="441"/>
      <c r="J60" s="441"/>
      <c r="K60" s="441"/>
      <c r="L60" s="441"/>
      <c r="M60" s="441"/>
      <c r="N60" s="441"/>
      <c r="O60" s="441"/>
      <c r="P60" s="488">
        <f t="shared" si="1"/>
        <v>0</v>
      </c>
      <c r="R60" s="56" t="s">
        <v>843</v>
      </c>
      <c r="AX60" s="165">
        <v>0</v>
      </c>
    </row>
    <row r="61" spans="2:50" ht="15" customHeight="1" outlineLevel="1" x14ac:dyDescent="0.25">
      <c r="B61" s="482"/>
      <c r="C61" s="441"/>
      <c r="D61" s="441"/>
      <c r="E61" s="441"/>
      <c r="F61" s="441"/>
      <c r="G61" s="441"/>
      <c r="H61" s="441"/>
      <c r="I61" s="441"/>
      <c r="J61" s="441"/>
      <c r="K61" s="441"/>
      <c r="L61" s="441"/>
      <c r="M61" s="441"/>
      <c r="N61" s="441"/>
      <c r="O61" s="441"/>
      <c r="P61" s="488">
        <f t="shared" si="1"/>
        <v>0</v>
      </c>
      <c r="R61" s="56" t="s">
        <v>844</v>
      </c>
      <c r="AX61" s="165">
        <v>0</v>
      </c>
    </row>
    <row r="62" spans="2:50" ht="15" customHeight="1" outlineLevel="1" x14ac:dyDescent="0.25">
      <c r="B62" s="482"/>
      <c r="C62" s="441"/>
      <c r="D62" s="441"/>
      <c r="E62" s="441"/>
      <c r="F62" s="441"/>
      <c r="G62" s="441"/>
      <c r="H62" s="441"/>
      <c r="I62" s="441"/>
      <c r="J62" s="441"/>
      <c r="K62" s="441"/>
      <c r="L62" s="441"/>
      <c r="M62" s="441"/>
      <c r="N62" s="441"/>
      <c r="O62" s="441"/>
      <c r="P62" s="488">
        <f t="shared" si="1"/>
        <v>0</v>
      </c>
      <c r="R62" s="56" t="s">
        <v>845</v>
      </c>
      <c r="AX62" s="165">
        <v>0</v>
      </c>
    </row>
    <row r="63" spans="2:50" ht="15" customHeight="1" outlineLevel="1" x14ac:dyDescent="0.25">
      <c r="B63" s="482"/>
      <c r="C63" s="441"/>
      <c r="D63" s="441"/>
      <c r="E63" s="441"/>
      <c r="F63" s="441"/>
      <c r="G63" s="441"/>
      <c r="H63" s="441"/>
      <c r="I63" s="441"/>
      <c r="J63" s="441"/>
      <c r="K63" s="441"/>
      <c r="L63" s="441"/>
      <c r="M63" s="441"/>
      <c r="N63" s="441"/>
      <c r="O63" s="441"/>
      <c r="P63" s="488">
        <f t="shared" si="1"/>
        <v>0</v>
      </c>
      <c r="R63" s="56" t="s">
        <v>846</v>
      </c>
      <c r="AX63" s="165">
        <v>0</v>
      </c>
    </row>
    <row r="64" spans="2:50" ht="15" customHeight="1" outlineLevel="1" x14ac:dyDescent="0.25">
      <c r="B64" s="482"/>
      <c r="C64" s="441"/>
      <c r="D64" s="441"/>
      <c r="E64" s="441"/>
      <c r="F64" s="441"/>
      <c r="G64" s="441"/>
      <c r="H64" s="441"/>
      <c r="I64" s="441"/>
      <c r="J64" s="441"/>
      <c r="K64" s="441"/>
      <c r="L64" s="441"/>
      <c r="M64" s="441"/>
      <c r="N64" s="441"/>
      <c r="O64" s="441"/>
      <c r="P64" s="488">
        <f t="shared" si="1"/>
        <v>0</v>
      </c>
      <c r="R64" s="56" t="s">
        <v>847</v>
      </c>
      <c r="AX64" s="165">
        <v>0</v>
      </c>
    </row>
    <row r="65" spans="2:50" ht="15" customHeight="1" outlineLevel="1" x14ac:dyDescent="0.25">
      <c r="B65" s="482"/>
      <c r="C65" s="441"/>
      <c r="D65" s="441"/>
      <c r="E65" s="441"/>
      <c r="F65" s="441"/>
      <c r="G65" s="441"/>
      <c r="H65" s="441"/>
      <c r="I65" s="441"/>
      <c r="J65" s="441"/>
      <c r="K65" s="441"/>
      <c r="L65" s="441"/>
      <c r="M65" s="441"/>
      <c r="N65" s="441"/>
      <c r="O65" s="441"/>
      <c r="P65" s="488">
        <f t="shared" si="1"/>
        <v>0</v>
      </c>
      <c r="R65" s="56" t="s">
        <v>848</v>
      </c>
      <c r="AX65" s="165">
        <v>0</v>
      </c>
    </row>
    <row r="66" spans="2:50" ht="15" customHeight="1" outlineLevel="1" x14ac:dyDescent="0.25">
      <c r="B66" s="482"/>
      <c r="C66" s="441"/>
      <c r="D66" s="441"/>
      <c r="E66" s="441"/>
      <c r="F66" s="441"/>
      <c r="G66" s="441"/>
      <c r="H66" s="441"/>
      <c r="I66" s="441"/>
      <c r="J66" s="441"/>
      <c r="K66" s="441"/>
      <c r="L66" s="441"/>
      <c r="M66" s="441"/>
      <c r="N66" s="441"/>
      <c r="O66" s="441"/>
      <c r="P66" s="488">
        <f t="shared" si="1"/>
        <v>0</v>
      </c>
      <c r="R66" s="56" t="s">
        <v>849</v>
      </c>
      <c r="AX66" s="165">
        <v>0</v>
      </c>
    </row>
    <row r="67" spans="2:50" ht="15" customHeight="1" outlineLevel="1" x14ac:dyDescent="0.25">
      <c r="B67" s="482"/>
      <c r="C67" s="441"/>
      <c r="D67" s="441"/>
      <c r="E67" s="441"/>
      <c r="F67" s="441"/>
      <c r="G67" s="441"/>
      <c r="H67" s="441"/>
      <c r="I67" s="441"/>
      <c r="J67" s="441"/>
      <c r="K67" s="441"/>
      <c r="L67" s="441"/>
      <c r="M67" s="441"/>
      <c r="N67" s="441"/>
      <c r="O67" s="441"/>
      <c r="P67" s="488">
        <f t="shared" si="1"/>
        <v>0</v>
      </c>
      <c r="R67" s="56" t="s">
        <v>850</v>
      </c>
      <c r="AX67" s="165">
        <v>0</v>
      </c>
    </row>
    <row r="68" spans="2:50" ht="15" customHeight="1" outlineLevel="1" x14ac:dyDescent="0.25">
      <c r="B68" s="482"/>
      <c r="C68" s="441"/>
      <c r="D68" s="441"/>
      <c r="E68" s="441"/>
      <c r="F68" s="441"/>
      <c r="G68" s="441"/>
      <c r="H68" s="441"/>
      <c r="I68" s="441"/>
      <c r="J68" s="441"/>
      <c r="K68" s="441"/>
      <c r="L68" s="441"/>
      <c r="M68" s="441"/>
      <c r="N68" s="441"/>
      <c r="O68" s="441"/>
      <c r="P68" s="488">
        <f t="shared" si="1"/>
        <v>0</v>
      </c>
      <c r="R68" s="56" t="s">
        <v>851</v>
      </c>
      <c r="AX68" s="165">
        <v>0</v>
      </c>
    </row>
    <row r="69" spans="2:50" ht="15" customHeight="1" outlineLevel="1" x14ac:dyDescent="0.25">
      <c r="B69" s="482"/>
      <c r="C69" s="441"/>
      <c r="D69" s="441"/>
      <c r="E69" s="441"/>
      <c r="F69" s="441"/>
      <c r="G69" s="441"/>
      <c r="H69" s="441"/>
      <c r="I69" s="441"/>
      <c r="J69" s="441"/>
      <c r="K69" s="441"/>
      <c r="L69" s="441"/>
      <c r="M69" s="441"/>
      <c r="N69" s="441"/>
      <c r="O69" s="441"/>
      <c r="P69" s="488">
        <f t="shared" si="1"/>
        <v>0</v>
      </c>
      <c r="R69" s="56" t="s">
        <v>852</v>
      </c>
      <c r="AX69" s="165">
        <v>0</v>
      </c>
    </row>
    <row r="70" spans="2:50" ht="15" customHeight="1" outlineLevel="1" x14ac:dyDescent="0.25">
      <c r="B70" s="482"/>
      <c r="C70" s="441"/>
      <c r="D70" s="441"/>
      <c r="E70" s="441"/>
      <c r="F70" s="441"/>
      <c r="G70" s="441"/>
      <c r="H70" s="441"/>
      <c r="I70" s="441"/>
      <c r="J70" s="441"/>
      <c r="K70" s="441"/>
      <c r="L70" s="441"/>
      <c r="M70" s="441"/>
      <c r="N70" s="441"/>
      <c r="O70" s="441"/>
      <c r="P70" s="488">
        <f t="shared" si="1"/>
        <v>0</v>
      </c>
      <c r="R70" s="56" t="s">
        <v>853</v>
      </c>
      <c r="AX70" s="165">
        <v>0</v>
      </c>
    </row>
    <row r="71" spans="2:50" ht="15" customHeight="1" outlineLevel="1" x14ac:dyDescent="0.25">
      <c r="B71" s="482"/>
      <c r="C71" s="441"/>
      <c r="D71" s="441"/>
      <c r="E71" s="441"/>
      <c r="F71" s="441"/>
      <c r="G71" s="441"/>
      <c r="H71" s="441"/>
      <c r="I71" s="441"/>
      <c r="J71" s="441"/>
      <c r="K71" s="441"/>
      <c r="L71" s="441"/>
      <c r="M71" s="441"/>
      <c r="N71" s="441"/>
      <c r="O71" s="441"/>
      <c r="P71" s="488">
        <f t="shared" si="1"/>
        <v>0</v>
      </c>
      <c r="R71" s="56" t="s">
        <v>854</v>
      </c>
      <c r="AX71" s="165">
        <v>0</v>
      </c>
    </row>
    <row r="72" spans="2:50" ht="15" customHeight="1" outlineLevel="1" x14ac:dyDescent="0.25">
      <c r="B72" s="482"/>
      <c r="C72" s="441"/>
      <c r="D72" s="441"/>
      <c r="E72" s="441"/>
      <c r="F72" s="441"/>
      <c r="G72" s="441"/>
      <c r="H72" s="441"/>
      <c r="I72" s="441"/>
      <c r="J72" s="441"/>
      <c r="K72" s="441"/>
      <c r="L72" s="441"/>
      <c r="M72" s="441"/>
      <c r="N72" s="441"/>
      <c r="O72" s="441"/>
      <c r="P72" s="488">
        <f t="shared" si="1"/>
        <v>0</v>
      </c>
      <c r="R72" s="56" t="s">
        <v>855</v>
      </c>
      <c r="AX72" s="165">
        <v>0</v>
      </c>
    </row>
    <row r="73" spans="2:50" ht="15" customHeight="1" outlineLevel="1" x14ac:dyDescent="0.25">
      <c r="B73" s="482"/>
      <c r="C73" s="441"/>
      <c r="D73" s="441"/>
      <c r="E73" s="441"/>
      <c r="F73" s="441"/>
      <c r="G73" s="441"/>
      <c r="H73" s="441"/>
      <c r="I73" s="441"/>
      <c r="J73" s="441"/>
      <c r="K73" s="441"/>
      <c r="L73" s="441"/>
      <c r="M73" s="441"/>
      <c r="N73" s="441"/>
      <c r="O73" s="441"/>
      <c r="P73" s="488">
        <f t="shared" si="1"/>
        <v>0</v>
      </c>
      <c r="R73" s="56" t="s">
        <v>856</v>
      </c>
      <c r="AX73" s="165">
        <v>0</v>
      </c>
    </row>
    <row r="74" spans="2:50" ht="15" customHeight="1" outlineLevel="1" x14ac:dyDescent="0.25">
      <c r="B74" s="482"/>
      <c r="C74" s="441"/>
      <c r="D74" s="441"/>
      <c r="E74" s="441"/>
      <c r="F74" s="441"/>
      <c r="G74" s="441"/>
      <c r="H74" s="441"/>
      <c r="I74" s="441"/>
      <c r="J74" s="441"/>
      <c r="K74" s="441"/>
      <c r="L74" s="441"/>
      <c r="M74" s="441"/>
      <c r="N74" s="441"/>
      <c r="O74" s="441"/>
      <c r="P74" s="488">
        <f t="shared" si="1"/>
        <v>0</v>
      </c>
      <c r="R74" s="56" t="s">
        <v>857</v>
      </c>
      <c r="AX74" s="165">
        <v>0</v>
      </c>
    </row>
    <row r="75" spans="2:50" ht="15" customHeight="1" outlineLevel="1" x14ac:dyDescent="0.25">
      <c r="B75" s="482"/>
      <c r="C75" s="441"/>
      <c r="D75" s="441"/>
      <c r="E75" s="441"/>
      <c r="F75" s="441"/>
      <c r="G75" s="441"/>
      <c r="H75" s="441"/>
      <c r="I75" s="441"/>
      <c r="J75" s="441"/>
      <c r="K75" s="441"/>
      <c r="L75" s="441"/>
      <c r="M75" s="441"/>
      <c r="N75" s="441"/>
      <c r="O75" s="441"/>
      <c r="P75" s="488">
        <f t="shared" si="1"/>
        <v>0</v>
      </c>
      <c r="R75" s="56" t="s">
        <v>858</v>
      </c>
      <c r="AX75" s="165">
        <v>0</v>
      </c>
    </row>
    <row r="76" spans="2:50" ht="15" customHeight="1" outlineLevel="1" x14ac:dyDescent="0.25">
      <c r="B76" s="482"/>
      <c r="C76" s="441"/>
      <c r="D76" s="441"/>
      <c r="E76" s="441"/>
      <c r="F76" s="441"/>
      <c r="G76" s="441"/>
      <c r="H76" s="441"/>
      <c r="I76" s="441"/>
      <c r="J76" s="441"/>
      <c r="K76" s="441"/>
      <c r="L76" s="441"/>
      <c r="M76" s="441"/>
      <c r="N76" s="441"/>
      <c r="O76" s="441"/>
      <c r="P76" s="488">
        <f t="shared" si="1"/>
        <v>0</v>
      </c>
      <c r="R76" s="56" t="s">
        <v>859</v>
      </c>
      <c r="AX76" s="165">
        <v>0</v>
      </c>
    </row>
    <row r="77" spans="2:50" ht="15" customHeight="1" outlineLevel="1" x14ac:dyDescent="0.25">
      <c r="B77" s="482"/>
      <c r="C77" s="441"/>
      <c r="D77" s="441"/>
      <c r="E77" s="441"/>
      <c r="F77" s="441"/>
      <c r="G77" s="441"/>
      <c r="H77" s="441"/>
      <c r="I77" s="441"/>
      <c r="J77" s="441"/>
      <c r="K77" s="441"/>
      <c r="L77" s="441"/>
      <c r="M77" s="441"/>
      <c r="N77" s="441"/>
      <c r="O77" s="441"/>
      <c r="P77" s="488">
        <f t="shared" si="1"/>
        <v>0</v>
      </c>
      <c r="R77" s="56" t="s">
        <v>860</v>
      </c>
      <c r="AX77" s="165">
        <v>0</v>
      </c>
    </row>
    <row r="78" spans="2:50" ht="15" customHeight="1" outlineLevel="1" x14ac:dyDescent="0.25">
      <c r="B78" s="482"/>
      <c r="C78" s="441"/>
      <c r="D78" s="441"/>
      <c r="E78" s="441"/>
      <c r="F78" s="441"/>
      <c r="G78" s="441"/>
      <c r="H78" s="441"/>
      <c r="I78" s="441"/>
      <c r="J78" s="441"/>
      <c r="K78" s="441"/>
      <c r="L78" s="441"/>
      <c r="M78" s="441"/>
      <c r="N78" s="441"/>
      <c r="O78" s="441"/>
      <c r="P78" s="488">
        <f t="shared" ref="P78:P106" si="2">SUM(C78:O78)</f>
        <v>0</v>
      </c>
      <c r="R78" s="56" t="s">
        <v>861</v>
      </c>
      <c r="AX78" s="165">
        <v>0</v>
      </c>
    </row>
    <row r="79" spans="2:50" ht="15" customHeight="1" outlineLevel="1" x14ac:dyDescent="0.25">
      <c r="B79" s="482"/>
      <c r="C79" s="441"/>
      <c r="D79" s="441"/>
      <c r="E79" s="441"/>
      <c r="F79" s="441"/>
      <c r="G79" s="441"/>
      <c r="H79" s="441"/>
      <c r="I79" s="441"/>
      <c r="J79" s="441"/>
      <c r="K79" s="441"/>
      <c r="L79" s="441"/>
      <c r="M79" s="441"/>
      <c r="N79" s="441"/>
      <c r="O79" s="441"/>
      <c r="P79" s="488">
        <f t="shared" si="2"/>
        <v>0</v>
      </c>
      <c r="R79" s="56" t="s">
        <v>862</v>
      </c>
      <c r="AX79" s="165">
        <v>0</v>
      </c>
    </row>
    <row r="80" spans="2:50" ht="15" customHeight="1" outlineLevel="1" x14ac:dyDescent="0.25">
      <c r="B80" s="482"/>
      <c r="C80" s="441"/>
      <c r="D80" s="441"/>
      <c r="E80" s="441"/>
      <c r="F80" s="441"/>
      <c r="G80" s="441"/>
      <c r="H80" s="441"/>
      <c r="I80" s="441"/>
      <c r="J80" s="441"/>
      <c r="K80" s="441"/>
      <c r="L80" s="441"/>
      <c r="M80" s="441"/>
      <c r="N80" s="441"/>
      <c r="O80" s="441"/>
      <c r="P80" s="488">
        <f t="shared" si="2"/>
        <v>0</v>
      </c>
      <c r="R80" s="56" t="s">
        <v>863</v>
      </c>
      <c r="AX80" s="165">
        <v>0</v>
      </c>
    </row>
    <row r="81" spans="2:50" ht="15" customHeight="1" outlineLevel="1" x14ac:dyDescent="0.25">
      <c r="B81" s="482"/>
      <c r="C81" s="441"/>
      <c r="D81" s="441"/>
      <c r="E81" s="441"/>
      <c r="F81" s="441"/>
      <c r="G81" s="441"/>
      <c r="H81" s="441"/>
      <c r="I81" s="441"/>
      <c r="J81" s="441"/>
      <c r="K81" s="441"/>
      <c r="L81" s="441"/>
      <c r="M81" s="441"/>
      <c r="N81" s="441"/>
      <c r="O81" s="441"/>
      <c r="P81" s="488">
        <f t="shared" si="2"/>
        <v>0</v>
      </c>
      <c r="R81" s="56" t="s">
        <v>864</v>
      </c>
      <c r="AX81" s="165">
        <v>0</v>
      </c>
    </row>
    <row r="82" spans="2:50" ht="15" customHeight="1" outlineLevel="1" x14ac:dyDescent="0.25">
      <c r="B82" s="482"/>
      <c r="C82" s="441"/>
      <c r="D82" s="441"/>
      <c r="E82" s="441"/>
      <c r="F82" s="441"/>
      <c r="G82" s="441"/>
      <c r="H82" s="441"/>
      <c r="I82" s="441"/>
      <c r="J82" s="441"/>
      <c r="K82" s="441"/>
      <c r="L82" s="441"/>
      <c r="M82" s="441"/>
      <c r="N82" s="441"/>
      <c r="O82" s="441"/>
      <c r="P82" s="488">
        <f t="shared" si="2"/>
        <v>0</v>
      </c>
      <c r="R82" s="56" t="s">
        <v>865</v>
      </c>
      <c r="AX82" s="165">
        <v>0</v>
      </c>
    </row>
    <row r="83" spans="2:50" ht="15" customHeight="1" outlineLevel="1" x14ac:dyDescent="0.25">
      <c r="B83" s="482"/>
      <c r="C83" s="441"/>
      <c r="D83" s="441"/>
      <c r="E83" s="441"/>
      <c r="F83" s="441"/>
      <c r="G83" s="441"/>
      <c r="H83" s="441"/>
      <c r="I83" s="441"/>
      <c r="J83" s="441"/>
      <c r="K83" s="441"/>
      <c r="L83" s="441"/>
      <c r="M83" s="441"/>
      <c r="N83" s="441"/>
      <c r="O83" s="441"/>
      <c r="P83" s="488">
        <f t="shared" si="2"/>
        <v>0</v>
      </c>
      <c r="R83" s="56" t="s">
        <v>866</v>
      </c>
      <c r="AX83" s="165">
        <v>0</v>
      </c>
    </row>
    <row r="84" spans="2:50" ht="15" customHeight="1" outlineLevel="1" x14ac:dyDescent="0.25">
      <c r="B84" s="482"/>
      <c r="C84" s="441"/>
      <c r="D84" s="441"/>
      <c r="E84" s="441"/>
      <c r="F84" s="441"/>
      <c r="G84" s="441"/>
      <c r="H84" s="441"/>
      <c r="I84" s="441"/>
      <c r="J84" s="441"/>
      <c r="K84" s="441"/>
      <c r="L84" s="441"/>
      <c r="M84" s="441"/>
      <c r="N84" s="441"/>
      <c r="O84" s="441"/>
      <c r="P84" s="488">
        <f t="shared" si="2"/>
        <v>0</v>
      </c>
      <c r="R84" s="56" t="s">
        <v>867</v>
      </c>
      <c r="AX84" s="165">
        <v>0</v>
      </c>
    </row>
    <row r="85" spans="2:50" ht="15" customHeight="1" outlineLevel="1" x14ac:dyDescent="0.25">
      <c r="B85" s="482"/>
      <c r="C85" s="441"/>
      <c r="D85" s="441"/>
      <c r="E85" s="441"/>
      <c r="F85" s="441"/>
      <c r="G85" s="441"/>
      <c r="H85" s="441"/>
      <c r="I85" s="441"/>
      <c r="J85" s="441"/>
      <c r="K85" s="441"/>
      <c r="L85" s="441"/>
      <c r="M85" s="441"/>
      <c r="N85" s="441"/>
      <c r="O85" s="441"/>
      <c r="P85" s="488">
        <f t="shared" si="2"/>
        <v>0</v>
      </c>
      <c r="R85" s="56" t="s">
        <v>868</v>
      </c>
      <c r="AX85" s="165">
        <v>0</v>
      </c>
    </row>
    <row r="86" spans="2:50" ht="15" customHeight="1" outlineLevel="1" x14ac:dyDescent="0.25">
      <c r="B86" s="482"/>
      <c r="C86" s="441"/>
      <c r="D86" s="441"/>
      <c r="E86" s="441"/>
      <c r="F86" s="441"/>
      <c r="G86" s="441"/>
      <c r="H86" s="441"/>
      <c r="I86" s="441"/>
      <c r="J86" s="441"/>
      <c r="K86" s="441"/>
      <c r="L86" s="441"/>
      <c r="M86" s="441"/>
      <c r="N86" s="441"/>
      <c r="O86" s="441"/>
      <c r="P86" s="488">
        <f t="shared" si="2"/>
        <v>0</v>
      </c>
      <c r="R86" s="56" t="s">
        <v>869</v>
      </c>
      <c r="AX86" s="165">
        <v>0</v>
      </c>
    </row>
    <row r="87" spans="2:50" ht="15" customHeight="1" outlineLevel="1" x14ac:dyDescent="0.25">
      <c r="B87" s="482"/>
      <c r="C87" s="441"/>
      <c r="D87" s="441"/>
      <c r="E87" s="441"/>
      <c r="F87" s="441"/>
      <c r="G87" s="441"/>
      <c r="H87" s="441"/>
      <c r="I87" s="441"/>
      <c r="J87" s="441"/>
      <c r="K87" s="441"/>
      <c r="L87" s="441"/>
      <c r="M87" s="441"/>
      <c r="N87" s="441"/>
      <c r="O87" s="441"/>
      <c r="P87" s="488">
        <f t="shared" si="2"/>
        <v>0</v>
      </c>
      <c r="R87" s="56" t="s">
        <v>870</v>
      </c>
      <c r="AX87" s="165">
        <v>0</v>
      </c>
    </row>
    <row r="88" spans="2:50" ht="15" customHeight="1" outlineLevel="1" x14ac:dyDescent="0.25">
      <c r="B88" s="482"/>
      <c r="C88" s="441"/>
      <c r="D88" s="441"/>
      <c r="E88" s="441"/>
      <c r="F88" s="441"/>
      <c r="G88" s="441"/>
      <c r="H88" s="441"/>
      <c r="I88" s="441"/>
      <c r="J88" s="441"/>
      <c r="K88" s="441"/>
      <c r="L88" s="441"/>
      <c r="M88" s="441"/>
      <c r="N88" s="441"/>
      <c r="O88" s="441"/>
      <c r="P88" s="488">
        <f t="shared" si="2"/>
        <v>0</v>
      </c>
      <c r="R88" s="56" t="s">
        <v>871</v>
      </c>
      <c r="AX88" s="165">
        <v>0</v>
      </c>
    </row>
    <row r="89" spans="2:50" ht="15" customHeight="1" outlineLevel="1" x14ac:dyDescent="0.25">
      <c r="B89" s="482"/>
      <c r="C89" s="441"/>
      <c r="D89" s="441"/>
      <c r="E89" s="441"/>
      <c r="F89" s="441"/>
      <c r="G89" s="441"/>
      <c r="H89" s="441"/>
      <c r="I89" s="441"/>
      <c r="J89" s="441"/>
      <c r="K89" s="441"/>
      <c r="L89" s="441"/>
      <c r="M89" s="441"/>
      <c r="N89" s="441"/>
      <c r="O89" s="441"/>
      <c r="P89" s="488">
        <f t="shared" si="2"/>
        <v>0</v>
      </c>
      <c r="R89" s="56" t="s">
        <v>872</v>
      </c>
      <c r="AX89" s="165">
        <v>0</v>
      </c>
    </row>
    <row r="90" spans="2:50" ht="15" customHeight="1" outlineLevel="1" x14ac:dyDescent="0.25">
      <c r="B90" s="482"/>
      <c r="C90" s="441"/>
      <c r="D90" s="441"/>
      <c r="E90" s="441"/>
      <c r="F90" s="441"/>
      <c r="G90" s="441"/>
      <c r="H90" s="441"/>
      <c r="I90" s="441"/>
      <c r="J90" s="441"/>
      <c r="K90" s="441"/>
      <c r="L90" s="441"/>
      <c r="M90" s="441"/>
      <c r="N90" s="441"/>
      <c r="O90" s="441"/>
      <c r="P90" s="488">
        <f t="shared" si="2"/>
        <v>0</v>
      </c>
      <c r="R90" s="56" t="s">
        <v>873</v>
      </c>
      <c r="AX90" s="165">
        <v>0</v>
      </c>
    </row>
    <row r="91" spans="2:50" ht="15" customHeight="1" outlineLevel="1" x14ac:dyDescent="0.25">
      <c r="B91" s="482"/>
      <c r="C91" s="441"/>
      <c r="D91" s="441"/>
      <c r="E91" s="441"/>
      <c r="F91" s="441"/>
      <c r="G91" s="441"/>
      <c r="H91" s="441"/>
      <c r="I91" s="441"/>
      <c r="J91" s="441"/>
      <c r="K91" s="441"/>
      <c r="L91" s="441"/>
      <c r="M91" s="441"/>
      <c r="N91" s="441"/>
      <c r="O91" s="441"/>
      <c r="P91" s="488">
        <f t="shared" si="2"/>
        <v>0</v>
      </c>
      <c r="R91" s="56" t="s">
        <v>874</v>
      </c>
      <c r="AX91" s="165">
        <v>0</v>
      </c>
    </row>
    <row r="92" spans="2:50" ht="15" customHeight="1" outlineLevel="1" x14ac:dyDescent="0.25">
      <c r="B92" s="482"/>
      <c r="C92" s="441"/>
      <c r="D92" s="441"/>
      <c r="E92" s="441"/>
      <c r="F92" s="441"/>
      <c r="G92" s="441"/>
      <c r="H92" s="441"/>
      <c r="I92" s="441"/>
      <c r="J92" s="441"/>
      <c r="K92" s="441"/>
      <c r="L92" s="441"/>
      <c r="M92" s="441"/>
      <c r="N92" s="441"/>
      <c r="O92" s="441"/>
      <c r="P92" s="488">
        <f t="shared" si="2"/>
        <v>0</v>
      </c>
      <c r="R92" s="56" t="s">
        <v>875</v>
      </c>
      <c r="AX92" s="165">
        <v>0</v>
      </c>
    </row>
    <row r="93" spans="2:50" ht="15" customHeight="1" outlineLevel="1" x14ac:dyDescent="0.25">
      <c r="B93" s="482"/>
      <c r="C93" s="441"/>
      <c r="D93" s="441"/>
      <c r="E93" s="441"/>
      <c r="F93" s="441"/>
      <c r="G93" s="441"/>
      <c r="H93" s="441"/>
      <c r="I93" s="441"/>
      <c r="J93" s="441"/>
      <c r="K93" s="441"/>
      <c r="L93" s="441"/>
      <c r="M93" s="441"/>
      <c r="N93" s="441"/>
      <c r="O93" s="441"/>
      <c r="P93" s="488">
        <f t="shared" si="2"/>
        <v>0</v>
      </c>
      <c r="R93" s="56" t="s">
        <v>876</v>
      </c>
      <c r="AX93" s="165">
        <v>0</v>
      </c>
    </row>
    <row r="94" spans="2:50" ht="15" customHeight="1" outlineLevel="1" x14ac:dyDescent="0.25">
      <c r="B94" s="482"/>
      <c r="C94" s="441"/>
      <c r="D94" s="441"/>
      <c r="E94" s="441"/>
      <c r="F94" s="441"/>
      <c r="G94" s="441"/>
      <c r="H94" s="441"/>
      <c r="I94" s="441"/>
      <c r="J94" s="441"/>
      <c r="K94" s="441"/>
      <c r="L94" s="441"/>
      <c r="M94" s="441"/>
      <c r="N94" s="441"/>
      <c r="O94" s="441"/>
      <c r="P94" s="488">
        <f t="shared" si="2"/>
        <v>0</v>
      </c>
      <c r="R94" s="56" t="s">
        <v>877</v>
      </c>
      <c r="AX94" s="165">
        <v>0</v>
      </c>
    </row>
    <row r="95" spans="2:50" ht="15" customHeight="1" outlineLevel="1" x14ac:dyDescent="0.25">
      <c r="B95" s="482"/>
      <c r="C95" s="441"/>
      <c r="D95" s="441"/>
      <c r="E95" s="441"/>
      <c r="F95" s="441"/>
      <c r="G95" s="441"/>
      <c r="H95" s="441"/>
      <c r="I95" s="441"/>
      <c r="J95" s="441"/>
      <c r="K95" s="441"/>
      <c r="L95" s="441"/>
      <c r="M95" s="441"/>
      <c r="N95" s="441"/>
      <c r="O95" s="441"/>
      <c r="P95" s="488">
        <f t="shared" si="2"/>
        <v>0</v>
      </c>
      <c r="R95" s="56" t="s">
        <v>878</v>
      </c>
      <c r="AX95" s="165">
        <v>0</v>
      </c>
    </row>
    <row r="96" spans="2:50" ht="15" customHeight="1" outlineLevel="1" x14ac:dyDescent="0.25">
      <c r="B96" s="482"/>
      <c r="C96" s="441"/>
      <c r="D96" s="441"/>
      <c r="E96" s="441"/>
      <c r="F96" s="441"/>
      <c r="G96" s="441"/>
      <c r="H96" s="441"/>
      <c r="I96" s="441"/>
      <c r="J96" s="441"/>
      <c r="K96" s="441"/>
      <c r="L96" s="441"/>
      <c r="M96" s="441"/>
      <c r="N96" s="441"/>
      <c r="O96" s="441"/>
      <c r="P96" s="488">
        <f t="shared" si="2"/>
        <v>0</v>
      </c>
      <c r="R96" s="56" t="s">
        <v>879</v>
      </c>
      <c r="AX96" s="165">
        <v>0</v>
      </c>
    </row>
    <row r="97" spans="2:50" ht="15" customHeight="1" outlineLevel="1" x14ac:dyDescent="0.25">
      <c r="B97" s="482"/>
      <c r="C97" s="441"/>
      <c r="D97" s="441"/>
      <c r="E97" s="441"/>
      <c r="F97" s="441"/>
      <c r="G97" s="441"/>
      <c r="H97" s="441"/>
      <c r="I97" s="441"/>
      <c r="J97" s="441"/>
      <c r="K97" s="441"/>
      <c r="L97" s="441"/>
      <c r="M97" s="441"/>
      <c r="N97" s="441"/>
      <c r="O97" s="441"/>
      <c r="P97" s="488">
        <f t="shared" si="2"/>
        <v>0</v>
      </c>
      <c r="R97" s="56" t="s">
        <v>880</v>
      </c>
      <c r="AX97" s="165">
        <v>0</v>
      </c>
    </row>
    <row r="98" spans="2:50" ht="15" customHeight="1" outlineLevel="1" x14ac:dyDescent="0.25">
      <c r="B98" s="482"/>
      <c r="C98" s="441"/>
      <c r="D98" s="441"/>
      <c r="E98" s="441"/>
      <c r="F98" s="441"/>
      <c r="G98" s="441"/>
      <c r="H98" s="441"/>
      <c r="I98" s="441"/>
      <c r="J98" s="441"/>
      <c r="K98" s="441"/>
      <c r="L98" s="441"/>
      <c r="M98" s="441"/>
      <c r="N98" s="441"/>
      <c r="O98" s="441"/>
      <c r="P98" s="488">
        <f t="shared" si="2"/>
        <v>0</v>
      </c>
      <c r="R98" s="56" t="s">
        <v>881</v>
      </c>
      <c r="AX98" s="165">
        <v>0</v>
      </c>
    </row>
    <row r="99" spans="2:50" ht="15" customHeight="1" outlineLevel="1" x14ac:dyDescent="0.25">
      <c r="B99" s="482"/>
      <c r="C99" s="441"/>
      <c r="D99" s="441"/>
      <c r="E99" s="441"/>
      <c r="F99" s="441"/>
      <c r="G99" s="441"/>
      <c r="H99" s="441"/>
      <c r="I99" s="441"/>
      <c r="J99" s="441"/>
      <c r="K99" s="441"/>
      <c r="L99" s="441"/>
      <c r="M99" s="441"/>
      <c r="N99" s="441"/>
      <c r="O99" s="441"/>
      <c r="P99" s="488">
        <f t="shared" si="2"/>
        <v>0</v>
      </c>
      <c r="R99" s="56" t="s">
        <v>882</v>
      </c>
      <c r="AX99" s="165">
        <v>0</v>
      </c>
    </row>
    <row r="100" spans="2:50" ht="15" customHeight="1" outlineLevel="1" x14ac:dyDescent="0.25">
      <c r="B100" s="482"/>
      <c r="C100" s="441"/>
      <c r="D100" s="441"/>
      <c r="E100" s="441"/>
      <c r="F100" s="441"/>
      <c r="G100" s="441"/>
      <c r="H100" s="441"/>
      <c r="I100" s="441"/>
      <c r="J100" s="441"/>
      <c r="K100" s="441"/>
      <c r="L100" s="441"/>
      <c r="M100" s="441"/>
      <c r="N100" s="441"/>
      <c r="O100" s="441"/>
      <c r="P100" s="488">
        <f t="shared" si="2"/>
        <v>0</v>
      </c>
      <c r="R100" s="56" t="s">
        <v>883</v>
      </c>
      <c r="AX100" s="165">
        <v>0</v>
      </c>
    </row>
    <row r="101" spans="2:50" ht="15" customHeight="1" outlineLevel="1" x14ac:dyDescent="0.25">
      <c r="B101" s="482"/>
      <c r="C101" s="441"/>
      <c r="D101" s="441"/>
      <c r="E101" s="441"/>
      <c r="F101" s="441"/>
      <c r="G101" s="441"/>
      <c r="H101" s="441"/>
      <c r="I101" s="441"/>
      <c r="J101" s="441"/>
      <c r="K101" s="441"/>
      <c r="L101" s="441"/>
      <c r="M101" s="441"/>
      <c r="N101" s="441"/>
      <c r="O101" s="441"/>
      <c r="P101" s="488">
        <f t="shared" si="2"/>
        <v>0</v>
      </c>
      <c r="R101" s="56" t="s">
        <v>884</v>
      </c>
      <c r="AX101" s="165">
        <v>0</v>
      </c>
    </row>
    <row r="102" spans="2:50" ht="15" customHeight="1" outlineLevel="1" x14ac:dyDescent="0.25">
      <c r="B102" s="482"/>
      <c r="C102" s="441"/>
      <c r="D102" s="441"/>
      <c r="E102" s="441"/>
      <c r="F102" s="441"/>
      <c r="G102" s="441"/>
      <c r="H102" s="441"/>
      <c r="I102" s="441"/>
      <c r="J102" s="441"/>
      <c r="K102" s="441"/>
      <c r="L102" s="441"/>
      <c r="M102" s="441"/>
      <c r="N102" s="441"/>
      <c r="O102" s="441"/>
      <c r="P102" s="488">
        <f t="shared" si="2"/>
        <v>0</v>
      </c>
      <c r="R102" s="56" t="s">
        <v>885</v>
      </c>
      <c r="AX102" s="165">
        <v>0</v>
      </c>
    </row>
    <row r="103" spans="2:50" ht="15" customHeight="1" outlineLevel="1" x14ac:dyDescent="0.25">
      <c r="B103" s="482"/>
      <c r="C103" s="441"/>
      <c r="D103" s="441"/>
      <c r="E103" s="441"/>
      <c r="F103" s="441"/>
      <c r="G103" s="441"/>
      <c r="H103" s="441"/>
      <c r="I103" s="441"/>
      <c r="J103" s="441"/>
      <c r="K103" s="441"/>
      <c r="L103" s="441"/>
      <c r="M103" s="441"/>
      <c r="N103" s="441"/>
      <c r="O103" s="441"/>
      <c r="P103" s="488">
        <f t="shared" si="2"/>
        <v>0</v>
      </c>
      <c r="R103" s="56" t="s">
        <v>886</v>
      </c>
      <c r="AX103" s="165">
        <v>0</v>
      </c>
    </row>
    <row r="104" spans="2:50" ht="15" customHeight="1" outlineLevel="1" x14ac:dyDescent="0.25">
      <c r="B104" s="482"/>
      <c r="C104" s="441"/>
      <c r="D104" s="441"/>
      <c r="E104" s="441"/>
      <c r="F104" s="441"/>
      <c r="G104" s="441"/>
      <c r="H104" s="441"/>
      <c r="I104" s="441"/>
      <c r="J104" s="441"/>
      <c r="K104" s="441"/>
      <c r="L104" s="441"/>
      <c r="M104" s="441"/>
      <c r="N104" s="441"/>
      <c r="O104" s="441"/>
      <c r="P104" s="488">
        <f t="shared" si="2"/>
        <v>0</v>
      </c>
      <c r="R104" s="56" t="s">
        <v>887</v>
      </c>
      <c r="AX104" s="165">
        <v>0</v>
      </c>
    </row>
    <row r="105" spans="2:50" ht="15" customHeight="1" outlineLevel="1" x14ac:dyDescent="0.25">
      <c r="B105" s="482"/>
      <c r="C105" s="441"/>
      <c r="D105" s="441"/>
      <c r="E105" s="441"/>
      <c r="F105" s="441"/>
      <c r="G105" s="441"/>
      <c r="H105" s="441"/>
      <c r="I105" s="441"/>
      <c r="J105" s="441"/>
      <c r="K105" s="441"/>
      <c r="L105" s="441"/>
      <c r="M105" s="441"/>
      <c r="N105" s="441"/>
      <c r="O105" s="441"/>
      <c r="P105" s="488">
        <f t="shared" si="2"/>
        <v>0</v>
      </c>
      <c r="R105" s="56" t="s">
        <v>888</v>
      </c>
      <c r="AX105" s="165">
        <v>0</v>
      </c>
    </row>
    <row r="106" spans="2:50" ht="15" customHeight="1" outlineLevel="1" thickBot="1" x14ac:dyDescent="0.3">
      <c r="B106" s="484"/>
      <c r="C106" s="441"/>
      <c r="D106" s="441"/>
      <c r="E106" s="441"/>
      <c r="F106" s="441"/>
      <c r="G106" s="441"/>
      <c r="H106" s="441"/>
      <c r="I106" s="441"/>
      <c r="J106" s="441"/>
      <c r="K106" s="441"/>
      <c r="L106" s="441"/>
      <c r="M106" s="441"/>
      <c r="N106" s="441"/>
      <c r="O106" s="441"/>
      <c r="P106" s="488">
        <f t="shared" si="2"/>
        <v>0</v>
      </c>
      <c r="R106" s="56" t="s">
        <v>889</v>
      </c>
      <c r="AX106" s="165">
        <v>0</v>
      </c>
    </row>
    <row r="107" spans="2:50" ht="15" customHeight="1" thickTop="1" thickBot="1" x14ac:dyDescent="0.3">
      <c r="B107" s="317" t="str">
        <f>IF(Lang=0,U107,V107)</f>
        <v>Total non consolidé</v>
      </c>
      <c r="C107" s="438">
        <f t="shared" ref="C107:P107" si="3">SUM(C14:C106)</f>
        <v>0</v>
      </c>
      <c r="D107" s="438">
        <f t="shared" si="3"/>
        <v>0</v>
      </c>
      <c r="E107" s="438">
        <f t="shared" si="3"/>
        <v>0</v>
      </c>
      <c r="F107" s="438">
        <f t="shared" si="3"/>
        <v>0</v>
      </c>
      <c r="G107" s="438">
        <f t="shared" si="3"/>
        <v>0</v>
      </c>
      <c r="H107" s="438">
        <f t="shared" si="3"/>
        <v>0</v>
      </c>
      <c r="I107" s="438">
        <f t="shared" si="3"/>
        <v>0</v>
      </c>
      <c r="J107" s="438">
        <f t="shared" si="3"/>
        <v>0</v>
      </c>
      <c r="K107" s="438">
        <f t="shared" si="3"/>
        <v>0</v>
      </c>
      <c r="L107" s="438">
        <f t="shared" si="3"/>
        <v>0</v>
      </c>
      <c r="M107" s="438">
        <f t="shared" si="3"/>
        <v>0</v>
      </c>
      <c r="N107" s="438">
        <f t="shared" si="3"/>
        <v>0</v>
      </c>
      <c r="O107" s="438">
        <f t="shared" si="3"/>
        <v>0</v>
      </c>
      <c r="P107" s="489">
        <f t="shared" si="3"/>
        <v>0</v>
      </c>
      <c r="R107" s="56" t="s">
        <v>890</v>
      </c>
      <c r="U107" s="165" t="s">
        <v>1799</v>
      </c>
      <c r="V107" s="165" t="s">
        <v>1800</v>
      </c>
    </row>
  </sheetData>
  <sheetProtection sheet="1" objects="1" scenarios="1"/>
  <mergeCells count="2">
    <mergeCell ref="B10:P10"/>
    <mergeCell ref="B11:P11"/>
  </mergeCells>
  <pageMargins left="0.70866141732283505" right="0.70866141732283505" top="0.74803149606299202" bottom="0.74803149606299202" header="0.31496062992126" footer="0.31496062992126"/>
  <pageSetup paperSize="5" scale="78" orientation="landscape" r:id="rId1"/>
  <headerFooter>
    <oddFooter>&amp;LAutorité des marchés financiers
Direction principale de la surveillance des assureurs et du contrôle du droit d'exercice&amp;CTableau 10.1 b&amp;RComposition des segments d'actifs</oddFooter>
  </headerFooter>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0000000}">
          <x14:formula1>
            <xm:f>'0'!$H$4:$H$104</xm:f>
          </x14:formula1>
          <xm:sqref>B14:B106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4046E-F0E5-46FA-A128-83DB97BDFB2B}">
  <sheetPr codeName="Feuil33"/>
  <dimension ref="B1:X109"/>
  <sheetViews>
    <sheetView workbookViewId="0">
      <selection activeCell="D10" sqref="D10"/>
    </sheetView>
  </sheetViews>
  <sheetFormatPr baseColWidth="10" defaultColWidth="11.42578125" defaultRowHeight="15" outlineLevelRow="1" outlineLevelCol="1" x14ac:dyDescent="0.25"/>
  <cols>
    <col min="1" max="1" width="3.28515625" style="111" customWidth="1"/>
    <col min="2" max="2" width="20.7109375" style="111" customWidth="1"/>
    <col min="3" max="6" width="15.7109375" style="111" customWidth="1"/>
    <col min="7" max="7" width="2.140625" style="111" customWidth="1"/>
    <col min="8" max="8" width="3.7109375" style="111" customWidth="1"/>
    <col min="9" max="9" width="11.42578125" style="111"/>
    <col min="10" max="23" width="11.42578125" style="112" hidden="1" customWidth="1" outlineLevel="1"/>
    <col min="24" max="24" width="11.42578125" style="111" collapsed="1"/>
    <col min="25" max="16384" width="11.42578125" style="111"/>
  </cols>
  <sheetData>
    <row r="1" spans="2:23" ht="15.75" thickBot="1" x14ac:dyDescent="0.3"/>
    <row r="2" spans="2:23" s="148" customFormat="1" ht="37.15" customHeight="1" x14ac:dyDescent="0.25">
      <c r="B2" s="594" t="str">
        <f>IF(Lang=0,K2,L2)</f>
        <v>Niveau d'appariement par segment selon la durée - Portefeuilles de référence /
(non consolidé)</v>
      </c>
      <c r="C2" s="608">
        <f>IF(Lang=0,M2,N2)</f>
        <v>0</v>
      </c>
      <c r="D2" s="608">
        <f>IF(Lang=0,O2,P2)</f>
        <v>0</v>
      </c>
      <c r="E2" s="608">
        <f>IF(Lang=0,Q2,R2)</f>
        <v>0</v>
      </c>
      <c r="F2" s="609">
        <f>IF(Lang=0,S2,T2)</f>
        <v>0</v>
      </c>
      <c r="H2" s="155"/>
      <c r="J2" s="112"/>
      <c r="K2" s="112" t="s">
        <v>2647</v>
      </c>
      <c r="L2" s="112" t="s">
        <v>2648</v>
      </c>
      <c r="M2" s="112"/>
      <c r="N2" s="112"/>
      <c r="O2" s="112"/>
      <c r="P2" s="112"/>
      <c r="Q2" s="112"/>
      <c r="R2" s="112"/>
      <c r="S2" s="112"/>
      <c r="T2" s="112"/>
      <c r="U2" s="112"/>
      <c r="V2" s="112"/>
      <c r="W2" s="112"/>
    </row>
    <row r="3" spans="2:23" s="148" customFormat="1" ht="15" customHeight="1" x14ac:dyDescent="0.25">
      <c r="B3" s="597" t="str">
        <f>IF(Lang=0,K3,L3)</f>
        <v>(en millier de dollars)</v>
      </c>
      <c r="C3" s="598">
        <f>IF(Lang=0,M3,N3)</f>
        <v>0</v>
      </c>
      <c r="D3" s="598">
        <f>IF(Lang=0,O3,P3)</f>
        <v>0</v>
      </c>
      <c r="E3" s="598">
        <f>IF(Lang=0,Q3,R3)</f>
        <v>0</v>
      </c>
      <c r="F3" s="599">
        <f>IF(Lang=0,S3,T3)</f>
        <v>0</v>
      </c>
      <c r="H3" s="155"/>
      <c r="J3" s="112"/>
      <c r="K3" s="112" t="s">
        <v>756</v>
      </c>
      <c r="L3" s="112" t="s">
        <v>757</v>
      </c>
      <c r="M3" s="112"/>
      <c r="N3" s="112"/>
      <c r="O3" s="112"/>
      <c r="P3" s="112"/>
      <c r="Q3" s="112"/>
      <c r="R3" s="112"/>
      <c r="S3" s="112"/>
      <c r="T3" s="112"/>
      <c r="U3" s="112"/>
      <c r="V3" s="112"/>
      <c r="W3" s="112"/>
    </row>
    <row r="4" spans="2:23" s="148" customFormat="1" ht="52.9" customHeight="1" x14ac:dyDescent="0.25">
      <c r="B4" s="53" t="str">
        <f>IF(Lang=0,K4,L4)</f>
        <v>Segment</v>
      </c>
      <c r="C4" s="92" t="str">
        <f>IF(Lang=0,M4,N4)</f>
        <v>Durée des placements
(1)</v>
      </c>
      <c r="D4" s="92" t="str">
        <f>IF(Lang=0,O4,P4)</f>
        <v>Durée du regroupement de contrats/produits</v>
      </c>
      <c r="E4" s="92" t="str">
        <f>IF(Lang=0,Q4,R4)</f>
        <v>Valeur des placements</v>
      </c>
      <c r="F4" s="93" t="str">
        <f>IF(Lang=0,S4,T4)</f>
        <v>Passif net des contrats (Excluant la MSC)</v>
      </c>
      <c r="J4" s="112"/>
      <c r="K4" s="112" t="s">
        <v>2618</v>
      </c>
      <c r="L4" s="112" t="s">
        <v>2618</v>
      </c>
      <c r="M4" s="112" t="s">
        <v>2649</v>
      </c>
      <c r="N4" s="112" t="s">
        <v>2650</v>
      </c>
      <c r="O4" s="112" t="s">
        <v>2595</v>
      </c>
      <c r="P4" s="112" t="s">
        <v>2596</v>
      </c>
      <c r="Q4" s="112" t="s">
        <v>2597</v>
      </c>
      <c r="R4" s="112" t="s">
        <v>2598</v>
      </c>
      <c r="S4" s="112" t="s">
        <v>2577</v>
      </c>
      <c r="T4" s="112" t="s">
        <v>2599</v>
      </c>
      <c r="U4" s="112"/>
      <c r="V4" s="112"/>
      <c r="W4" s="112"/>
    </row>
    <row r="5" spans="2:23" s="148" customFormat="1" ht="9" customHeight="1" x14ac:dyDescent="0.25">
      <c r="B5" s="204" t="s">
        <v>782</v>
      </c>
      <c r="C5" s="188" t="s">
        <v>785</v>
      </c>
      <c r="D5" s="188" t="s">
        <v>786</v>
      </c>
      <c r="E5" s="188" t="s">
        <v>789</v>
      </c>
      <c r="F5" s="189" t="s">
        <v>790</v>
      </c>
      <c r="H5" s="2" t="str">
        <f>IF(Lang=0,V5,W5)</f>
        <v>Réf</v>
      </c>
      <c r="J5" s="112"/>
      <c r="K5" s="112"/>
      <c r="L5" s="112"/>
      <c r="M5" s="112"/>
      <c r="N5" s="112"/>
      <c r="O5" s="112"/>
      <c r="P5" s="112"/>
      <c r="Q5" s="112"/>
      <c r="R5" s="112"/>
      <c r="S5" s="112"/>
      <c r="T5" s="112"/>
      <c r="U5" s="112"/>
      <c r="V5" s="112" t="s">
        <v>2</v>
      </c>
      <c r="W5" s="112" t="s">
        <v>3</v>
      </c>
    </row>
    <row r="6" spans="2:23" s="148" customFormat="1" ht="15" customHeight="1" x14ac:dyDescent="0.25">
      <c r="B6" s="482" t="str">
        <f t="shared" ref="B6:B15" si="0">IF(Lang=0,K6,L6)</f>
        <v>Segment#1</v>
      </c>
      <c r="C6" s="483"/>
      <c r="D6" s="483"/>
      <c r="E6" s="441"/>
      <c r="F6" s="442"/>
      <c r="H6" s="1" t="s">
        <v>794</v>
      </c>
      <c r="J6" s="112"/>
      <c r="K6" s="112" t="s">
        <v>677</v>
      </c>
      <c r="L6" s="112" t="s">
        <v>677</v>
      </c>
      <c r="M6" s="112"/>
      <c r="N6" s="112"/>
      <c r="O6" s="112"/>
      <c r="P6" s="112"/>
      <c r="Q6" s="112"/>
      <c r="R6" s="112"/>
      <c r="S6" s="112"/>
      <c r="T6" s="112"/>
      <c r="U6" s="112"/>
      <c r="V6" s="112"/>
      <c r="W6" s="112"/>
    </row>
    <row r="7" spans="2:23" s="148" customFormat="1" ht="15" customHeight="1" x14ac:dyDescent="0.25">
      <c r="B7" s="482" t="str">
        <f t="shared" si="0"/>
        <v>Segment#2</v>
      </c>
      <c r="C7" s="483"/>
      <c r="D7" s="483"/>
      <c r="E7" s="441"/>
      <c r="F7" s="442"/>
      <c r="H7" s="1" t="s">
        <v>795</v>
      </c>
      <c r="J7" s="112"/>
      <c r="K7" s="112" t="s">
        <v>684</v>
      </c>
      <c r="L7" s="112" t="s">
        <v>684</v>
      </c>
      <c r="M7" s="112"/>
      <c r="N7" s="112"/>
      <c r="O7" s="112"/>
      <c r="P7" s="112"/>
      <c r="Q7" s="112"/>
      <c r="R7" s="112"/>
      <c r="S7" s="112"/>
      <c r="T7" s="112"/>
      <c r="U7" s="112"/>
      <c r="V7" s="112"/>
      <c r="W7" s="112"/>
    </row>
    <row r="8" spans="2:23" s="148" customFormat="1" ht="15" customHeight="1" x14ac:dyDescent="0.25">
      <c r="B8" s="482" t="str">
        <f t="shared" si="0"/>
        <v>Segment#3</v>
      </c>
      <c r="C8" s="483"/>
      <c r="D8" s="483"/>
      <c r="E8" s="441"/>
      <c r="F8" s="442"/>
      <c r="H8" s="1" t="s">
        <v>796</v>
      </c>
      <c r="J8" s="112"/>
      <c r="K8" s="112" t="s">
        <v>691</v>
      </c>
      <c r="L8" s="112" t="s">
        <v>691</v>
      </c>
      <c r="M8" s="112"/>
      <c r="N8" s="112"/>
      <c r="O8" s="112"/>
      <c r="P8" s="112"/>
      <c r="Q8" s="112"/>
      <c r="R8" s="112"/>
      <c r="S8" s="112"/>
      <c r="T8" s="112"/>
      <c r="U8" s="112"/>
      <c r="V8" s="112"/>
      <c r="W8" s="112"/>
    </row>
    <row r="9" spans="2:23" s="148" customFormat="1" ht="15" customHeight="1" x14ac:dyDescent="0.25">
      <c r="B9" s="482" t="str">
        <f t="shared" si="0"/>
        <v>Segment#4</v>
      </c>
      <c r="C9" s="483"/>
      <c r="D9" s="483"/>
      <c r="E9" s="441"/>
      <c r="F9" s="442"/>
      <c r="H9" s="1" t="s">
        <v>797</v>
      </c>
      <c r="J9" s="112"/>
      <c r="K9" s="112" t="s">
        <v>698</v>
      </c>
      <c r="L9" s="112" t="s">
        <v>698</v>
      </c>
      <c r="M9" s="112"/>
      <c r="N9" s="112"/>
      <c r="O9" s="112"/>
      <c r="P9" s="112"/>
      <c r="Q9" s="112"/>
      <c r="R9" s="112"/>
      <c r="S9" s="112"/>
      <c r="T9" s="112"/>
      <c r="U9" s="112"/>
      <c r="V9" s="112"/>
      <c r="W9" s="112"/>
    </row>
    <row r="10" spans="2:23" s="148" customFormat="1" ht="15" customHeight="1" x14ac:dyDescent="0.25">
      <c r="B10" s="482" t="str">
        <f t="shared" si="0"/>
        <v>Segment#5</v>
      </c>
      <c r="C10" s="483"/>
      <c r="D10" s="483"/>
      <c r="E10" s="441"/>
      <c r="F10" s="442"/>
      <c r="H10" s="1" t="s">
        <v>6</v>
      </c>
      <c r="J10" s="112"/>
      <c r="K10" s="112" t="s">
        <v>705</v>
      </c>
      <c r="L10" s="112" t="s">
        <v>705</v>
      </c>
      <c r="M10" s="112"/>
      <c r="N10" s="112"/>
      <c r="O10" s="112"/>
      <c r="P10" s="112"/>
      <c r="Q10" s="112"/>
      <c r="R10" s="112"/>
      <c r="S10" s="112"/>
      <c r="T10" s="112"/>
      <c r="U10" s="112"/>
      <c r="V10" s="112"/>
      <c r="W10" s="112"/>
    </row>
    <row r="11" spans="2:23" s="148" customFormat="1" ht="15" customHeight="1" x14ac:dyDescent="0.25">
      <c r="B11" s="482" t="str">
        <f t="shared" si="0"/>
        <v>Segment#6</v>
      </c>
      <c r="C11" s="483"/>
      <c r="D11" s="483"/>
      <c r="E11" s="441"/>
      <c r="F11" s="442"/>
      <c r="H11" s="1" t="s">
        <v>798</v>
      </c>
      <c r="J11" s="112"/>
      <c r="K11" s="112" t="s">
        <v>712</v>
      </c>
      <c r="L11" s="112" t="s">
        <v>712</v>
      </c>
      <c r="M11" s="112"/>
      <c r="N11" s="112"/>
      <c r="O11" s="112"/>
      <c r="P11" s="112"/>
      <c r="Q11" s="112"/>
      <c r="R11" s="112"/>
      <c r="S11" s="112"/>
      <c r="T11" s="112"/>
      <c r="U11" s="112"/>
      <c r="V11" s="112"/>
      <c r="W11" s="112"/>
    </row>
    <row r="12" spans="2:23" s="148" customFormat="1" ht="15" customHeight="1" x14ac:dyDescent="0.25">
      <c r="B12" s="482" t="str">
        <f t="shared" si="0"/>
        <v>Segment#7</v>
      </c>
      <c r="C12" s="483"/>
      <c r="D12" s="483"/>
      <c r="E12" s="441"/>
      <c r="F12" s="442"/>
      <c r="H12" s="1" t="s">
        <v>799</v>
      </c>
      <c r="J12" s="112"/>
      <c r="K12" s="112" t="s">
        <v>719</v>
      </c>
      <c r="L12" s="112" t="s">
        <v>719</v>
      </c>
      <c r="M12" s="112"/>
      <c r="N12" s="112"/>
      <c r="O12" s="112"/>
      <c r="P12" s="112"/>
      <c r="Q12" s="112"/>
      <c r="R12" s="112"/>
      <c r="S12" s="112"/>
      <c r="T12" s="112"/>
      <c r="U12" s="112"/>
      <c r="V12" s="112"/>
      <c r="W12" s="112"/>
    </row>
    <row r="13" spans="2:23" s="148" customFormat="1" ht="15" customHeight="1" x14ac:dyDescent="0.25">
      <c r="B13" s="482" t="str">
        <f t="shared" si="0"/>
        <v>Segment#8</v>
      </c>
      <c r="C13" s="483"/>
      <c r="D13" s="483"/>
      <c r="E13" s="441"/>
      <c r="F13" s="442"/>
      <c r="H13" s="1" t="s">
        <v>800</v>
      </c>
      <c r="J13" s="112"/>
      <c r="K13" s="112" t="s">
        <v>726</v>
      </c>
      <c r="L13" s="112" t="s">
        <v>726</v>
      </c>
      <c r="M13" s="112"/>
      <c r="N13" s="112"/>
      <c r="O13" s="112"/>
      <c r="P13" s="112"/>
      <c r="Q13" s="112"/>
      <c r="R13" s="112"/>
      <c r="S13" s="112"/>
      <c r="T13" s="112"/>
      <c r="U13" s="112"/>
      <c r="V13" s="112"/>
      <c r="W13" s="112"/>
    </row>
    <row r="14" spans="2:23" s="148" customFormat="1" ht="15" customHeight="1" x14ac:dyDescent="0.25">
      <c r="B14" s="482" t="str">
        <f t="shared" si="0"/>
        <v>Segment#9</v>
      </c>
      <c r="C14" s="483"/>
      <c r="D14" s="483"/>
      <c r="E14" s="441"/>
      <c r="F14" s="442"/>
      <c r="H14" s="1" t="s">
        <v>801</v>
      </c>
      <c r="J14" s="112"/>
      <c r="K14" s="112" t="s">
        <v>733</v>
      </c>
      <c r="L14" s="112" t="s">
        <v>733</v>
      </c>
      <c r="M14" s="112"/>
      <c r="N14" s="112"/>
      <c r="O14" s="112"/>
      <c r="P14" s="112"/>
      <c r="Q14" s="112"/>
      <c r="R14" s="112"/>
      <c r="S14" s="112"/>
      <c r="T14" s="112"/>
      <c r="U14" s="112"/>
      <c r="V14" s="112"/>
      <c r="W14" s="112"/>
    </row>
    <row r="15" spans="2:23" s="148" customFormat="1" ht="15" customHeight="1" x14ac:dyDescent="0.25">
      <c r="B15" s="482" t="str">
        <f t="shared" si="0"/>
        <v>Segment#10</v>
      </c>
      <c r="C15" s="483"/>
      <c r="D15" s="483"/>
      <c r="E15" s="441"/>
      <c r="F15" s="442"/>
      <c r="H15" s="1" t="s">
        <v>24</v>
      </c>
      <c r="J15" s="112"/>
      <c r="K15" s="112" t="s">
        <v>740</v>
      </c>
      <c r="L15" s="112" t="s">
        <v>740</v>
      </c>
      <c r="M15" s="112"/>
      <c r="N15" s="112"/>
      <c r="O15" s="112"/>
      <c r="P15" s="112"/>
      <c r="Q15" s="112"/>
      <c r="R15" s="112"/>
      <c r="S15" s="112"/>
      <c r="T15" s="112"/>
      <c r="U15" s="112"/>
      <c r="V15" s="112"/>
      <c r="W15" s="112"/>
    </row>
    <row r="16" spans="2:23" s="148" customFormat="1" ht="15" customHeight="1" outlineLevel="1" x14ac:dyDescent="0.25">
      <c r="B16" s="482"/>
      <c r="C16" s="483"/>
      <c r="D16" s="483"/>
      <c r="E16" s="441"/>
      <c r="F16" s="442"/>
      <c r="H16" s="1" t="s">
        <v>802</v>
      </c>
      <c r="J16" s="112"/>
      <c r="K16" s="112"/>
      <c r="L16" s="112"/>
      <c r="M16" s="112"/>
      <c r="N16" s="112"/>
      <c r="O16" s="112"/>
      <c r="P16" s="112"/>
      <c r="Q16" s="112"/>
      <c r="R16" s="112"/>
      <c r="S16" s="112"/>
      <c r="T16" s="112"/>
      <c r="U16" s="112"/>
      <c r="V16" s="112"/>
      <c r="W16" s="112"/>
    </row>
    <row r="17" spans="2:23" s="148" customFormat="1" ht="15" customHeight="1" outlineLevel="1" x14ac:dyDescent="0.25">
      <c r="B17" s="482"/>
      <c r="C17" s="483"/>
      <c r="D17" s="483"/>
      <c r="E17" s="441"/>
      <c r="F17" s="442"/>
      <c r="H17" s="1" t="s">
        <v>803</v>
      </c>
      <c r="J17" s="112"/>
      <c r="K17" s="112"/>
      <c r="L17" s="112"/>
      <c r="M17" s="112"/>
      <c r="N17" s="112"/>
      <c r="O17" s="112"/>
      <c r="P17" s="112"/>
      <c r="Q17" s="112"/>
      <c r="R17" s="112"/>
      <c r="S17" s="112"/>
      <c r="T17" s="112"/>
      <c r="U17" s="112"/>
      <c r="V17" s="112"/>
      <c r="W17" s="112"/>
    </row>
    <row r="18" spans="2:23" s="148" customFormat="1" ht="15" customHeight="1" outlineLevel="1" x14ac:dyDescent="0.25">
      <c r="B18" s="482"/>
      <c r="C18" s="483"/>
      <c r="D18" s="483"/>
      <c r="E18" s="441"/>
      <c r="F18" s="442"/>
      <c r="H18" s="1" t="s">
        <v>804</v>
      </c>
      <c r="J18" s="112"/>
      <c r="K18" s="112"/>
      <c r="L18" s="112"/>
      <c r="M18" s="112"/>
      <c r="N18" s="112"/>
      <c r="O18" s="112"/>
      <c r="P18" s="112"/>
      <c r="Q18" s="112"/>
      <c r="R18" s="112"/>
      <c r="S18" s="112"/>
      <c r="T18" s="112"/>
      <c r="U18" s="112"/>
      <c r="V18" s="112"/>
      <c r="W18" s="112"/>
    </row>
    <row r="19" spans="2:23" s="148" customFormat="1" ht="15" customHeight="1" outlineLevel="1" x14ac:dyDescent="0.25">
      <c r="B19" s="482"/>
      <c r="C19" s="483"/>
      <c r="D19" s="483"/>
      <c r="E19" s="441"/>
      <c r="F19" s="442"/>
      <c r="H19" s="1" t="s">
        <v>805</v>
      </c>
      <c r="J19" s="112"/>
      <c r="K19" s="112"/>
      <c r="L19" s="112"/>
      <c r="M19" s="112"/>
      <c r="N19" s="112"/>
      <c r="O19" s="112"/>
      <c r="P19" s="112"/>
      <c r="Q19" s="112"/>
      <c r="R19" s="112"/>
      <c r="S19" s="112"/>
      <c r="T19" s="112"/>
      <c r="U19" s="112"/>
      <c r="V19" s="112"/>
      <c r="W19" s="112"/>
    </row>
    <row r="20" spans="2:23" s="148" customFormat="1" ht="15" customHeight="1" outlineLevel="1" x14ac:dyDescent="0.25">
      <c r="B20" s="482"/>
      <c r="C20" s="483"/>
      <c r="D20" s="483"/>
      <c r="E20" s="441"/>
      <c r="F20" s="442"/>
      <c r="H20" s="1" t="s">
        <v>806</v>
      </c>
      <c r="J20" s="112"/>
      <c r="K20" s="112"/>
      <c r="L20" s="112"/>
      <c r="M20" s="112"/>
      <c r="N20" s="112"/>
      <c r="O20" s="112"/>
      <c r="P20" s="112"/>
      <c r="Q20" s="112"/>
      <c r="R20" s="112"/>
      <c r="S20" s="112"/>
      <c r="T20" s="112"/>
      <c r="U20" s="112"/>
      <c r="V20" s="112"/>
      <c r="W20" s="112"/>
    </row>
    <row r="21" spans="2:23" s="148" customFormat="1" ht="15" customHeight="1" outlineLevel="1" x14ac:dyDescent="0.25">
      <c r="B21" s="482"/>
      <c r="C21" s="483"/>
      <c r="D21" s="483"/>
      <c r="E21" s="441"/>
      <c r="F21" s="442"/>
      <c r="H21" s="1" t="s">
        <v>807</v>
      </c>
      <c r="J21" s="112"/>
      <c r="K21" s="112"/>
      <c r="L21" s="112"/>
      <c r="M21" s="112"/>
      <c r="N21" s="112"/>
      <c r="O21" s="112"/>
      <c r="P21" s="112"/>
      <c r="Q21" s="112"/>
      <c r="R21" s="112"/>
      <c r="S21" s="112"/>
      <c r="T21" s="112"/>
      <c r="U21" s="112"/>
      <c r="V21" s="112"/>
      <c r="W21" s="112"/>
    </row>
    <row r="22" spans="2:23" s="148" customFormat="1" ht="15" customHeight="1" outlineLevel="1" x14ac:dyDescent="0.25">
      <c r="B22" s="482"/>
      <c r="C22" s="483"/>
      <c r="D22" s="483"/>
      <c r="E22" s="441"/>
      <c r="F22" s="442"/>
      <c r="H22" s="1" t="s">
        <v>808</v>
      </c>
      <c r="J22" s="112"/>
      <c r="K22" s="112"/>
      <c r="L22" s="112"/>
      <c r="M22" s="112"/>
      <c r="N22" s="112"/>
      <c r="O22" s="112"/>
      <c r="P22" s="112"/>
      <c r="Q22" s="112"/>
      <c r="R22" s="112"/>
      <c r="S22" s="112"/>
      <c r="T22" s="112"/>
      <c r="U22" s="112"/>
      <c r="V22" s="112"/>
      <c r="W22" s="112"/>
    </row>
    <row r="23" spans="2:23" s="148" customFormat="1" ht="15" customHeight="1" outlineLevel="1" x14ac:dyDescent="0.25">
      <c r="B23" s="482"/>
      <c r="C23" s="483"/>
      <c r="D23" s="483"/>
      <c r="E23" s="441"/>
      <c r="F23" s="442"/>
      <c r="H23" s="1" t="s">
        <v>809</v>
      </c>
      <c r="J23" s="112"/>
      <c r="K23" s="112"/>
      <c r="L23" s="112"/>
      <c r="M23" s="112"/>
      <c r="N23" s="112"/>
      <c r="O23" s="112"/>
      <c r="P23" s="112"/>
      <c r="Q23" s="112"/>
      <c r="R23" s="112"/>
      <c r="S23" s="112"/>
      <c r="T23" s="112"/>
      <c r="U23" s="112"/>
      <c r="V23" s="112"/>
      <c r="W23" s="112"/>
    </row>
    <row r="24" spans="2:23" s="148" customFormat="1" ht="15" customHeight="1" outlineLevel="1" x14ac:dyDescent="0.25">
      <c r="B24" s="482"/>
      <c r="C24" s="483"/>
      <c r="D24" s="483"/>
      <c r="E24" s="441"/>
      <c r="F24" s="442"/>
      <c r="H24" s="1" t="s">
        <v>810</v>
      </c>
      <c r="J24" s="112"/>
      <c r="K24" s="112"/>
      <c r="L24" s="112"/>
      <c r="M24" s="112"/>
      <c r="N24" s="112"/>
      <c r="O24" s="112"/>
      <c r="P24" s="112"/>
      <c r="Q24" s="112"/>
      <c r="R24" s="112"/>
      <c r="S24" s="112"/>
      <c r="T24" s="112"/>
      <c r="U24" s="112"/>
      <c r="V24" s="112"/>
      <c r="W24" s="112"/>
    </row>
    <row r="25" spans="2:23" s="148" customFormat="1" ht="15" customHeight="1" outlineLevel="1" x14ac:dyDescent="0.25">
      <c r="B25" s="482"/>
      <c r="C25" s="483"/>
      <c r="D25" s="483"/>
      <c r="E25" s="441"/>
      <c r="F25" s="442"/>
      <c r="H25" s="1" t="s">
        <v>811</v>
      </c>
      <c r="J25" s="112"/>
      <c r="K25" s="112"/>
      <c r="L25" s="112"/>
      <c r="M25" s="112"/>
      <c r="N25" s="112"/>
      <c r="O25" s="112"/>
      <c r="P25" s="112"/>
      <c r="Q25" s="112"/>
      <c r="R25" s="112"/>
      <c r="S25" s="112"/>
      <c r="T25" s="112"/>
      <c r="U25" s="112"/>
      <c r="V25" s="112"/>
      <c r="W25" s="112"/>
    </row>
    <row r="26" spans="2:23" s="148" customFormat="1" ht="15" customHeight="1" outlineLevel="1" x14ac:dyDescent="0.25">
      <c r="B26" s="482"/>
      <c r="C26" s="483"/>
      <c r="D26" s="483"/>
      <c r="E26" s="441"/>
      <c r="F26" s="442"/>
      <c r="H26" s="1" t="s">
        <v>812</v>
      </c>
      <c r="J26" s="112"/>
      <c r="K26" s="112"/>
      <c r="L26" s="112"/>
      <c r="M26" s="112"/>
      <c r="N26" s="112"/>
      <c r="O26" s="112"/>
      <c r="P26" s="112"/>
      <c r="Q26" s="112"/>
      <c r="R26" s="112"/>
      <c r="S26" s="112"/>
      <c r="T26" s="112"/>
      <c r="U26" s="112"/>
      <c r="V26" s="112"/>
      <c r="W26" s="112"/>
    </row>
    <row r="27" spans="2:23" s="148" customFormat="1" ht="15" customHeight="1" outlineLevel="1" x14ac:dyDescent="0.25">
      <c r="B27" s="482"/>
      <c r="C27" s="483"/>
      <c r="D27" s="483"/>
      <c r="E27" s="441"/>
      <c r="F27" s="442"/>
      <c r="H27" s="1" t="s">
        <v>813</v>
      </c>
      <c r="J27" s="112"/>
      <c r="K27" s="112"/>
      <c r="L27" s="112"/>
      <c r="M27" s="112"/>
      <c r="N27" s="112"/>
      <c r="O27" s="112"/>
      <c r="P27" s="112"/>
      <c r="Q27" s="112"/>
      <c r="R27" s="112"/>
      <c r="S27" s="112"/>
      <c r="T27" s="112"/>
      <c r="U27" s="112"/>
      <c r="V27" s="112"/>
      <c r="W27" s="112"/>
    </row>
    <row r="28" spans="2:23" s="148" customFormat="1" ht="15" customHeight="1" outlineLevel="1" x14ac:dyDescent="0.25">
      <c r="B28" s="482"/>
      <c r="C28" s="483"/>
      <c r="D28" s="483"/>
      <c r="E28" s="441"/>
      <c r="F28" s="442"/>
      <c r="H28" s="1" t="s">
        <v>814</v>
      </c>
      <c r="J28" s="112"/>
      <c r="K28" s="112"/>
      <c r="L28" s="112"/>
      <c r="M28" s="112"/>
      <c r="N28" s="112"/>
      <c r="O28" s="112"/>
      <c r="P28" s="112"/>
      <c r="Q28" s="112"/>
      <c r="R28" s="112"/>
      <c r="S28" s="112"/>
      <c r="T28" s="112"/>
      <c r="U28" s="112"/>
      <c r="V28" s="112"/>
      <c r="W28" s="112"/>
    </row>
    <row r="29" spans="2:23" s="148" customFormat="1" ht="15" customHeight="1" outlineLevel="1" x14ac:dyDescent="0.25">
      <c r="B29" s="482"/>
      <c r="C29" s="483"/>
      <c r="D29" s="483"/>
      <c r="E29" s="441"/>
      <c r="F29" s="442"/>
      <c r="H29" s="1" t="s">
        <v>815</v>
      </c>
      <c r="J29" s="112"/>
      <c r="K29" s="112"/>
      <c r="L29" s="112"/>
      <c r="M29" s="112"/>
      <c r="N29" s="112"/>
      <c r="O29" s="112"/>
      <c r="P29" s="112"/>
      <c r="Q29" s="112"/>
      <c r="R29" s="112"/>
      <c r="S29" s="112"/>
      <c r="T29" s="112"/>
      <c r="U29" s="112"/>
      <c r="V29" s="112"/>
      <c r="W29" s="112"/>
    </row>
    <row r="30" spans="2:23" s="148" customFormat="1" ht="15" customHeight="1" outlineLevel="1" x14ac:dyDescent="0.25">
      <c r="B30" s="482"/>
      <c r="C30" s="483"/>
      <c r="D30" s="483"/>
      <c r="E30" s="441"/>
      <c r="F30" s="442"/>
      <c r="H30" s="1" t="s">
        <v>816</v>
      </c>
      <c r="J30" s="112"/>
      <c r="K30" s="112"/>
      <c r="L30" s="112"/>
      <c r="M30" s="112"/>
      <c r="N30" s="112"/>
      <c r="O30" s="112"/>
      <c r="P30" s="112"/>
      <c r="Q30" s="112"/>
      <c r="R30" s="112"/>
      <c r="S30" s="112"/>
      <c r="T30" s="112"/>
      <c r="U30" s="112"/>
      <c r="V30" s="112"/>
      <c r="W30" s="112"/>
    </row>
    <row r="31" spans="2:23" s="148" customFormat="1" ht="15" customHeight="1" outlineLevel="1" x14ac:dyDescent="0.25">
      <c r="B31" s="482"/>
      <c r="C31" s="483"/>
      <c r="D31" s="483"/>
      <c r="E31" s="441"/>
      <c r="F31" s="442"/>
      <c r="H31" s="1" t="s">
        <v>817</v>
      </c>
      <c r="J31" s="112"/>
      <c r="K31" s="112"/>
      <c r="L31" s="112"/>
      <c r="M31" s="112"/>
      <c r="N31" s="112"/>
      <c r="O31" s="112"/>
      <c r="P31" s="112"/>
      <c r="Q31" s="112"/>
      <c r="R31" s="112"/>
      <c r="S31" s="112"/>
      <c r="T31" s="112"/>
      <c r="U31" s="112"/>
      <c r="V31" s="112"/>
      <c r="W31" s="112"/>
    </row>
    <row r="32" spans="2:23" s="148" customFormat="1" ht="15" customHeight="1" outlineLevel="1" x14ac:dyDescent="0.25">
      <c r="B32" s="482"/>
      <c r="C32" s="483"/>
      <c r="D32" s="483"/>
      <c r="E32" s="441"/>
      <c r="F32" s="442"/>
      <c r="H32" s="1" t="s">
        <v>818</v>
      </c>
      <c r="J32" s="112"/>
      <c r="K32" s="112"/>
      <c r="L32" s="112"/>
      <c r="M32" s="112"/>
      <c r="N32" s="112"/>
      <c r="O32" s="112"/>
      <c r="P32" s="112"/>
      <c r="Q32" s="112"/>
      <c r="R32" s="112"/>
      <c r="S32" s="112"/>
      <c r="T32" s="112"/>
      <c r="U32" s="112"/>
      <c r="V32" s="112"/>
      <c r="W32" s="112"/>
    </row>
    <row r="33" spans="2:23" s="148" customFormat="1" ht="15" customHeight="1" outlineLevel="1" x14ac:dyDescent="0.25">
      <c r="B33" s="482"/>
      <c r="C33" s="483"/>
      <c r="D33" s="483"/>
      <c r="E33" s="441"/>
      <c r="F33" s="442"/>
      <c r="H33" s="1" t="s">
        <v>819</v>
      </c>
      <c r="J33" s="112"/>
      <c r="K33" s="112"/>
      <c r="L33" s="112"/>
      <c r="M33" s="112"/>
      <c r="N33" s="112"/>
      <c r="O33" s="112"/>
      <c r="P33" s="112"/>
      <c r="Q33" s="112"/>
      <c r="R33" s="112"/>
      <c r="S33" s="112"/>
      <c r="T33" s="112"/>
      <c r="U33" s="112"/>
      <c r="V33" s="112"/>
      <c r="W33" s="112"/>
    </row>
    <row r="34" spans="2:23" s="148" customFormat="1" ht="15" customHeight="1" outlineLevel="1" x14ac:dyDescent="0.25">
      <c r="B34" s="482"/>
      <c r="C34" s="483"/>
      <c r="D34" s="483"/>
      <c r="E34" s="441"/>
      <c r="F34" s="442"/>
      <c r="H34" s="1" t="s">
        <v>820</v>
      </c>
      <c r="J34" s="112"/>
      <c r="K34" s="112"/>
      <c r="L34" s="112"/>
      <c r="M34" s="112"/>
      <c r="N34" s="112"/>
      <c r="O34" s="112"/>
      <c r="P34" s="112"/>
      <c r="Q34" s="112"/>
      <c r="R34" s="112"/>
      <c r="S34" s="112"/>
      <c r="T34" s="112"/>
      <c r="U34" s="112"/>
      <c r="V34" s="112"/>
      <c r="W34" s="112"/>
    </row>
    <row r="35" spans="2:23" s="148" customFormat="1" ht="15" customHeight="1" outlineLevel="1" x14ac:dyDescent="0.25">
      <c r="B35" s="482"/>
      <c r="C35" s="483"/>
      <c r="D35" s="483"/>
      <c r="E35" s="441"/>
      <c r="F35" s="442"/>
      <c r="H35" s="1" t="s">
        <v>821</v>
      </c>
      <c r="J35" s="112"/>
      <c r="K35" s="112"/>
      <c r="L35" s="112"/>
      <c r="M35" s="112"/>
      <c r="N35" s="112"/>
      <c r="O35" s="112"/>
      <c r="P35" s="112"/>
      <c r="Q35" s="112"/>
      <c r="R35" s="112"/>
      <c r="S35" s="112"/>
      <c r="T35" s="112"/>
      <c r="U35" s="112"/>
      <c r="V35" s="112"/>
      <c r="W35" s="112"/>
    </row>
    <row r="36" spans="2:23" s="148" customFormat="1" ht="15" customHeight="1" outlineLevel="1" x14ac:dyDescent="0.25">
      <c r="B36" s="482"/>
      <c r="C36" s="483"/>
      <c r="D36" s="483"/>
      <c r="E36" s="441"/>
      <c r="F36" s="442"/>
      <c r="H36" s="1" t="s">
        <v>822</v>
      </c>
      <c r="J36" s="112"/>
      <c r="K36" s="112"/>
      <c r="L36" s="112"/>
      <c r="M36" s="112"/>
      <c r="N36" s="112"/>
      <c r="O36" s="112"/>
      <c r="P36" s="112"/>
      <c r="Q36" s="112"/>
      <c r="R36" s="112"/>
      <c r="S36" s="112"/>
      <c r="T36" s="112"/>
      <c r="U36" s="112"/>
      <c r="V36" s="112"/>
      <c r="W36" s="112"/>
    </row>
    <row r="37" spans="2:23" s="148" customFormat="1" ht="15" customHeight="1" outlineLevel="1" x14ac:dyDescent="0.25">
      <c r="B37" s="482"/>
      <c r="C37" s="483"/>
      <c r="D37" s="483"/>
      <c r="E37" s="441"/>
      <c r="F37" s="442"/>
      <c r="H37" s="1" t="s">
        <v>823</v>
      </c>
      <c r="J37" s="112"/>
      <c r="K37" s="112"/>
      <c r="L37" s="112"/>
      <c r="M37" s="112"/>
      <c r="N37" s="112"/>
      <c r="O37" s="112"/>
      <c r="P37" s="112"/>
      <c r="Q37" s="112"/>
      <c r="R37" s="112"/>
      <c r="S37" s="112"/>
      <c r="T37" s="112"/>
      <c r="U37" s="112"/>
      <c r="V37" s="112"/>
      <c r="W37" s="112"/>
    </row>
    <row r="38" spans="2:23" s="148" customFormat="1" ht="15" customHeight="1" outlineLevel="1" x14ac:dyDescent="0.25">
      <c r="B38" s="482"/>
      <c r="C38" s="483"/>
      <c r="D38" s="483"/>
      <c r="E38" s="441"/>
      <c r="F38" s="442"/>
      <c r="H38" s="1" t="s">
        <v>824</v>
      </c>
      <c r="J38" s="112"/>
      <c r="K38" s="112"/>
      <c r="L38" s="112"/>
      <c r="M38" s="112"/>
      <c r="N38" s="112"/>
      <c r="O38" s="112"/>
      <c r="P38" s="112"/>
      <c r="Q38" s="112"/>
      <c r="R38" s="112"/>
      <c r="S38" s="112"/>
      <c r="T38" s="112"/>
      <c r="U38" s="112"/>
      <c r="V38" s="112"/>
      <c r="W38" s="112"/>
    </row>
    <row r="39" spans="2:23" s="148" customFormat="1" ht="15" customHeight="1" outlineLevel="1" x14ac:dyDescent="0.25">
      <c r="B39" s="482"/>
      <c r="C39" s="483"/>
      <c r="D39" s="483"/>
      <c r="E39" s="441"/>
      <c r="F39" s="442"/>
      <c r="H39" s="1" t="s">
        <v>825</v>
      </c>
      <c r="J39" s="112"/>
      <c r="K39" s="112"/>
      <c r="L39" s="112"/>
      <c r="M39" s="112"/>
      <c r="N39" s="112"/>
      <c r="O39" s="112"/>
      <c r="P39" s="112"/>
      <c r="Q39" s="112"/>
      <c r="R39" s="112"/>
      <c r="S39" s="112"/>
      <c r="T39" s="112"/>
      <c r="U39" s="112"/>
      <c r="V39" s="112"/>
      <c r="W39" s="112"/>
    </row>
    <row r="40" spans="2:23" s="148" customFormat="1" ht="15" customHeight="1" outlineLevel="1" x14ac:dyDescent="0.25">
      <c r="B40" s="482"/>
      <c r="C40" s="483"/>
      <c r="D40" s="483"/>
      <c r="E40" s="441"/>
      <c r="F40" s="442"/>
      <c r="H40" s="1" t="s">
        <v>826</v>
      </c>
      <c r="J40" s="112"/>
      <c r="K40" s="112"/>
      <c r="L40" s="112"/>
      <c r="M40" s="112"/>
      <c r="N40" s="112"/>
      <c r="O40" s="112"/>
      <c r="P40" s="112"/>
      <c r="Q40" s="112"/>
      <c r="R40" s="112"/>
      <c r="S40" s="112"/>
      <c r="T40" s="112"/>
      <c r="U40" s="112"/>
      <c r="V40" s="112"/>
      <c r="W40" s="112"/>
    </row>
    <row r="41" spans="2:23" s="148" customFormat="1" ht="15" customHeight="1" outlineLevel="1" x14ac:dyDescent="0.25">
      <c r="B41" s="482"/>
      <c r="C41" s="483"/>
      <c r="D41" s="483"/>
      <c r="E41" s="441"/>
      <c r="F41" s="442"/>
      <c r="H41" s="1" t="s">
        <v>827</v>
      </c>
      <c r="J41" s="112"/>
      <c r="K41" s="112"/>
      <c r="L41" s="112"/>
      <c r="M41" s="112"/>
      <c r="N41" s="112"/>
      <c r="O41" s="112"/>
      <c r="P41" s="112"/>
      <c r="Q41" s="112"/>
      <c r="R41" s="112"/>
      <c r="S41" s="112"/>
      <c r="T41" s="112"/>
      <c r="U41" s="112"/>
      <c r="V41" s="112"/>
      <c r="W41" s="112"/>
    </row>
    <row r="42" spans="2:23" s="148" customFormat="1" ht="15" customHeight="1" outlineLevel="1" x14ac:dyDescent="0.25">
      <c r="B42" s="482"/>
      <c r="C42" s="483"/>
      <c r="D42" s="483"/>
      <c r="E42" s="441"/>
      <c r="F42" s="442"/>
      <c r="H42" s="1" t="s">
        <v>828</v>
      </c>
      <c r="J42" s="112"/>
      <c r="K42" s="112"/>
      <c r="L42" s="112"/>
      <c r="M42" s="112"/>
      <c r="N42" s="112"/>
      <c r="O42" s="112"/>
      <c r="P42" s="112"/>
      <c r="Q42" s="112"/>
      <c r="R42" s="112"/>
      <c r="S42" s="112"/>
      <c r="T42" s="112"/>
      <c r="U42" s="112"/>
      <c r="V42" s="112"/>
      <c r="W42" s="112"/>
    </row>
    <row r="43" spans="2:23" s="148" customFormat="1" ht="15" customHeight="1" outlineLevel="1" x14ac:dyDescent="0.25">
      <c r="B43" s="482"/>
      <c r="C43" s="483"/>
      <c r="D43" s="483"/>
      <c r="E43" s="441"/>
      <c r="F43" s="442"/>
      <c r="H43" s="1" t="s">
        <v>829</v>
      </c>
      <c r="J43" s="112"/>
      <c r="K43" s="112"/>
      <c r="L43" s="112"/>
      <c r="M43" s="112"/>
      <c r="N43" s="112"/>
      <c r="O43" s="112"/>
      <c r="P43" s="112"/>
      <c r="Q43" s="112"/>
      <c r="R43" s="112"/>
      <c r="S43" s="112"/>
      <c r="T43" s="112"/>
      <c r="U43" s="112"/>
      <c r="V43" s="112"/>
      <c r="W43" s="112"/>
    </row>
    <row r="44" spans="2:23" s="148" customFormat="1" ht="15" customHeight="1" outlineLevel="1" x14ac:dyDescent="0.25">
      <c r="B44" s="482"/>
      <c r="C44" s="483"/>
      <c r="D44" s="483"/>
      <c r="E44" s="441"/>
      <c r="F44" s="442"/>
      <c r="H44" s="1" t="s">
        <v>830</v>
      </c>
      <c r="J44" s="112"/>
      <c r="K44" s="112"/>
      <c r="L44" s="112"/>
      <c r="M44" s="112"/>
      <c r="N44" s="112"/>
      <c r="O44" s="112"/>
      <c r="P44" s="112"/>
      <c r="Q44" s="112"/>
      <c r="R44" s="112"/>
      <c r="S44" s="112"/>
      <c r="T44" s="112"/>
      <c r="U44" s="112"/>
      <c r="V44" s="112"/>
      <c r="W44" s="112"/>
    </row>
    <row r="45" spans="2:23" s="148" customFormat="1" ht="15" customHeight="1" outlineLevel="1" x14ac:dyDescent="0.25">
      <c r="B45" s="482"/>
      <c r="C45" s="483"/>
      <c r="D45" s="483"/>
      <c r="E45" s="441"/>
      <c r="F45" s="442"/>
      <c r="H45" s="1" t="s">
        <v>831</v>
      </c>
      <c r="J45" s="112"/>
      <c r="K45" s="112"/>
      <c r="L45" s="112"/>
      <c r="M45" s="112"/>
      <c r="N45" s="112"/>
      <c r="O45" s="112"/>
      <c r="P45" s="112"/>
      <c r="Q45" s="112"/>
      <c r="R45" s="112"/>
      <c r="S45" s="112"/>
      <c r="T45" s="112"/>
      <c r="U45" s="112"/>
      <c r="V45" s="112"/>
      <c r="W45" s="112"/>
    </row>
    <row r="46" spans="2:23" s="148" customFormat="1" ht="15" customHeight="1" outlineLevel="1" x14ac:dyDescent="0.25">
      <c r="B46" s="482"/>
      <c r="C46" s="483"/>
      <c r="D46" s="483"/>
      <c r="E46" s="441"/>
      <c r="F46" s="442"/>
      <c r="H46" s="1" t="s">
        <v>832</v>
      </c>
      <c r="J46" s="112"/>
      <c r="K46" s="112"/>
      <c r="L46" s="112"/>
      <c r="M46" s="112"/>
      <c r="N46" s="112"/>
      <c r="O46" s="112"/>
      <c r="P46" s="112"/>
      <c r="Q46" s="112"/>
      <c r="R46" s="112"/>
      <c r="S46" s="112"/>
      <c r="T46" s="112"/>
      <c r="U46" s="112"/>
      <c r="V46" s="112"/>
      <c r="W46" s="112"/>
    </row>
    <row r="47" spans="2:23" s="148" customFormat="1" ht="15" customHeight="1" outlineLevel="1" x14ac:dyDescent="0.25">
      <c r="B47" s="482"/>
      <c r="C47" s="483"/>
      <c r="D47" s="483"/>
      <c r="E47" s="441"/>
      <c r="F47" s="442"/>
      <c r="H47" s="1" t="s">
        <v>833</v>
      </c>
      <c r="J47" s="112"/>
      <c r="K47" s="112"/>
      <c r="L47" s="112"/>
      <c r="M47" s="112"/>
      <c r="N47" s="112"/>
      <c r="O47" s="112"/>
      <c r="P47" s="112"/>
      <c r="Q47" s="112"/>
      <c r="R47" s="112"/>
      <c r="S47" s="112"/>
      <c r="T47" s="112"/>
      <c r="U47" s="112"/>
      <c r="V47" s="112"/>
      <c r="W47" s="112"/>
    </row>
    <row r="48" spans="2:23" s="148" customFormat="1" ht="15" customHeight="1" outlineLevel="1" x14ac:dyDescent="0.25">
      <c r="B48" s="482"/>
      <c r="C48" s="483"/>
      <c r="D48" s="483"/>
      <c r="E48" s="441"/>
      <c r="F48" s="442"/>
      <c r="H48" s="1" t="s">
        <v>834</v>
      </c>
      <c r="J48" s="112"/>
      <c r="K48" s="112"/>
      <c r="L48" s="112"/>
      <c r="M48" s="112"/>
      <c r="N48" s="112"/>
      <c r="O48" s="112"/>
      <c r="P48" s="112"/>
      <c r="Q48" s="112"/>
      <c r="R48" s="112"/>
      <c r="S48" s="112"/>
      <c r="T48" s="112"/>
      <c r="U48" s="112"/>
      <c r="V48" s="112"/>
      <c r="W48" s="112"/>
    </row>
    <row r="49" spans="2:23" s="148" customFormat="1" ht="15" customHeight="1" outlineLevel="1" x14ac:dyDescent="0.25">
      <c r="B49" s="482"/>
      <c r="C49" s="483"/>
      <c r="D49" s="483"/>
      <c r="E49" s="441"/>
      <c r="F49" s="442"/>
      <c r="H49" s="1" t="s">
        <v>835</v>
      </c>
      <c r="J49" s="112"/>
      <c r="K49" s="112"/>
      <c r="L49" s="112"/>
      <c r="M49" s="112"/>
      <c r="N49" s="112"/>
      <c r="O49" s="112"/>
      <c r="P49" s="112"/>
      <c r="Q49" s="112"/>
      <c r="R49" s="112"/>
      <c r="S49" s="112"/>
      <c r="T49" s="112"/>
      <c r="U49" s="112"/>
      <c r="V49" s="112"/>
      <c r="W49" s="112"/>
    </row>
    <row r="50" spans="2:23" s="148" customFormat="1" ht="15" customHeight="1" outlineLevel="1" x14ac:dyDescent="0.25">
      <c r="B50" s="482"/>
      <c r="C50" s="483"/>
      <c r="D50" s="483"/>
      <c r="E50" s="441"/>
      <c r="F50" s="442"/>
      <c r="H50" s="1" t="s">
        <v>836</v>
      </c>
      <c r="J50" s="112"/>
      <c r="K50" s="112"/>
      <c r="L50" s="112"/>
      <c r="M50" s="112"/>
      <c r="N50" s="112"/>
      <c r="O50" s="112"/>
      <c r="P50" s="112"/>
      <c r="Q50" s="112"/>
      <c r="R50" s="112"/>
      <c r="S50" s="112"/>
      <c r="T50" s="112"/>
      <c r="U50" s="112"/>
      <c r="V50" s="112"/>
      <c r="W50" s="112"/>
    </row>
    <row r="51" spans="2:23" s="148" customFormat="1" ht="15" customHeight="1" outlineLevel="1" x14ac:dyDescent="0.25">
      <c r="B51" s="482"/>
      <c r="C51" s="483"/>
      <c r="D51" s="483"/>
      <c r="E51" s="441"/>
      <c r="F51" s="442"/>
      <c r="H51" s="1" t="s">
        <v>837</v>
      </c>
      <c r="J51" s="112"/>
      <c r="K51" s="112"/>
      <c r="L51" s="112"/>
      <c r="M51" s="112"/>
      <c r="N51" s="112"/>
      <c r="O51" s="112"/>
      <c r="P51" s="112"/>
      <c r="Q51" s="112"/>
      <c r="R51" s="112"/>
      <c r="S51" s="112"/>
      <c r="T51" s="112"/>
      <c r="U51" s="112"/>
      <c r="V51" s="112"/>
      <c r="W51" s="112"/>
    </row>
    <row r="52" spans="2:23" s="148" customFormat="1" ht="15" customHeight="1" outlineLevel="1" x14ac:dyDescent="0.25">
      <c r="B52" s="482"/>
      <c r="C52" s="483"/>
      <c r="D52" s="483"/>
      <c r="E52" s="441"/>
      <c r="F52" s="442"/>
      <c r="H52" s="1" t="s">
        <v>838</v>
      </c>
      <c r="J52" s="112"/>
      <c r="K52" s="112"/>
      <c r="L52" s="112"/>
      <c r="M52" s="112"/>
      <c r="N52" s="112"/>
      <c r="O52" s="112"/>
      <c r="P52" s="112"/>
      <c r="Q52" s="112"/>
      <c r="R52" s="112"/>
      <c r="S52" s="112"/>
      <c r="T52" s="112"/>
      <c r="U52" s="112"/>
      <c r="V52" s="112"/>
      <c r="W52" s="112"/>
    </row>
    <row r="53" spans="2:23" s="148" customFormat="1" ht="15" customHeight="1" outlineLevel="1" x14ac:dyDescent="0.25">
      <c r="B53" s="482"/>
      <c r="C53" s="483"/>
      <c r="D53" s="483"/>
      <c r="E53" s="441"/>
      <c r="F53" s="442"/>
      <c r="H53" s="1" t="s">
        <v>839</v>
      </c>
      <c r="J53" s="112"/>
      <c r="K53" s="112"/>
      <c r="L53" s="112"/>
      <c r="M53" s="112"/>
      <c r="N53" s="112"/>
      <c r="O53" s="112"/>
      <c r="P53" s="112"/>
      <c r="Q53" s="112"/>
      <c r="R53" s="112"/>
      <c r="S53" s="112"/>
      <c r="T53" s="112"/>
      <c r="U53" s="112"/>
      <c r="V53" s="112"/>
      <c r="W53" s="112"/>
    </row>
    <row r="54" spans="2:23" s="148" customFormat="1" ht="15" customHeight="1" outlineLevel="1" x14ac:dyDescent="0.25">
      <c r="B54" s="482"/>
      <c r="C54" s="483"/>
      <c r="D54" s="483"/>
      <c r="E54" s="441"/>
      <c r="F54" s="442"/>
      <c r="H54" s="1" t="s">
        <v>840</v>
      </c>
      <c r="J54" s="112"/>
      <c r="K54" s="112"/>
      <c r="L54" s="112"/>
      <c r="M54" s="112"/>
      <c r="N54" s="112"/>
      <c r="O54" s="112"/>
      <c r="P54" s="112"/>
      <c r="Q54" s="112"/>
      <c r="R54" s="112"/>
      <c r="S54" s="112"/>
      <c r="T54" s="112"/>
      <c r="U54" s="112"/>
      <c r="V54" s="112"/>
      <c r="W54" s="112"/>
    </row>
    <row r="55" spans="2:23" s="148" customFormat="1" ht="15" customHeight="1" outlineLevel="1" x14ac:dyDescent="0.25">
      <c r="B55" s="482"/>
      <c r="C55" s="483"/>
      <c r="D55" s="483"/>
      <c r="E55" s="441"/>
      <c r="F55" s="442"/>
      <c r="H55" s="1" t="s">
        <v>841</v>
      </c>
      <c r="J55" s="112"/>
      <c r="K55" s="112"/>
      <c r="L55" s="112"/>
      <c r="M55" s="112"/>
      <c r="N55" s="112"/>
      <c r="O55" s="112"/>
      <c r="P55" s="112"/>
      <c r="Q55" s="112"/>
      <c r="R55" s="112"/>
      <c r="S55" s="112"/>
      <c r="T55" s="112"/>
      <c r="U55" s="112"/>
      <c r="V55" s="112"/>
      <c r="W55" s="112"/>
    </row>
    <row r="56" spans="2:23" s="148" customFormat="1" ht="15" customHeight="1" outlineLevel="1" x14ac:dyDescent="0.25">
      <c r="B56" s="482"/>
      <c r="C56" s="483"/>
      <c r="D56" s="483"/>
      <c r="E56" s="441"/>
      <c r="F56" s="442"/>
      <c r="H56" s="1" t="s">
        <v>842</v>
      </c>
      <c r="J56" s="112"/>
      <c r="K56" s="112"/>
      <c r="L56" s="112"/>
      <c r="M56" s="112"/>
      <c r="N56" s="112"/>
      <c r="O56" s="112"/>
      <c r="P56" s="112"/>
      <c r="Q56" s="112"/>
      <c r="R56" s="112"/>
      <c r="S56" s="112"/>
      <c r="T56" s="112"/>
      <c r="U56" s="112"/>
      <c r="V56" s="112"/>
      <c r="W56" s="112"/>
    </row>
    <row r="57" spans="2:23" s="148" customFormat="1" ht="15" customHeight="1" outlineLevel="1" x14ac:dyDescent="0.25">
      <c r="B57" s="482"/>
      <c r="C57" s="483"/>
      <c r="D57" s="483"/>
      <c r="E57" s="441"/>
      <c r="F57" s="442"/>
      <c r="H57" s="1" t="s">
        <v>843</v>
      </c>
      <c r="J57" s="112"/>
      <c r="K57" s="112"/>
      <c r="L57" s="112"/>
      <c r="M57" s="112"/>
      <c r="N57" s="112"/>
      <c r="O57" s="112"/>
      <c r="P57" s="112"/>
      <c r="Q57" s="112"/>
      <c r="R57" s="112"/>
      <c r="S57" s="112"/>
      <c r="T57" s="112"/>
      <c r="U57" s="112"/>
      <c r="V57" s="112"/>
      <c r="W57" s="112"/>
    </row>
    <row r="58" spans="2:23" s="148" customFormat="1" ht="15" customHeight="1" outlineLevel="1" x14ac:dyDescent="0.25">
      <c r="B58" s="482"/>
      <c r="C58" s="483"/>
      <c r="D58" s="483"/>
      <c r="E58" s="441"/>
      <c r="F58" s="442"/>
      <c r="H58" s="1" t="s">
        <v>844</v>
      </c>
      <c r="J58" s="112"/>
      <c r="K58" s="112"/>
      <c r="L58" s="112"/>
      <c r="M58" s="112"/>
      <c r="N58" s="112"/>
      <c r="O58" s="112"/>
      <c r="P58" s="112"/>
      <c r="Q58" s="112"/>
      <c r="R58" s="112"/>
      <c r="S58" s="112"/>
      <c r="T58" s="112"/>
      <c r="U58" s="112"/>
      <c r="V58" s="112"/>
      <c r="W58" s="112"/>
    </row>
    <row r="59" spans="2:23" s="148" customFormat="1" ht="15" customHeight="1" outlineLevel="1" x14ac:dyDescent="0.25">
      <c r="B59" s="482"/>
      <c r="C59" s="483"/>
      <c r="D59" s="483"/>
      <c r="E59" s="441"/>
      <c r="F59" s="442"/>
      <c r="H59" s="1" t="s">
        <v>845</v>
      </c>
      <c r="J59" s="112"/>
      <c r="K59" s="112"/>
      <c r="L59" s="112"/>
      <c r="M59" s="112"/>
      <c r="N59" s="112"/>
      <c r="O59" s="112"/>
      <c r="P59" s="112"/>
      <c r="Q59" s="112"/>
      <c r="R59" s="112"/>
      <c r="S59" s="112"/>
      <c r="T59" s="112"/>
      <c r="U59" s="112"/>
      <c r="V59" s="112"/>
      <c r="W59" s="112"/>
    </row>
    <row r="60" spans="2:23" s="148" customFormat="1" ht="15" customHeight="1" outlineLevel="1" x14ac:dyDescent="0.25">
      <c r="B60" s="482"/>
      <c r="C60" s="483"/>
      <c r="D60" s="483"/>
      <c r="E60" s="441"/>
      <c r="F60" s="442"/>
      <c r="H60" s="1" t="s">
        <v>846</v>
      </c>
      <c r="J60" s="112"/>
      <c r="K60" s="112"/>
      <c r="L60" s="112"/>
      <c r="M60" s="112"/>
      <c r="N60" s="112"/>
      <c r="O60" s="112"/>
      <c r="P60" s="112"/>
      <c r="Q60" s="112"/>
      <c r="R60" s="112"/>
      <c r="S60" s="112"/>
      <c r="T60" s="112"/>
      <c r="U60" s="112"/>
      <c r="V60" s="112"/>
      <c r="W60" s="112"/>
    </row>
    <row r="61" spans="2:23" s="148" customFormat="1" ht="15" customHeight="1" outlineLevel="1" x14ac:dyDescent="0.25">
      <c r="B61" s="482"/>
      <c r="C61" s="483"/>
      <c r="D61" s="483"/>
      <c r="E61" s="441"/>
      <c r="F61" s="442"/>
      <c r="H61" s="1" t="s">
        <v>847</v>
      </c>
      <c r="J61" s="112"/>
      <c r="K61" s="112"/>
      <c r="L61" s="112"/>
      <c r="M61" s="112"/>
      <c r="N61" s="112"/>
      <c r="O61" s="112"/>
      <c r="P61" s="112"/>
      <c r="Q61" s="112"/>
      <c r="R61" s="112"/>
      <c r="S61" s="112"/>
      <c r="T61" s="112"/>
      <c r="U61" s="112"/>
      <c r="V61" s="112"/>
      <c r="W61" s="112"/>
    </row>
    <row r="62" spans="2:23" s="148" customFormat="1" ht="15" customHeight="1" outlineLevel="1" x14ac:dyDescent="0.25">
      <c r="B62" s="482"/>
      <c r="C62" s="483"/>
      <c r="D62" s="483"/>
      <c r="E62" s="441"/>
      <c r="F62" s="442"/>
      <c r="H62" s="1" t="s">
        <v>848</v>
      </c>
      <c r="J62" s="112"/>
      <c r="K62" s="112"/>
      <c r="L62" s="112"/>
      <c r="M62" s="112"/>
      <c r="N62" s="112"/>
      <c r="O62" s="112"/>
      <c r="P62" s="112"/>
      <c r="Q62" s="112"/>
      <c r="R62" s="112"/>
      <c r="S62" s="112"/>
      <c r="T62" s="112"/>
      <c r="U62" s="112"/>
      <c r="V62" s="112"/>
      <c r="W62" s="112"/>
    </row>
    <row r="63" spans="2:23" s="148" customFormat="1" ht="15" customHeight="1" outlineLevel="1" x14ac:dyDescent="0.25">
      <c r="B63" s="482"/>
      <c r="C63" s="483"/>
      <c r="D63" s="483"/>
      <c r="E63" s="441"/>
      <c r="F63" s="442"/>
      <c r="H63" s="1" t="s">
        <v>849</v>
      </c>
      <c r="J63" s="112"/>
      <c r="K63" s="112"/>
      <c r="L63" s="112"/>
      <c r="M63" s="112"/>
      <c r="N63" s="112"/>
      <c r="O63" s="112"/>
      <c r="P63" s="112"/>
      <c r="Q63" s="112"/>
      <c r="R63" s="112"/>
      <c r="S63" s="112"/>
      <c r="T63" s="112"/>
      <c r="U63" s="112"/>
      <c r="V63" s="112"/>
      <c r="W63" s="112"/>
    </row>
    <row r="64" spans="2:23" s="148" customFormat="1" ht="15" customHeight="1" outlineLevel="1" x14ac:dyDescent="0.25">
      <c r="B64" s="482"/>
      <c r="C64" s="483"/>
      <c r="D64" s="483"/>
      <c r="E64" s="441"/>
      <c r="F64" s="442"/>
      <c r="H64" s="1" t="s">
        <v>850</v>
      </c>
      <c r="J64" s="112"/>
      <c r="K64" s="112"/>
      <c r="L64" s="112"/>
      <c r="M64" s="112"/>
      <c r="N64" s="112"/>
      <c r="O64" s="112"/>
      <c r="P64" s="112"/>
      <c r="Q64" s="112"/>
      <c r="R64" s="112"/>
      <c r="S64" s="112"/>
      <c r="T64" s="112"/>
      <c r="U64" s="112"/>
      <c r="V64" s="112"/>
      <c r="W64" s="112"/>
    </row>
    <row r="65" spans="2:23" s="148" customFormat="1" ht="15" customHeight="1" outlineLevel="1" x14ac:dyDescent="0.25">
      <c r="B65" s="482"/>
      <c r="C65" s="483"/>
      <c r="D65" s="483"/>
      <c r="E65" s="441"/>
      <c r="F65" s="442"/>
      <c r="H65" s="1" t="s">
        <v>851</v>
      </c>
      <c r="J65" s="112"/>
      <c r="K65" s="112"/>
      <c r="L65" s="112"/>
      <c r="M65" s="112"/>
      <c r="N65" s="112"/>
      <c r="O65" s="112"/>
      <c r="P65" s="112"/>
      <c r="Q65" s="112"/>
      <c r="R65" s="112"/>
      <c r="S65" s="112"/>
      <c r="T65" s="112"/>
      <c r="U65" s="112"/>
      <c r="V65" s="112"/>
      <c r="W65" s="112"/>
    </row>
    <row r="66" spans="2:23" s="148" customFormat="1" ht="15" customHeight="1" outlineLevel="1" x14ac:dyDescent="0.25">
      <c r="B66" s="482"/>
      <c r="C66" s="483"/>
      <c r="D66" s="483"/>
      <c r="E66" s="441"/>
      <c r="F66" s="442"/>
      <c r="H66" s="1" t="s">
        <v>852</v>
      </c>
      <c r="J66" s="112"/>
      <c r="K66" s="112"/>
      <c r="L66" s="112"/>
      <c r="M66" s="112"/>
      <c r="N66" s="112"/>
      <c r="O66" s="112"/>
      <c r="P66" s="112"/>
      <c r="Q66" s="112"/>
      <c r="R66" s="112"/>
      <c r="S66" s="112"/>
      <c r="T66" s="112"/>
      <c r="U66" s="112"/>
      <c r="V66" s="112"/>
      <c r="W66" s="112"/>
    </row>
    <row r="67" spans="2:23" s="148" customFormat="1" ht="15" customHeight="1" outlineLevel="1" x14ac:dyDescent="0.25">
      <c r="B67" s="482"/>
      <c r="C67" s="483"/>
      <c r="D67" s="483"/>
      <c r="E67" s="441"/>
      <c r="F67" s="442"/>
      <c r="H67" s="1" t="s">
        <v>853</v>
      </c>
      <c r="J67" s="112"/>
      <c r="K67" s="112"/>
      <c r="L67" s="112"/>
      <c r="M67" s="112"/>
      <c r="N67" s="112"/>
      <c r="O67" s="112"/>
      <c r="P67" s="112"/>
      <c r="Q67" s="112"/>
      <c r="R67" s="112"/>
      <c r="S67" s="112"/>
      <c r="T67" s="112"/>
      <c r="U67" s="112"/>
      <c r="V67" s="112"/>
      <c r="W67" s="112"/>
    </row>
    <row r="68" spans="2:23" s="148" customFormat="1" ht="15" customHeight="1" outlineLevel="1" x14ac:dyDescent="0.25">
      <c r="B68" s="482"/>
      <c r="C68" s="483"/>
      <c r="D68" s="483"/>
      <c r="E68" s="441"/>
      <c r="F68" s="442"/>
      <c r="H68" s="1" t="s">
        <v>854</v>
      </c>
      <c r="J68" s="112"/>
      <c r="K68" s="112"/>
      <c r="L68" s="112"/>
      <c r="M68" s="112"/>
      <c r="N68" s="112"/>
      <c r="O68" s="112"/>
      <c r="P68" s="112"/>
      <c r="Q68" s="112"/>
      <c r="R68" s="112"/>
      <c r="S68" s="112"/>
      <c r="T68" s="112"/>
      <c r="U68" s="112"/>
      <c r="V68" s="112"/>
      <c r="W68" s="112"/>
    </row>
    <row r="69" spans="2:23" s="148" customFormat="1" ht="15" customHeight="1" outlineLevel="1" x14ac:dyDescent="0.25">
      <c r="B69" s="482"/>
      <c r="C69" s="483"/>
      <c r="D69" s="483"/>
      <c r="E69" s="441"/>
      <c r="F69" s="442"/>
      <c r="H69" s="1" t="s">
        <v>855</v>
      </c>
      <c r="J69" s="112"/>
      <c r="K69" s="112"/>
      <c r="L69" s="112"/>
      <c r="M69" s="112"/>
      <c r="N69" s="112"/>
      <c r="O69" s="112"/>
      <c r="P69" s="112"/>
      <c r="Q69" s="112"/>
      <c r="R69" s="112"/>
      <c r="S69" s="112"/>
      <c r="T69" s="112"/>
      <c r="U69" s="112"/>
      <c r="V69" s="112"/>
      <c r="W69" s="112"/>
    </row>
    <row r="70" spans="2:23" s="148" customFormat="1" ht="15" customHeight="1" outlineLevel="1" x14ac:dyDescent="0.25">
      <c r="B70" s="482"/>
      <c r="C70" s="483"/>
      <c r="D70" s="483"/>
      <c r="E70" s="441"/>
      <c r="F70" s="442"/>
      <c r="H70" s="1" t="s">
        <v>856</v>
      </c>
      <c r="J70" s="112"/>
      <c r="K70" s="112"/>
      <c r="L70" s="112"/>
      <c r="M70" s="112"/>
      <c r="N70" s="112"/>
      <c r="O70" s="112"/>
      <c r="P70" s="112"/>
      <c r="Q70" s="112"/>
      <c r="R70" s="112"/>
      <c r="S70" s="112"/>
      <c r="T70" s="112"/>
      <c r="U70" s="112"/>
      <c r="V70" s="112"/>
      <c r="W70" s="112"/>
    </row>
    <row r="71" spans="2:23" s="148" customFormat="1" ht="15" customHeight="1" outlineLevel="1" x14ac:dyDescent="0.25">
      <c r="B71" s="482"/>
      <c r="C71" s="483"/>
      <c r="D71" s="483"/>
      <c r="E71" s="441"/>
      <c r="F71" s="442"/>
      <c r="H71" s="1" t="s">
        <v>857</v>
      </c>
      <c r="J71" s="112"/>
      <c r="K71" s="112"/>
      <c r="L71" s="112"/>
      <c r="M71" s="112"/>
      <c r="N71" s="112"/>
      <c r="O71" s="112"/>
      <c r="P71" s="112"/>
      <c r="Q71" s="112"/>
      <c r="R71" s="112"/>
      <c r="S71" s="112"/>
      <c r="T71" s="112"/>
      <c r="U71" s="112"/>
      <c r="V71" s="112"/>
      <c r="W71" s="112"/>
    </row>
    <row r="72" spans="2:23" s="148" customFormat="1" ht="15" customHeight="1" outlineLevel="1" x14ac:dyDescent="0.25">
      <c r="B72" s="482"/>
      <c r="C72" s="483"/>
      <c r="D72" s="483"/>
      <c r="E72" s="441"/>
      <c r="F72" s="442"/>
      <c r="H72" s="1" t="s">
        <v>858</v>
      </c>
      <c r="J72" s="112"/>
      <c r="K72" s="112"/>
      <c r="L72" s="112"/>
      <c r="M72" s="112"/>
      <c r="N72" s="112"/>
      <c r="O72" s="112"/>
      <c r="P72" s="112"/>
      <c r="Q72" s="112"/>
      <c r="R72" s="112"/>
      <c r="S72" s="112"/>
      <c r="T72" s="112"/>
      <c r="U72" s="112"/>
      <c r="V72" s="112"/>
      <c r="W72" s="112"/>
    </row>
    <row r="73" spans="2:23" s="148" customFormat="1" ht="15" customHeight="1" outlineLevel="1" x14ac:dyDescent="0.25">
      <c r="B73" s="482"/>
      <c r="C73" s="483"/>
      <c r="D73" s="483"/>
      <c r="E73" s="441"/>
      <c r="F73" s="442"/>
      <c r="H73" s="1" t="s">
        <v>859</v>
      </c>
      <c r="J73" s="112"/>
      <c r="K73" s="112"/>
      <c r="L73" s="112"/>
      <c r="M73" s="112"/>
      <c r="N73" s="112"/>
      <c r="O73" s="112"/>
      <c r="P73" s="112"/>
      <c r="Q73" s="112"/>
      <c r="R73" s="112"/>
      <c r="S73" s="112"/>
      <c r="T73" s="112"/>
      <c r="U73" s="112"/>
      <c r="V73" s="112"/>
      <c r="W73" s="112"/>
    </row>
    <row r="74" spans="2:23" s="148" customFormat="1" ht="15" customHeight="1" outlineLevel="1" x14ac:dyDescent="0.25">
      <c r="B74" s="482"/>
      <c r="C74" s="483"/>
      <c r="D74" s="483"/>
      <c r="E74" s="441"/>
      <c r="F74" s="442"/>
      <c r="H74" s="1" t="s">
        <v>860</v>
      </c>
      <c r="J74" s="112"/>
      <c r="K74" s="112"/>
      <c r="L74" s="112"/>
      <c r="M74" s="112"/>
      <c r="N74" s="112"/>
      <c r="O74" s="112"/>
      <c r="P74" s="112"/>
      <c r="Q74" s="112"/>
      <c r="R74" s="112"/>
      <c r="S74" s="112"/>
      <c r="T74" s="112"/>
      <c r="U74" s="112"/>
      <c r="V74" s="112"/>
      <c r="W74" s="112"/>
    </row>
    <row r="75" spans="2:23" s="148" customFormat="1" ht="15" customHeight="1" outlineLevel="1" x14ac:dyDescent="0.25">
      <c r="B75" s="482"/>
      <c r="C75" s="483"/>
      <c r="D75" s="483"/>
      <c r="E75" s="441"/>
      <c r="F75" s="442"/>
      <c r="H75" s="1" t="s">
        <v>861</v>
      </c>
      <c r="J75" s="112"/>
      <c r="K75" s="112"/>
      <c r="L75" s="112"/>
      <c r="M75" s="112"/>
      <c r="N75" s="112"/>
      <c r="O75" s="112"/>
      <c r="P75" s="112"/>
      <c r="Q75" s="112"/>
      <c r="R75" s="112"/>
      <c r="S75" s="112"/>
      <c r="T75" s="112"/>
      <c r="U75" s="112"/>
      <c r="V75" s="112"/>
      <c r="W75" s="112"/>
    </row>
    <row r="76" spans="2:23" s="148" customFormat="1" ht="15" customHeight="1" outlineLevel="1" x14ac:dyDescent="0.25">
      <c r="B76" s="482"/>
      <c r="C76" s="483"/>
      <c r="D76" s="483"/>
      <c r="E76" s="441"/>
      <c r="F76" s="442"/>
      <c r="H76" s="1" t="s">
        <v>862</v>
      </c>
      <c r="J76" s="112"/>
      <c r="K76" s="112"/>
      <c r="L76" s="112"/>
      <c r="M76" s="112"/>
      <c r="N76" s="112"/>
      <c r="O76" s="112"/>
      <c r="P76" s="112"/>
      <c r="Q76" s="112"/>
      <c r="R76" s="112"/>
      <c r="S76" s="112"/>
      <c r="T76" s="112"/>
      <c r="U76" s="112"/>
      <c r="V76" s="112"/>
      <c r="W76" s="112"/>
    </row>
    <row r="77" spans="2:23" s="148" customFormat="1" ht="15" customHeight="1" outlineLevel="1" x14ac:dyDescent="0.25">
      <c r="B77" s="482"/>
      <c r="C77" s="483"/>
      <c r="D77" s="483"/>
      <c r="E77" s="441"/>
      <c r="F77" s="442"/>
      <c r="H77" s="1" t="s">
        <v>863</v>
      </c>
      <c r="J77" s="112"/>
      <c r="K77" s="112"/>
      <c r="L77" s="112"/>
      <c r="M77" s="112"/>
      <c r="N77" s="112"/>
      <c r="O77" s="112"/>
      <c r="P77" s="112"/>
      <c r="Q77" s="112"/>
      <c r="R77" s="112"/>
      <c r="S77" s="112"/>
      <c r="T77" s="112"/>
      <c r="U77" s="112"/>
      <c r="V77" s="112"/>
      <c r="W77" s="112"/>
    </row>
    <row r="78" spans="2:23" s="148" customFormat="1" ht="15" customHeight="1" outlineLevel="1" x14ac:dyDescent="0.25">
      <c r="B78" s="482"/>
      <c r="C78" s="483"/>
      <c r="D78" s="483"/>
      <c r="E78" s="441"/>
      <c r="F78" s="442"/>
      <c r="H78" s="1" t="s">
        <v>864</v>
      </c>
      <c r="J78" s="112"/>
      <c r="K78" s="112"/>
      <c r="L78" s="112"/>
      <c r="M78" s="112"/>
      <c r="N78" s="112"/>
      <c r="O78" s="112"/>
      <c r="P78" s="112"/>
      <c r="Q78" s="112"/>
      <c r="R78" s="112"/>
      <c r="S78" s="112"/>
      <c r="T78" s="112"/>
      <c r="U78" s="112"/>
      <c r="V78" s="112"/>
      <c r="W78" s="112"/>
    </row>
    <row r="79" spans="2:23" s="148" customFormat="1" ht="15" customHeight="1" outlineLevel="1" x14ac:dyDescent="0.25">
      <c r="B79" s="482"/>
      <c r="C79" s="483"/>
      <c r="D79" s="483"/>
      <c r="E79" s="441"/>
      <c r="F79" s="442"/>
      <c r="H79" s="1" t="s">
        <v>865</v>
      </c>
      <c r="J79" s="112"/>
      <c r="K79" s="112"/>
      <c r="L79" s="112"/>
      <c r="M79" s="112"/>
      <c r="N79" s="112"/>
      <c r="O79" s="112"/>
      <c r="P79" s="112"/>
      <c r="Q79" s="112"/>
      <c r="R79" s="112"/>
      <c r="S79" s="112"/>
      <c r="T79" s="112"/>
      <c r="U79" s="112"/>
      <c r="V79" s="112"/>
      <c r="W79" s="112"/>
    </row>
    <row r="80" spans="2:23" s="148" customFormat="1" ht="15" customHeight="1" outlineLevel="1" x14ac:dyDescent="0.25">
      <c r="B80" s="482"/>
      <c r="C80" s="483"/>
      <c r="D80" s="483"/>
      <c r="E80" s="441"/>
      <c r="F80" s="442"/>
      <c r="H80" s="1" t="s">
        <v>866</v>
      </c>
      <c r="J80" s="112"/>
      <c r="K80" s="112"/>
      <c r="L80" s="112"/>
      <c r="M80" s="112"/>
      <c r="N80" s="112"/>
      <c r="O80" s="112"/>
      <c r="P80" s="112"/>
      <c r="Q80" s="112"/>
      <c r="R80" s="112"/>
      <c r="S80" s="112"/>
      <c r="T80" s="112"/>
      <c r="U80" s="112"/>
      <c r="V80" s="112"/>
      <c r="W80" s="112"/>
    </row>
    <row r="81" spans="2:23" s="148" customFormat="1" ht="15" customHeight="1" outlineLevel="1" x14ac:dyDescent="0.25">
      <c r="B81" s="482"/>
      <c r="C81" s="483"/>
      <c r="D81" s="483"/>
      <c r="E81" s="441"/>
      <c r="F81" s="442"/>
      <c r="H81" s="1" t="s">
        <v>867</v>
      </c>
      <c r="J81" s="112"/>
      <c r="K81" s="112"/>
      <c r="L81" s="112"/>
      <c r="M81" s="112"/>
      <c r="N81" s="112"/>
      <c r="O81" s="112"/>
      <c r="P81" s="112"/>
      <c r="Q81" s="112"/>
      <c r="R81" s="112"/>
      <c r="S81" s="112"/>
      <c r="T81" s="112"/>
      <c r="U81" s="112"/>
      <c r="V81" s="112"/>
      <c r="W81" s="112"/>
    </row>
    <row r="82" spans="2:23" s="148" customFormat="1" ht="15" customHeight="1" outlineLevel="1" x14ac:dyDescent="0.25">
      <c r="B82" s="482"/>
      <c r="C82" s="483"/>
      <c r="D82" s="483"/>
      <c r="E82" s="441"/>
      <c r="F82" s="442"/>
      <c r="H82" s="1" t="s">
        <v>868</v>
      </c>
      <c r="J82" s="112"/>
      <c r="K82" s="112"/>
      <c r="L82" s="112"/>
      <c r="M82" s="112"/>
      <c r="N82" s="112"/>
      <c r="O82" s="112"/>
      <c r="P82" s="112"/>
      <c r="Q82" s="112"/>
      <c r="R82" s="112"/>
      <c r="S82" s="112"/>
      <c r="T82" s="112"/>
      <c r="U82" s="112"/>
      <c r="V82" s="112"/>
      <c r="W82" s="112"/>
    </row>
    <row r="83" spans="2:23" s="148" customFormat="1" ht="15" customHeight="1" outlineLevel="1" x14ac:dyDescent="0.25">
      <c r="B83" s="482"/>
      <c r="C83" s="483"/>
      <c r="D83" s="483"/>
      <c r="E83" s="441"/>
      <c r="F83" s="442"/>
      <c r="H83" s="1" t="s">
        <v>869</v>
      </c>
      <c r="J83" s="112"/>
      <c r="K83" s="112"/>
      <c r="L83" s="112"/>
      <c r="M83" s="112"/>
      <c r="N83" s="112"/>
      <c r="O83" s="112"/>
      <c r="P83" s="112"/>
      <c r="Q83" s="112"/>
      <c r="R83" s="112"/>
      <c r="S83" s="112"/>
      <c r="T83" s="112"/>
      <c r="U83" s="112"/>
      <c r="V83" s="112"/>
      <c r="W83" s="112"/>
    </row>
    <row r="84" spans="2:23" s="148" customFormat="1" ht="15" customHeight="1" outlineLevel="1" x14ac:dyDescent="0.25">
      <c r="B84" s="482"/>
      <c r="C84" s="483"/>
      <c r="D84" s="483"/>
      <c r="E84" s="441"/>
      <c r="F84" s="442"/>
      <c r="H84" s="1" t="s">
        <v>870</v>
      </c>
      <c r="J84" s="112"/>
      <c r="K84" s="112"/>
      <c r="L84" s="112"/>
      <c r="M84" s="112"/>
      <c r="N84" s="112"/>
      <c r="O84" s="112"/>
      <c r="P84" s="112"/>
      <c r="Q84" s="112"/>
      <c r="R84" s="112"/>
      <c r="S84" s="112"/>
      <c r="T84" s="112"/>
      <c r="U84" s="112"/>
      <c r="V84" s="112"/>
      <c r="W84" s="112"/>
    </row>
    <row r="85" spans="2:23" s="148" customFormat="1" ht="15" customHeight="1" outlineLevel="1" x14ac:dyDescent="0.25">
      <c r="B85" s="482"/>
      <c r="C85" s="483"/>
      <c r="D85" s="483"/>
      <c r="E85" s="441"/>
      <c r="F85" s="442"/>
      <c r="H85" s="1" t="s">
        <v>871</v>
      </c>
      <c r="J85" s="112"/>
      <c r="K85" s="112"/>
      <c r="L85" s="112"/>
      <c r="M85" s="112"/>
      <c r="N85" s="112"/>
      <c r="O85" s="112"/>
      <c r="P85" s="112"/>
      <c r="Q85" s="112"/>
      <c r="R85" s="112"/>
      <c r="S85" s="112"/>
      <c r="T85" s="112"/>
      <c r="U85" s="112"/>
      <c r="V85" s="112"/>
      <c r="W85" s="112"/>
    </row>
    <row r="86" spans="2:23" s="148" customFormat="1" ht="15" customHeight="1" outlineLevel="1" x14ac:dyDescent="0.25">
      <c r="B86" s="482"/>
      <c r="C86" s="483"/>
      <c r="D86" s="483"/>
      <c r="E86" s="441"/>
      <c r="F86" s="442"/>
      <c r="H86" s="1" t="s">
        <v>872</v>
      </c>
      <c r="J86" s="112"/>
      <c r="K86" s="112"/>
      <c r="L86" s="112"/>
      <c r="M86" s="112"/>
      <c r="N86" s="112"/>
      <c r="O86" s="112"/>
      <c r="P86" s="112"/>
      <c r="Q86" s="112"/>
      <c r="R86" s="112"/>
      <c r="S86" s="112"/>
      <c r="T86" s="112"/>
      <c r="U86" s="112"/>
      <c r="V86" s="112"/>
      <c r="W86" s="112"/>
    </row>
    <row r="87" spans="2:23" s="148" customFormat="1" ht="15" customHeight="1" outlineLevel="1" x14ac:dyDescent="0.25">
      <c r="B87" s="482"/>
      <c r="C87" s="483"/>
      <c r="D87" s="483"/>
      <c r="E87" s="441"/>
      <c r="F87" s="442"/>
      <c r="H87" s="1" t="s">
        <v>873</v>
      </c>
      <c r="J87" s="112"/>
      <c r="K87" s="112"/>
      <c r="L87" s="112"/>
      <c r="M87" s="112"/>
      <c r="N87" s="112"/>
      <c r="O87" s="112"/>
      <c r="P87" s="112"/>
      <c r="Q87" s="112"/>
      <c r="R87" s="112"/>
      <c r="S87" s="112"/>
      <c r="T87" s="112"/>
      <c r="U87" s="112"/>
      <c r="V87" s="112"/>
      <c r="W87" s="112"/>
    </row>
    <row r="88" spans="2:23" s="148" customFormat="1" ht="15" customHeight="1" outlineLevel="1" x14ac:dyDescent="0.25">
      <c r="B88" s="482"/>
      <c r="C88" s="483"/>
      <c r="D88" s="483"/>
      <c r="E88" s="441"/>
      <c r="F88" s="442"/>
      <c r="H88" s="1" t="s">
        <v>874</v>
      </c>
      <c r="J88" s="112"/>
      <c r="K88" s="112"/>
      <c r="L88" s="112"/>
      <c r="M88" s="112"/>
      <c r="N88" s="112"/>
      <c r="O88" s="112"/>
      <c r="P88" s="112"/>
      <c r="Q88" s="112"/>
      <c r="R88" s="112"/>
      <c r="S88" s="112"/>
      <c r="T88" s="112"/>
      <c r="U88" s="112"/>
      <c r="V88" s="112"/>
      <c r="W88" s="112"/>
    </row>
    <row r="89" spans="2:23" s="148" customFormat="1" ht="15" customHeight="1" outlineLevel="1" x14ac:dyDescent="0.25">
      <c r="B89" s="482"/>
      <c r="C89" s="483"/>
      <c r="D89" s="483"/>
      <c r="E89" s="441"/>
      <c r="F89" s="442"/>
      <c r="H89" s="1" t="s">
        <v>875</v>
      </c>
      <c r="J89" s="112"/>
      <c r="K89" s="112"/>
      <c r="L89" s="112"/>
      <c r="M89" s="112"/>
      <c r="N89" s="112"/>
      <c r="O89" s="112"/>
      <c r="P89" s="112"/>
      <c r="Q89" s="112"/>
      <c r="R89" s="112"/>
      <c r="S89" s="112"/>
      <c r="T89" s="112"/>
      <c r="U89" s="112"/>
      <c r="V89" s="112"/>
      <c r="W89" s="112"/>
    </row>
    <row r="90" spans="2:23" s="148" customFormat="1" ht="15" customHeight="1" outlineLevel="1" x14ac:dyDescent="0.25">
      <c r="B90" s="482"/>
      <c r="C90" s="483"/>
      <c r="D90" s="483"/>
      <c r="E90" s="441"/>
      <c r="F90" s="442"/>
      <c r="H90" s="1" t="s">
        <v>876</v>
      </c>
      <c r="J90" s="112"/>
      <c r="K90" s="112"/>
      <c r="L90" s="112"/>
      <c r="M90" s="112"/>
      <c r="N90" s="112"/>
      <c r="O90" s="112"/>
      <c r="P90" s="112"/>
      <c r="Q90" s="112"/>
      <c r="R90" s="112"/>
      <c r="S90" s="112"/>
      <c r="T90" s="112"/>
      <c r="U90" s="112"/>
      <c r="V90" s="112"/>
      <c r="W90" s="112"/>
    </row>
    <row r="91" spans="2:23" s="148" customFormat="1" ht="15" customHeight="1" outlineLevel="1" x14ac:dyDescent="0.25">
      <c r="B91" s="482"/>
      <c r="C91" s="483"/>
      <c r="D91" s="483"/>
      <c r="E91" s="441"/>
      <c r="F91" s="442"/>
      <c r="H91" s="1" t="s">
        <v>877</v>
      </c>
      <c r="J91" s="112"/>
      <c r="K91" s="112"/>
      <c r="L91" s="112"/>
      <c r="M91" s="112"/>
      <c r="N91" s="112"/>
      <c r="O91" s="112"/>
      <c r="P91" s="112"/>
      <c r="Q91" s="112"/>
      <c r="R91" s="112"/>
      <c r="S91" s="112"/>
      <c r="T91" s="112"/>
      <c r="U91" s="112"/>
      <c r="V91" s="112"/>
      <c r="W91" s="112"/>
    </row>
    <row r="92" spans="2:23" s="148" customFormat="1" ht="15" customHeight="1" outlineLevel="1" x14ac:dyDescent="0.25">
      <c r="B92" s="482"/>
      <c r="C92" s="483"/>
      <c r="D92" s="483"/>
      <c r="E92" s="441"/>
      <c r="F92" s="442"/>
      <c r="H92" s="1" t="s">
        <v>878</v>
      </c>
      <c r="J92" s="112"/>
      <c r="K92" s="112"/>
      <c r="L92" s="112"/>
      <c r="M92" s="112"/>
      <c r="N92" s="112"/>
      <c r="O92" s="112"/>
      <c r="P92" s="112"/>
      <c r="Q92" s="112"/>
      <c r="R92" s="112"/>
      <c r="S92" s="112"/>
      <c r="T92" s="112"/>
      <c r="U92" s="112"/>
      <c r="V92" s="112"/>
      <c r="W92" s="112"/>
    </row>
    <row r="93" spans="2:23" s="148" customFormat="1" ht="15" customHeight="1" outlineLevel="1" x14ac:dyDescent="0.25">
      <c r="B93" s="482"/>
      <c r="C93" s="483"/>
      <c r="D93" s="483"/>
      <c r="E93" s="441"/>
      <c r="F93" s="442"/>
      <c r="H93" s="1" t="s">
        <v>879</v>
      </c>
      <c r="J93" s="112"/>
      <c r="K93" s="112"/>
      <c r="L93" s="112"/>
      <c r="M93" s="112"/>
      <c r="N93" s="112"/>
      <c r="O93" s="112"/>
      <c r="P93" s="112"/>
      <c r="Q93" s="112"/>
      <c r="R93" s="112"/>
      <c r="S93" s="112"/>
      <c r="T93" s="112"/>
      <c r="U93" s="112"/>
      <c r="V93" s="112"/>
      <c r="W93" s="112"/>
    </row>
    <row r="94" spans="2:23" s="148" customFormat="1" ht="15" customHeight="1" outlineLevel="1" x14ac:dyDescent="0.25">
      <c r="B94" s="482"/>
      <c r="C94" s="483"/>
      <c r="D94" s="483"/>
      <c r="E94" s="441"/>
      <c r="F94" s="442"/>
      <c r="H94" s="1" t="s">
        <v>880</v>
      </c>
      <c r="J94" s="112"/>
      <c r="K94" s="112"/>
      <c r="L94" s="112"/>
      <c r="M94" s="112"/>
      <c r="N94" s="112"/>
      <c r="O94" s="112"/>
      <c r="P94" s="112"/>
      <c r="Q94" s="112"/>
      <c r="R94" s="112"/>
      <c r="S94" s="112"/>
      <c r="T94" s="112"/>
      <c r="U94" s="112"/>
      <c r="V94" s="112"/>
      <c r="W94" s="112"/>
    </row>
    <row r="95" spans="2:23" s="148" customFormat="1" ht="15" customHeight="1" outlineLevel="1" x14ac:dyDescent="0.25">
      <c r="B95" s="482"/>
      <c r="C95" s="483"/>
      <c r="D95" s="483"/>
      <c r="E95" s="441"/>
      <c r="F95" s="442"/>
      <c r="H95" s="1" t="s">
        <v>881</v>
      </c>
      <c r="J95" s="112"/>
      <c r="K95" s="112"/>
      <c r="L95" s="112"/>
      <c r="M95" s="112"/>
      <c r="N95" s="112"/>
      <c r="O95" s="112"/>
      <c r="P95" s="112"/>
      <c r="Q95" s="112"/>
      <c r="R95" s="112"/>
      <c r="S95" s="112"/>
      <c r="T95" s="112"/>
      <c r="U95" s="112"/>
      <c r="V95" s="112"/>
      <c r="W95" s="112"/>
    </row>
    <row r="96" spans="2:23" s="148" customFormat="1" ht="15" customHeight="1" outlineLevel="1" x14ac:dyDescent="0.25">
      <c r="B96" s="482"/>
      <c r="C96" s="483"/>
      <c r="D96" s="483"/>
      <c r="E96" s="441"/>
      <c r="F96" s="442"/>
      <c r="H96" s="1" t="s">
        <v>882</v>
      </c>
      <c r="J96" s="112"/>
      <c r="K96" s="112"/>
      <c r="L96" s="112"/>
      <c r="M96" s="112"/>
      <c r="N96" s="112"/>
      <c r="O96" s="112"/>
      <c r="P96" s="112"/>
      <c r="Q96" s="112"/>
      <c r="R96" s="112"/>
      <c r="S96" s="112"/>
      <c r="T96" s="112"/>
      <c r="U96" s="112"/>
      <c r="V96" s="112"/>
      <c r="W96" s="112"/>
    </row>
    <row r="97" spans="2:23" s="148" customFormat="1" ht="15" customHeight="1" outlineLevel="1" x14ac:dyDescent="0.25">
      <c r="B97" s="482"/>
      <c r="C97" s="483"/>
      <c r="D97" s="483"/>
      <c r="E97" s="441"/>
      <c r="F97" s="442"/>
      <c r="H97" s="1" t="s">
        <v>883</v>
      </c>
      <c r="J97" s="112"/>
      <c r="K97" s="112"/>
      <c r="L97" s="112"/>
      <c r="M97" s="112"/>
      <c r="N97" s="112"/>
      <c r="O97" s="112"/>
      <c r="P97" s="112"/>
      <c r="Q97" s="112"/>
      <c r="R97" s="112"/>
      <c r="S97" s="112"/>
      <c r="T97" s="112"/>
      <c r="U97" s="112"/>
      <c r="V97" s="112"/>
      <c r="W97" s="112"/>
    </row>
    <row r="98" spans="2:23" s="148" customFormat="1" ht="15" customHeight="1" outlineLevel="1" x14ac:dyDescent="0.25">
      <c r="B98" s="482"/>
      <c r="C98" s="483"/>
      <c r="D98" s="483"/>
      <c r="E98" s="441"/>
      <c r="F98" s="442"/>
      <c r="H98" s="1" t="s">
        <v>884</v>
      </c>
      <c r="J98" s="112"/>
      <c r="K98" s="112"/>
      <c r="L98" s="112"/>
      <c r="M98" s="112"/>
      <c r="N98" s="112"/>
      <c r="O98" s="112"/>
      <c r="P98" s="112"/>
      <c r="Q98" s="112"/>
      <c r="R98" s="112"/>
      <c r="S98" s="112"/>
      <c r="T98" s="112"/>
      <c r="U98" s="112"/>
      <c r="V98" s="112"/>
      <c r="W98" s="112"/>
    </row>
    <row r="99" spans="2:23" s="148" customFormat="1" ht="15" customHeight="1" outlineLevel="1" x14ac:dyDescent="0.25">
      <c r="B99" s="482"/>
      <c r="C99" s="483"/>
      <c r="D99" s="483"/>
      <c r="E99" s="441"/>
      <c r="F99" s="442"/>
      <c r="H99" s="1" t="s">
        <v>885</v>
      </c>
      <c r="J99" s="112"/>
      <c r="K99" s="112"/>
      <c r="L99" s="112"/>
      <c r="M99" s="112"/>
      <c r="N99" s="112"/>
      <c r="O99" s="112"/>
      <c r="P99" s="112"/>
      <c r="Q99" s="112"/>
      <c r="R99" s="112"/>
      <c r="S99" s="112"/>
      <c r="T99" s="112"/>
      <c r="U99" s="112"/>
      <c r="V99" s="112"/>
      <c r="W99" s="112"/>
    </row>
    <row r="100" spans="2:23" s="148" customFormat="1" ht="15" customHeight="1" outlineLevel="1" x14ac:dyDescent="0.25">
      <c r="B100" s="482"/>
      <c r="C100" s="483"/>
      <c r="D100" s="483"/>
      <c r="E100" s="441"/>
      <c r="F100" s="442"/>
      <c r="H100" s="1" t="s">
        <v>886</v>
      </c>
      <c r="J100" s="112"/>
      <c r="K100" s="112"/>
      <c r="L100" s="112"/>
      <c r="M100" s="112"/>
      <c r="N100" s="112"/>
      <c r="O100" s="112"/>
      <c r="P100" s="112"/>
      <c r="Q100" s="112"/>
      <c r="R100" s="112"/>
      <c r="S100" s="112"/>
      <c r="T100" s="112"/>
      <c r="U100" s="112"/>
      <c r="V100" s="112"/>
      <c r="W100" s="112"/>
    </row>
    <row r="101" spans="2:23" s="148" customFormat="1" ht="15" customHeight="1" outlineLevel="1" x14ac:dyDescent="0.25">
      <c r="B101" s="482"/>
      <c r="C101" s="483"/>
      <c r="D101" s="483"/>
      <c r="E101" s="441"/>
      <c r="F101" s="442"/>
      <c r="H101" s="1" t="s">
        <v>887</v>
      </c>
      <c r="J101" s="112"/>
      <c r="K101" s="112"/>
      <c r="L101" s="112"/>
      <c r="M101" s="112"/>
      <c r="N101" s="112"/>
      <c r="O101" s="112"/>
      <c r="P101" s="112"/>
      <c r="Q101" s="112"/>
      <c r="R101" s="112"/>
      <c r="S101" s="112"/>
      <c r="T101" s="112"/>
      <c r="U101" s="112"/>
      <c r="V101" s="112"/>
      <c r="W101" s="112"/>
    </row>
    <row r="102" spans="2:23" s="148" customFormat="1" ht="15" customHeight="1" outlineLevel="1" x14ac:dyDescent="0.25">
      <c r="B102" s="482"/>
      <c r="C102" s="483"/>
      <c r="D102" s="483"/>
      <c r="E102" s="441"/>
      <c r="F102" s="442"/>
      <c r="H102" s="1" t="s">
        <v>888</v>
      </c>
      <c r="J102" s="112"/>
      <c r="K102" s="112"/>
      <c r="L102" s="112"/>
      <c r="M102" s="112"/>
      <c r="N102" s="112"/>
      <c r="O102" s="112"/>
      <c r="P102" s="112"/>
      <c r="Q102" s="112"/>
      <c r="R102" s="112"/>
      <c r="S102" s="112"/>
      <c r="T102" s="112"/>
      <c r="U102" s="112"/>
      <c r="V102" s="112"/>
      <c r="W102" s="112"/>
    </row>
    <row r="103" spans="2:23" s="148" customFormat="1" ht="15" customHeight="1" outlineLevel="1" thickBot="1" x14ac:dyDescent="0.3">
      <c r="B103" s="484"/>
      <c r="C103" s="485"/>
      <c r="D103" s="485"/>
      <c r="E103" s="441"/>
      <c r="F103" s="442"/>
      <c r="H103" s="1" t="s">
        <v>889</v>
      </c>
      <c r="J103" s="112"/>
      <c r="K103" s="112"/>
      <c r="L103" s="112"/>
      <c r="M103" s="112"/>
      <c r="N103" s="112"/>
      <c r="O103" s="112"/>
      <c r="P103" s="112"/>
      <c r="Q103" s="112"/>
      <c r="R103" s="112"/>
      <c r="S103" s="112"/>
      <c r="T103" s="112"/>
      <c r="U103" s="112"/>
      <c r="V103" s="112"/>
      <c r="W103" s="112"/>
    </row>
    <row r="104" spans="2:23" s="148" customFormat="1" ht="15" customHeight="1" thickTop="1" thickBot="1" x14ac:dyDescent="0.3">
      <c r="B104" s="305" t="str">
        <f>IF(Lang=0,K104,L104)</f>
        <v>Total non consolidé</v>
      </c>
      <c r="C104" s="306" t="str">
        <f>IF(E104=0,"",SUMPRODUCT(C6:C103,E6:E103)/E104)</f>
        <v/>
      </c>
      <c r="D104" s="307" t="str">
        <f>IF(F104=0,"",SUMPRODUCT(D6:D103,F6:F103)/F104)</f>
        <v/>
      </c>
      <c r="E104" s="486">
        <f>SUM(E6:E103)</f>
        <v>0</v>
      </c>
      <c r="F104" s="487">
        <f>SUM(F6:F103)</f>
        <v>0</v>
      </c>
      <c r="H104" s="1" t="s">
        <v>890</v>
      </c>
      <c r="J104" s="112"/>
      <c r="K104" s="112" t="s">
        <v>1799</v>
      </c>
      <c r="L104" s="112" t="s">
        <v>1800</v>
      </c>
      <c r="M104" s="112"/>
      <c r="N104" s="112"/>
      <c r="O104" s="112"/>
      <c r="P104" s="112"/>
      <c r="Q104" s="112"/>
      <c r="R104" s="112"/>
      <c r="S104" s="112"/>
      <c r="T104" s="112"/>
      <c r="U104" s="112"/>
      <c r="V104" s="112"/>
      <c r="W104" s="112"/>
    </row>
    <row r="106" spans="2:23" x14ac:dyDescent="0.25">
      <c r="B106" s="150" t="str">
        <f>IF(Lang=0,K106,L106)</f>
        <v>(1) Inclus le poids des placements avec une durée de 0.</v>
      </c>
      <c r="K106" s="112" t="s">
        <v>2651</v>
      </c>
      <c r="L106" s="112" t="s">
        <v>2652</v>
      </c>
    </row>
    <row r="108" spans="2:23" x14ac:dyDescent="0.25">
      <c r="B108" s="150"/>
    </row>
    <row r="109" spans="2:23" x14ac:dyDescent="0.25">
      <c r="B109" s="150"/>
    </row>
  </sheetData>
  <sheetProtection sheet="1" objects="1" scenarios="1"/>
  <mergeCells count="2">
    <mergeCell ref="B2:F2"/>
    <mergeCell ref="B3:F3"/>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10.2 a&amp;RNiveau d'appariement des portefeuilles d'actifs hypothétiques selon la durée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'0'!$H$4:$H$104</xm:f>
          </x14:formula1>
          <xm:sqref>B6:B103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ECD5-3A68-409F-BD9C-5BAE82E61E84}">
  <sheetPr codeName="Feuil34"/>
  <dimension ref="B1:BB107"/>
  <sheetViews>
    <sheetView workbookViewId="0"/>
  </sheetViews>
  <sheetFormatPr baseColWidth="10" defaultColWidth="11.42578125" defaultRowHeight="15" outlineLevelRow="1" outlineLevelCol="1" x14ac:dyDescent="0.25"/>
  <cols>
    <col min="1" max="1" width="3.28515625" style="164" customWidth="1"/>
    <col min="2" max="2" width="19.28515625" style="164" customWidth="1"/>
    <col min="3" max="9" width="12.140625" style="164" customWidth="1"/>
    <col min="10" max="10" width="13.140625" style="164" customWidth="1"/>
    <col min="11" max="16" width="12.140625" style="164" customWidth="1"/>
    <col min="17" max="17" width="2.140625" style="164" customWidth="1"/>
    <col min="18" max="18" width="3.7109375" style="164" customWidth="1"/>
    <col min="19" max="19" width="11.42578125" style="164"/>
    <col min="20" max="53" width="11.42578125" style="165" hidden="1" customWidth="1" outlineLevel="1"/>
    <col min="54" max="54" width="11.42578125" style="164" collapsed="1"/>
    <col min="55" max="16384" width="11.42578125" style="164"/>
  </cols>
  <sheetData>
    <row r="1" spans="2:53" ht="6" customHeight="1" thickBot="1" x14ac:dyDescent="0.3"/>
    <row r="2" spans="2:53" s="166" customFormat="1" ht="42" customHeight="1" x14ac:dyDescent="0.25">
      <c r="B2" s="57" t="str">
        <f>IF(Lang=0,U2,V2)</f>
        <v>Composition des autres placements</v>
      </c>
      <c r="C2" s="58" t="str">
        <f>IF(Lang=0,W2,X2)</f>
        <v>Description</v>
      </c>
      <c r="T2" s="165"/>
      <c r="U2" s="165" t="s">
        <v>2653</v>
      </c>
      <c r="V2" s="165" t="s">
        <v>2798</v>
      </c>
      <c r="W2" s="165" t="s">
        <v>2605</v>
      </c>
      <c r="X2" s="165" t="s">
        <v>2605</v>
      </c>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row>
    <row r="3" spans="2:53" s="166" customFormat="1" ht="9" customHeight="1" x14ac:dyDescent="0.25">
      <c r="B3" s="59" t="s">
        <v>782</v>
      </c>
      <c r="C3" s="309" t="s">
        <v>783</v>
      </c>
      <c r="R3" s="55" t="str">
        <f>IF(Lang=0,AZ3,BA3)</f>
        <v>Réf</v>
      </c>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t="s">
        <v>2</v>
      </c>
      <c r="BA3" s="165" t="s">
        <v>3</v>
      </c>
    </row>
    <row r="4" spans="2:53" s="166" customFormat="1" x14ac:dyDescent="0.25">
      <c r="B4" s="308" t="str">
        <f>IF(Lang=0,U4,V4)</f>
        <v>Autre#1</v>
      </c>
      <c r="C4" s="468"/>
      <c r="R4" s="56" t="s">
        <v>794</v>
      </c>
      <c r="T4" s="165"/>
      <c r="U4" s="165" t="s">
        <v>2606</v>
      </c>
      <c r="V4" s="165" t="s">
        <v>2607</v>
      </c>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row>
    <row r="5" spans="2:53" s="166" customFormat="1" x14ac:dyDescent="0.25">
      <c r="B5" s="308" t="str">
        <f>IF(Lang=0,U5,V5)</f>
        <v>Autre#2</v>
      </c>
      <c r="C5" s="468"/>
      <c r="R5" s="56" t="s">
        <v>795</v>
      </c>
      <c r="T5" s="165"/>
      <c r="U5" s="165" t="s">
        <v>2608</v>
      </c>
      <c r="V5" s="165" t="s">
        <v>2609</v>
      </c>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2:53" s="166" customFormat="1" x14ac:dyDescent="0.25">
      <c r="B6" s="308" t="str">
        <f>IF(Lang=0,U6,V6)</f>
        <v>Autre#3</v>
      </c>
      <c r="C6" s="468"/>
      <c r="R6" s="56" t="s">
        <v>796</v>
      </c>
      <c r="T6" s="165"/>
      <c r="U6" s="165" t="s">
        <v>2610</v>
      </c>
      <c r="V6" s="165" t="s">
        <v>2611</v>
      </c>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row>
    <row r="7" spans="2:53" s="166" customFormat="1" x14ac:dyDescent="0.25">
      <c r="B7" s="308" t="str">
        <f>IF(Lang=0,U7,V7)</f>
        <v>Autre#4</v>
      </c>
      <c r="C7" s="468"/>
      <c r="R7" s="56" t="s">
        <v>797</v>
      </c>
      <c r="T7" s="165"/>
      <c r="U7" s="165" t="s">
        <v>2612</v>
      </c>
      <c r="V7" s="165" t="s">
        <v>2613</v>
      </c>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row>
    <row r="8" spans="2:53" s="166" customFormat="1" ht="15.75" thickBot="1" x14ac:dyDescent="0.3">
      <c r="B8" s="310" t="str">
        <f>IF(Lang=0,U8,V8)</f>
        <v>Autre#5</v>
      </c>
      <c r="C8" s="471"/>
      <c r="R8" s="56" t="s">
        <v>6</v>
      </c>
      <c r="T8" s="165"/>
      <c r="U8" s="165" t="s">
        <v>2614</v>
      </c>
      <c r="V8" s="165" t="s">
        <v>2615</v>
      </c>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row>
    <row r="9" spans="2:53" ht="7.15" customHeight="1" thickBot="1" x14ac:dyDescent="0.3"/>
    <row r="10" spans="2:53" s="166" customFormat="1" ht="30" customHeight="1" x14ac:dyDescent="0.25">
      <c r="B10" s="705" t="str">
        <f>IF(Lang=0,U10,V10)</f>
        <v>Composition des segments - Placements - Portefeuilles de référence
(non consolidé)</v>
      </c>
      <c r="C10" s="713">
        <f>IF(Lang=0,W10,X10)</f>
        <v>0</v>
      </c>
      <c r="D10" s="713">
        <f>IF(Lang=0,Y10,Z10)</f>
        <v>0</v>
      </c>
      <c r="E10" s="713">
        <f>IF(Lang=0,AA10,AB10)</f>
        <v>0</v>
      </c>
      <c r="F10" s="713">
        <f>IF(Lang=0,AC10,AD10)</f>
        <v>0</v>
      </c>
      <c r="G10" s="713">
        <f>IF(Lang=0,AE10,AF10)</f>
        <v>0</v>
      </c>
      <c r="H10" s="713">
        <f>IF(Lang=0,AG10,AH10)</f>
        <v>0</v>
      </c>
      <c r="I10" s="713">
        <f>IF(Lang=0,AI10,AJ10)</f>
        <v>0</v>
      </c>
      <c r="J10" s="713">
        <f>IF(Lang=0,AK10,AL10)</f>
        <v>0</v>
      </c>
      <c r="K10" s="713">
        <f>IF(Lang=0,AM10,AN10)</f>
        <v>0</v>
      </c>
      <c r="L10" s="713">
        <f>IF(Lang=0,AO10,AP10)</f>
        <v>0</v>
      </c>
      <c r="M10" s="713">
        <f>IF(Lang=0,AQ10,AR10)</f>
        <v>0</v>
      </c>
      <c r="N10" s="713">
        <f>IF(Lang=0,AS10,AT10)</f>
        <v>0</v>
      </c>
      <c r="O10" s="713">
        <f>IF(Lang=0,AU10,AV10)</f>
        <v>0</v>
      </c>
      <c r="P10" s="714">
        <f>IF(Lang=0,AW10,AX10)</f>
        <v>0</v>
      </c>
      <c r="R10" s="167"/>
      <c r="T10" s="165"/>
      <c r="U10" s="165" t="s">
        <v>2654</v>
      </c>
      <c r="V10" s="165" t="s">
        <v>2655</v>
      </c>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row>
    <row r="11" spans="2:53" s="166" customFormat="1" ht="15" customHeight="1" x14ac:dyDescent="0.25">
      <c r="B11" s="708" t="s">
        <v>756</v>
      </c>
      <c r="C11" s="715"/>
      <c r="D11" s="715"/>
      <c r="E11" s="715"/>
      <c r="F11" s="715"/>
      <c r="G11" s="715"/>
      <c r="H11" s="715"/>
      <c r="I11" s="715"/>
      <c r="J11" s="715"/>
      <c r="K11" s="715"/>
      <c r="L11" s="715"/>
      <c r="M11" s="715"/>
      <c r="N11" s="715"/>
      <c r="O11" s="715"/>
      <c r="P11" s="716"/>
      <c r="R11" s="167"/>
      <c r="T11" s="165"/>
      <c r="U11" s="165" t="s">
        <v>756</v>
      </c>
      <c r="V11" s="165" t="s">
        <v>757</v>
      </c>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row>
    <row r="12" spans="2:53" s="166" customFormat="1" ht="54.6" customHeight="1" x14ac:dyDescent="0.25">
      <c r="B12" s="60" t="str">
        <f>IF(Lang=0,U12,V12)</f>
        <v>Segment</v>
      </c>
      <c r="C12" s="61" t="str">
        <f>IF(Lang=0,W12,X12)</f>
        <v>Encaisse, quasi-espèces et placements à court terme</v>
      </c>
      <c r="D12" s="61" t="str">
        <f>IF(Lang=0,Y12,Z12)</f>
        <v>Obligations et débentures</v>
      </c>
      <c r="E12" s="61" t="str">
        <f>IF(Lang=0,AA12,AB12)</f>
        <v>Prêts hypothécaires</v>
      </c>
      <c r="F12" s="61" t="str">
        <f>IF(Lang=0,AC12,AD12)</f>
        <v>Actions privilégiées</v>
      </c>
      <c r="G12" s="61" t="str">
        <f>IF(Lang=0,AE12,AF12)</f>
        <v>Actions ordinaires</v>
      </c>
      <c r="H12" s="61" t="str">
        <f>IF(Lang=0,AG12,AH12)</f>
        <v>Immeubles de placement</v>
      </c>
      <c r="I12" s="61" t="str">
        <f>IF(Lang=0,AI12,AJ12)</f>
        <v>Instruments financiers dérivés</v>
      </c>
      <c r="J12" s="61" t="str">
        <f>IF(Lang=0,AK12,AL12)</f>
        <v>Notes intersegments</v>
      </c>
      <c r="K12" s="61" t="str">
        <f>IF(Lang=0,AM12,AN12)</f>
        <v>Autre #1</v>
      </c>
      <c r="L12" s="61" t="str">
        <f>IF(Lang=0,AO12,AP12)</f>
        <v>Autre #2</v>
      </c>
      <c r="M12" s="61" t="str">
        <f>IF(Lang=0,AQ12,AR12)</f>
        <v>Autre #3</v>
      </c>
      <c r="N12" s="61" t="str">
        <f>IF(Lang=0,AS12,AT12)</f>
        <v>Autre #4</v>
      </c>
      <c r="O12" s="62" t="str">
        <f>IF(Lang=0,AU12,AV12)</f>
        <v>Autre #5</v>
      </c>
      <c r="P12" s="63" t="str">
        <f>IF(Lang=0,AW12,AX12)</f>
        <v>Total</v>
      </c>
      <c r="T12" s="165"/>
      <c r="U12" s="165" t="s">
        <v>2618</v>
      </c>
      <c r="V12" s="165" t="s">
        <v>2618</v>
      </c>
      <c r="W12" s="165" t="s">
        <v>2619</v>
      </c>
      <c r="X12" s="165" t="s">
        <v>2620</v>
      </c>
      <c r="Y12" s="165" t="s">
        <v>2621</v>
      </c>
      <c r="Z12" s="165" t="s">
        <v>2622</v>
      </c>
      <c r="AA12" s="165" t="s">
        <v>2623</v>
      </c>
      <c r="AB12" s="165" t="s">
        <v>2624</v>
      </c>
      <c r="AC12" s="165" t="s">
        <v>2625</v>
      </c>
      <c r="AD12" s="165" t="s">
        <v>2626</v>
      </c>
      <c r="AE12" s="165" t="s">
        <v>2627</v>
      </c>
      <c r="AF12" s="165" t="s">
        <v>2628</v>
      </c>
      <c r="AG12" s="165" t="s">
        <v>2629</v>
      </c>
      <c r="AH12" s="165" t="s">
        <v>2630</v>
      </c>
      <c r="AI12" s="165" t="s">
        <v>2631</v>
      </c>
      <c r="AJ12" s="165" t="s">
        <v>2632</v>
      </c>
      <c r="AK12" s="165" t="s">
        <v>2633</v>
      </c>
      <c r="AL12" s="165" t="s">
        <v>2634</v>
      </c>
      <c r="AM12" s="165" t="s">
        <v>2635</v>
      </c>
      <c r="AN12" s="165" t="s">
        <v>2636</v>
      </c>
      <c r="AO12" s="165" t="s">
        <v>2637</v>
      </c>
      <c r="AP12" s="165" t="s">
        <v>2638</v>
      </c>
      <c r="AQ12" s="165" t="s">
        <v>2639</v>
      </c>
      <c r="AR12" s="165" t="s">
        <v>2640</v>
      </c>
      <c r="AS12" s="165" t="s">
        <v>2641</v>
      </c>
      <c r="AT12" s="165" t="s">
        <v>2642</v>
      </c>
      <c r="AU12" s="165" t="s">
        <v>2643</v>
      </c>
      <c r="AV12" s="165" t="s">
        <v>2644</v>
      </c>
      <c r="AW12" s="165" t="s">
        <v>1885</v>
      </c>
      <c r="AX12" s="165" t="s">
        <v>1885</v>
      </c>
      <c r="AY12" s="165"/>
      <c r="AZ12" s="165"/>
      <c r="BA12" s="165"/>
    </row>
    <row r="13" spans="2:53" s="166" customFormat="1" ht="9" customHeight="1" x14ac:dyDescent="0.25">
      <c r="B13" s="302" t="s">
        <v>782</v>
      </c>
      <c r="C13" s="314" t="s">
        <v>783</v>
      </c>
      <c r="D13" s="302" t="s">
        <v>784</v>
      </c>
      <c r="E13" s="314" t="s">
        <v>1796</v>
      </c>
      <c r="F13" s="302" t="s">
        <v>1838</v>
      </c>
      <c r="G13" s="314" t="s">
        <v>785</v>
      </c>
      <c r="H13" s="302" t="s">
        <v>787</v>
      </c>
      <c r="I13" s="314" t="s">
        <v>788</v>
      </c>
      <c r="J13" s="302" t="s">
        <v>1865</v>
      </c>
      <c r="K13" s="315" t="s">
        <v>789</v>
      </c>
      <c r="L13" s="314" t="s">
        <v>790</v>
      </c>
      <c r="M13" s="315" t="s">
        <v>1839</v>
      </c>
      <c r="N13" s="314" t="s">
        <v>2645</v>
      </c>
      <c r="O13" s="316" t="s">
        <v>1840</v>
      </c>
      <c r="P13" s="64" t="s">
        <v>2646</v>
      </c>
      <c r="R13" s="55" t="str">
        <f>IF(Lang=0,AZ13,BA13)</f>
        <v>Réf</v>
      </c>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t="s">
        <v>2</v>
      </c>
      <c r="BA13" s="165" t="s">
        <v>3</v>
      </c>
    </row>
    <row r="14" spans="2:53" ht="15" customHeight="1" x14ac:dyDescent="0.25">
      <c r="B14" s="482" t="str">
        <f t="shared" ref="B14:B23" si="0">IF(Lang=0,U14,V14)</f>
        <v>Segment#1</v>
      </c>
      <c r="C14" s="441"/>
      <c r="D14" s="441"/>
      <c r="E14" s="441"/>
      <c r="F14" s="441"/>
      <c r="G14" s="441"/>
      <c r="H14" s="441"/>
      <c r="I14" s="441"/>
      <c r="J14" s="441"/>
      <c r="K14" s="441"/>
      <c r="L14" s="441"/>
      <c r="M14" s="441"/>
      <c r="N14" s="441"/>
      <c r="O14" s="441"/>
      <c r="P14" s="454">
        <f t="shared" ref="P14:P77" si="1">SUM(C14:O14)</f>
        <v>0</v>
      </c>
      <c r="R14" s="56" t="s">
        <v>798</v>
      </c>
      <c r="U14" s="165" t="s">
        <v>677</v>
      </c>
      <c r="V14" s="165" t="s">
        <v>677</v>
      </c>
    </row>
    <row r="15" spans="2:53" ht="15" customHeight="1" x14ac:dyDescent="0.25">
      <c r="B15" s="482" t="str">
        <f t="shared" si="0"/>
        <v>Segment#2</v>
      </c>
      <c r="C15" s="441"/>
      <c r="D15" s="441"/>
      <c r="E15" s="441"/>
      <c r="F15" s="441"/>
      <c r="G15" s="441"/>
      <c r="H15" s="441"/>
      <c r="I15" s="441"/>
      <c r="J15" s="441"/>
      <c r="K15" s="441"/>
      <c r="L15" s="441"/>
      <c r="M15" s="441"/>
      <c r="N15" s="441"/>
      <c r="O15" s="441"/>
      <c r="P15" s="488">
        <f t="shared" si="1"/>
        <v>0</v>
      </c>
      <c r="R15" s="56" t="s">
        <v>799</v>
      </c>
      <c r="U15" s="165" t="s">
        <v>684</v>
      </c>
      <c r="V15" s="165" t="s">
        <v>684</v>
      </c>
    </row>
    <row r="16" spans="2:53" ht="15" customHeight="1" x14ac:dyDescent="0.25">
      <c r="B16" s="482" t="str">
        <f t="shared" si="0"/>
        <v>Segment#3</v>
      </c>
      <c r="C16" s="441"/>
      <c r="D16" s="441"/>
      <c r="E16" s="441"/>
      <c r="F16" s="441"/>
      <c r="G16" s="441"/>
      <c r="H16" s="441"/>
      <c r="I16" s="441"/>
      <c r="J16" s="441"/>
      <c r="K16" s="441"/>
      <c r="L16" s="441"/>
      <c r="M16" s="441"/>
      <c r="N16" s="441"/>
      <c r="O16" s="441"/>
      <c r="P16" s="488">
        <f t="shared" si="1"/>
        <v>0</v>
      </c>
      <c r="R16" s="56" t="s">
        <v>800</v>
      </c>
      <c r="U16" s="165" t="s">
        <v>691</v>
      </c>
      <c r="V16" s="165" t="s">
        <v>691</v>
      </c>
    </row>
    <row r="17" spans="2:52" ht="15" customHeight="1" x14ac:dyDescent="0.25">
      <c r="B17" s="482" t="str">
        <f t="shared" si="0"/>
        <v>Segment#4</v>
      </c>
      <c r="C17" s="441"/>
      <c r="D17" s="441"/>
      <c r="E17" s="441"/>
      <c r="F17" s="441"/>
      <c r="G17" s="441"/>
      <c r="H17" s="441"/>
      <c r="I17" s="441"/>
      <c r="J17" s="441"/>
      <c r="K17" s="441"/>
      <c r="L17" s="441"/>
      <c r="M17" s="441"/>
      <c r="N17" s="441"/>
      <c r="O17" s="441"/>
      <c r="P17" s="488">
        <f t="shared" si="1"/>
        <v>0</v>
      </c>
      <c r="R17" s="56" t="s">
        <v>801</v>
      </c>
      <c r="U17" s="165" t="s">
        <v>698</v>
      </c>
      <c r="V17" s="165" t="s">
        <v>698</v>
      </c>
    </row>
    <row r="18" spans="2:52" ht="15" customHeight="1" x14ac:dyDescent="0.25">
      <c r="B18" s="482" t="str">
        <f t="shared" si="0"/>
        <v>Segment#5</v>
      </c>
      <c r="C18" s="441"/>
      <c r="D18" s="441"/>
      <c r="E18" s="441"/>
      <c r="F18" s="441"/>
      <c r="G18" s="441"/>
      <c r="H18" s="441"/>
      <c r="I18" s="441"/>
      <c r="J18" s="441"/>
      <c r="K18" s="441"/>
      <c r="L18" s="441"/>
      <c r="M18" s="441"/>
      <c r="N18" s="441"/>
      <c r="O18" s="441"/>
      <c r="P18" s="488">
        <f t="shared" si="1"/>
        <v>0</v>
      </c>
      <c r="R18" s="56" t="s">
        <v>24</v>
      </c>
      <c r="U18" s="165" t="s">
        <v>705</v>
      </c>
      <c r="V18" s="165" t="s">
        <v>705</v>
      </c>
    </row>
    <row r="19" spans="2:52" ht="15" customHeight="1" x14ac:dyDescent="0.25">
      <c r="B19" s="482" t="str">
        <f t="shared" si="0"/>
        <v>Segment#6</v>
      </c>
      <c r="C19" s="441"/>
      <c r="D19" s="441"/>
      <c r="E19" s="441"/>
      <c r="F19" s="441"/>
      <c r="G19" s="441"/>
      <c r="H19" s="441"/>
      <c r="I19" s="441"/>
      <c r="J19" s="441"/>
      <c r="K19" s="441"/>
      <c r="L19" s="441"/>
      <c r="M19" s="441"/>
      <c r="N19" s="441"/>
      <c r="O19" s="441"/>
      <c r="P19" s="488">
        <f t="shared" si="1"/>
        <v>0</v>
      </c>
      <c r="R19" s="56" t="s">
        <v>802</v>
      </c>
      <c r="U19" s="165" t="s">
        <v>712</v>
      </c>
      <c r="V19" s="165" t="s">
        <v>712</v>
      </c>
    </row>
    <row r="20" spans="2:52" ht="15" customHeight="1" x14ac:dyDescent="0.25">
      <c r="B20" s="482" t="str">
        <f t="shared" si="0"/>
        <v>Segment#7</v>
      </c>
      <c r="C20" s="441"/>
      <c r="D20" s="441"/>
      <c r="E20" s="441"/>
      <c r="F20" s="441"/>
      <c r="G20" s="441"/>
      <c r="H20" s="441"/>
      <c r="I20" s="441"/>
      <c r="J20" s="441"/>
      <c r="K20" s="441"/>
      <c r="L20" s="441"/>
      <c r="M20" s="441"/>
      <c r="N20" s="441"/>
      <c r="O20" s="441"/>
      <c r="P20" s="488">
        <f t="shared" si="1"/>
        <v>0</v>
      </c>
      <c r="R20" s="56" t="s">
        <v>803</v>
      </c>
      <c r="U20" s="165" t="s">
        <v>719</v>
      </c>
      <c r="V20" s="165" t="s">
        <v>719</v>
      </c>
    </row>
    <row r="21" spans="2:52" ht="15" customHeight="1" x14ac:dyDescent="0.25">
      <c r="B21" s="482" t="str">
        <f t="shared" si="0"/>
        <v>Segment#8</v>
      </c>
      <c r="C21" s="441"/>
      <c r="D21" s="441"/>
      <c r="E21" s="441"/>
      <c r="F21" s="441"/>
      <c r="G21" s="441"/>
      <c r="H21" s="441"/>
      <c r="I21" s="441"/>
      <c r="J21" s="441"/>
      <c r="K21" s="441"/>
      <c r="L21" s="441"/>
      <c r="M21" s="441"/>
      <c r="N21" s="441"/>
      <c r="O21" s="441"/>
      <c r="P21" s="488">
        <f t="shared" si="1"/>
        <v>0</v>
      </c>
      <c r="R21" s="56" t="s">
        <v>804</v>
      </c>
      <c r="U21" s="165" t="s">
        <v>726</v>
      </c>
      <c r="V21" s="165" t="s">
        <v>726</v>
      </c>
    </row>
    <row r="22" spans="2:52" ht="15" customHeight="1" x14ac:dyDescent="0.25">
      <c r="B22" s="482" t="str">
        <f t="shared" si="0"/>
        <v>Segment#9</v>
      </c>
      <c r="C22" s="441"/>
      <c r="D22" s="441"/>
      <c r="E22" s="441"/>
      <c r="F22" s="441"/>
      <c r="G22" s="441"/>
      <c r="H22" s="441"/>
      <c r="I22" s="441"/>
      <c r="J22" s="441"/>
      <c r="K22" s="441"/>
      <c r="L22" s="441"/>
      <c r="M22" s="441"/>
      <c r="N22" s="441"/>
      <c r="O22" s="441"/>
      <c r="P22" s="488">
        <f t="shared" si="1"/>
        <v>0</v>
      </c>
      <c r="R22" s="56" t="s">
        <v>805</v>
      </c>
      <c r="U22" s="165" t="s">
        <v>733</v>
      </c>
      <c r="V22" s="165" t="s">
        <v>733</v>
      </c>
    </row>
    <row r="23" spans="2:52" ht="15" customHeight="1" x14ac:dyDescent="0.25">
      <c r="B23" s="482" t="str">
        <f t="shared" si="0"/>
        <v>Segment#10</v>
      </c>
      <c r="C23" s="441"/>
      <c r="D23" s="441"/>
      <c r="E23" s="441"/>
      <c r="F23" s="441"/>
      <c r="G23" s="441"/>
      <c r="H23" s="441"/>
      <c r="I23" s="441"/>
      <c r="J23" s="441"/>
      <c r="K23" s="441"/>
      <c r="L23" s="441"/>
      <c r="M23" s="441"/>
      <c r="N23" s="441"/>
      <c r="O23" s="441"/>
      <c r="P23" s="488">
        <f t="shared" si="1"/>
        <v>0</v>
      </c>
      <c r="R23" s="56" t="s">
        <v>806</v>
      </c>
      <c r="U23" s="165" t="s">
        <v>740</v>
      </c>
      <c r="V23" s="165" t="s">
        <v>740</v>
      </c>
    </row>
    <row r="24" spans="2:52" ht="15" customHeight="1" outlineLevel="1" x14ac:dyDescent="0.25">
      <c r="B24" s="482"/>
      <c r="C24" s="441"/>
      <c r="D24" s="441"/>
      <c r="E24" s="441"/>
      <c r="F24" s="441"/>
      <c r="G24" s="441"/>
      <c r="H24" s="441"/>
      <c r="I24" s="441"/>
      <c r="J24" s="441"/>
      <c r="K24" s="441"/>
      <c r="L24" s="441"/>
      <c r="M24" s="441"/>
      <c r="N24" s="441"/>
      <c r="O24" s="441"/>
      <c r="P24" s="488">
        <f t="shared" si="1"/>
        <v>0</v>
      </c>
      <c r="R24" s="56" t="s">
        <v>807</v>
      </c>
      <c r="AW24" s="165">
        <v>0</v>
      </c>
      <c r="AZ24" s="165" t="s">
        <v>807</v>
      </c>
    </row>
    <row r="25" spans="2:52" ht="15" customHeight="1" outlineLevel="1" x14ac:dyDescent="0.25">
      <c r="B25" s="482"/>
      <c r="C25" s="441"/>
      <c r="D25" s="441"/>
      <c r="E25" s="441"/>
      <c r="F25" s="441"/>
      <c r="G25" s="441"/>
      <c r="H25" s="441"/>
      <c r="I25" s="441"/>
      <c r="J25" s="441"/>
      <c r="K25" s="441"/>
      <c r="L25" s="441"/>
      <c r="M25" s="441"/>
      <c r="N25" s="441"/>
      <c r="O25" s="441"/>
      <c r="P25" s="488">
        <f t="shared" si="1"/>
        <v>0</v>
      </c>
      <c r="R25" s="56" t="s">
        <v>808</v>
      </c>
      <c r="AW25" s="165">
        <v>0</v>
      </c>
      <c r="AZ25" s="165" t="s">
        <v>808</v>
      </c>
    </row>
    <row r="26" spans="2:52" ht="15" customHeight="1" outlineLevel="1" x14ac:dyDescent="0.25">
      <c r="B26" s="482"/>
      <c r="C26" s="441"/>
      <c r="D26" s="441"/>
      <c r="E26" s="441"/>
      <c r="F26" s="441"/>
      <c r="G26" s="441"/>
      <c r="H26" s="441"/>
      <c r="I26" s="441"/>
      <c r="J26" s="441"/>
      <c r="K26" s="441"/>
      <c r="L26" s="441"/>
      <c r="M26" s="441"/>
      <c r="N26" s="441"/>
      <c r="O26" s="441"/>
      <c r="P26" s="488">
        <f t="shared" si="1"/>
        <v>0</v>
      </c>
      <c r="R26" s="56" t="s">
        <v>809</v>
      </c>
      <c r="AW26" s="165">
        <v>0</v>
      </c>
      <c r="AZ26" s="165" t="s">
        <v>809</v>
      </c>
    </row>
    <row r="27" spans="2:52" ht="15" customHeight="1" outlineLevel="1" x14ac:dyDescent="0.25">
      <c r="B27" s="482"/>
      <c r="C27" s="441"/>
      <c r="D27" s="441"/>
      <c r="E27" s="441"/>
      <c r="F27" s="441"/>
      <c r="G27" s="441"/>
      <c r="H27" s="441"/>
      <c r="I27" s="441"/>
      <c r="J27" s="441"/>
      <c r="K27" s="441"/>
      <c r="L27" s="441"/>
      <c r="M27" s="441"/>
      <c r="N27" s="441"/>
      <c r="O27" s="441"/>
      <c r="P27" s="488">
        <f t="shared" si="1"/>
        <v>0</v>
      </c>
      <c r="R27" s="56" t="s">
        <v>810</v>
      </c>
      <c r="AW27" s="165">
        <v>0</v>
      </c>
      <c r="AZ27" s="165" t="s">
        <v>810</v>
      </c>
    </row>
    <row r="28" spans="2:52" ht="15" customHeight="1" outlineLevel="1" x14ac:dyDescent="0.25">
      <c r="B28" s="482"/>
      <c r="C28" s="441"/>
      <c r="D28" s="441"/>
      <c r="E28" s="441"/>
      <c r="F28" s="441"/>
      <c r="G28" s="441"/>
      <c r="H28" s="441"/>
      <c r="I28" s="441"/>
      <c r="J28" s="441"/>
      <c r="K28" s="441"/>
      <c r="L28" s="441"/>
      <c r="M28" s="441"/>
      <c r="N28" s="441"/>
      <c r="O28" s="441"/>
      <c r="P28" s="488">
        <f t="shared" si="1"/>
        <v>0</v>
      </c>
      <c r="R28" s="56" t="s">
        <v>811</v>
      </c>
      <c r="AW28" s="165">
        <v>0</v>
      </c>
      <c r="AZ28" s="165" t="s">
        <v>811</v>
      </c>
    </row>
    <row r="29" spans="2:52" ht="15" customHeight="1" outlineLevel="1" x14ac:dyDescent="0.25">
      <c r="B29" s="482"/>
      <c r="C29" s="441"/>
      <c r="D29" s="441"/>
      <c r="E29" s="441"/>
      <c r="F29" s="441"/>
      <c r="G29" s="441"/>
      <c r="H29" s="441"/>
      <c r="I29" s="441"/>
      <c r="J29" s="441"/>
      <c r="K29" s="441"/>
      <c r="L29" s="441"/>
      <c r="M29" s="441"/>
      <c r="N29" s="441"/>
      <c r="O29" s="441"/>
      <c r="P29" s="488">
        <f t="shared" si="1"/>
        <v>0</v>
      </c>
      <c r="R29" s="56" t="s">
        <v>812</v>
      </c>
      <c r="AW29" s="165">
        <v>0</v>
      </c>
      <c r="AZ29" s="165" t="s">
        <v>812</v>
      </c>
    </row>
    <row r="30" spans="2:52" ht="15" customHeight="1" outlineLevel="1" x14ac:dyDescent="0.25">
      <c r="B30" s="482"/>
      <c r="C30" s="441"/>
      <c r="D30" s="441"/>
      <c r="E30" s="441"/>
      <c r="F30" s="441"/>
      <c r="G30" s="441"/>
      <c r="H30" s="441"/>
      <c r="I30" s="441"/>
      <c r="J30" s="441"/>
      <c r="K30" s="441"/>
      <c r="L30" s="441"/>
      <c r="M30" s="441"/>
      <c r="N30" s="441"/>
      <c r="O30" s="441"/>
      <c r="P30" s="488">
        <f t="shared" si="1"/>
        <v>0</v>
      </c>
      <c r="R30" s="56" t="s">
        <v>813</v>
      </c>
      <c r="AW30" s="165">
        <v>0</v>
      </c>
      <c r="AZ30" s="165" t="s">
        <v>813</v>
      </c>
    </row>
    <row r="31" spans="2:52" ht="15" customHeight="1" outlineLevel="1" x14ac:dyDescent="0.25">
      <c r="B31" s="482"/>
      <c r="C31" s="441"/>
      <c r="D31" s="441"/>
      <c r="E31" s="441"/>
      <c r="F31" s="441"/>
      <c r="G31" s="441"/>
      <c r="H31" s="441"/>
      <c r="I31" s="441"/>
      <c r="J31" s="441"/>
      <c r="K31" s="441"/>
      <c r="L31" s="441"/>
      <c r="M31" s="441"/>
      <c r="N31" s="441"/>
      <c r="O31" s="441"/>
      <c r="P31" s="488">
        <f t="shared" si="1"/>
        <v>0</v>
      </c>
      <c r="R31" s="56" t="s">
        <v>814</v>
      </c>
      <c r="AW31" s="165">
        <v>0</v>
      </c>
      <c r="AZ31" s="165" t="s">
        <v>814</v>
      </c>
    </row>
    <row r="32" spans="2:52" ht="15" customHeight="1" outlineLevel="1" x14ac:dyDescent="0.25">
      <c r="B32" s="482"/>
      <c r="C32" s="441"/>
      <c r="D32" s="441"/>
      <c r="E32" s="441"/>
      <c r="F32" s="441"/>
      <c r="G32" s="441"/>
      <c r="H32" s="441"/>
      <c r="I32" s="441"/>
      <c r="J32" s="441"/>
      <c r="K32" s="441"/>
      <c r="L32" s="441"/>
      <c r="M32" s="441"/>
      <c r="N32" s="441"/>
      <c r="O32" s="441"/>
      <c r="P32" s="488">
        <f t="shared" si="1"/>
        <v>0</v>
      </c>
      <c r="R32" s="56" t="s">
        <v>815</v>
      </c>
      <c r="AW32" s="165">
        <v>0</v>
      </c>
      <c r="AZ32" s="165" t="s">
        <v>815</v>
      </c>
    </row>
    <row r="33" spans="2:52" ht="15" customHeight="1" outlineLevel="1" x14ac:dyDescent="0.25">
      <c r="B33" s="482"/>
      <c r="C33" s="441"/>
      <c r="D33" s="441"/>
      <c r="E33" s="441"/>
      <c r="F33" s="441"/>
      <c r="G33" s="441"/>
      <c r="H33" s="441"/>
      <c r="I33" s="441"/>
      <c r="J33" s="441"/>
      <c r="K33" s="441"/>
      <c r="L33" s="441"/>
      <c r="M33" s="441"/>
      <c r="N33" s="441"/>
      <c r="O33" s="441"/>
      <c r="P33" s="488">
        <f t="shared" si="1"/>
        <v>0</v>
      </c>
      <c r="R33" s="56" t="s">
        <v>816</v>
      </c>
      <c r="AW33" s="165">
        <v>0</v>
      </c>
      <c r="AZ33" s="165" t="s">
        <v>816</v>
      </c>
    </row>
    <row r="34" spans="2:52" ht="15" customHeight="1" outlineLevel="1" x14ac:dyDescent="0.25">
      <c r="B34" s="482"/>
      <c r="C34" s="441"/>
      <c r="D34" s="441"/>
      <c r="E34" s="441"/>
      <c r="F34" s="441"/>
      <c r="G34" s="441"/>
      <c r="H34" s="441"/>
      <c r="I34" s="441"/>
      <c r="J34" s="441"/>
      <c r="K34" s="441"/>
      <c r="L34" s="441"/>
      <c r="M34" s="441"/>
      <c r="N34" s="441"/>
      <c r="O34" s="441"/>
      <c r="P34" s="488">
        <f t="shared" si="1"/>
        <v>0</v>
      </c>
      <c r="R34" s="56" t="s">
        <v>817</v>
      </c>
      <c r="AW34" s="165">
        <v>0</v>
      </c>
      <c r="AZ34" s="165" t="s">
        <v>817</v>
      </c>
    </row>
    <row r="35" spans="2:52" ht="15" customHeight="1" outlineLevel="1" x14ac:dyDescent="0.25">
      <c r="B35" s="482"/>
      <c r="C35" s="441"/>
      <c r="D35" s="441"/>
      <c r="E35" s="441"/>
      <c r="F35" s="441"/>
      <c r="G35" s="441"/>
      <c r="H35" s="441"/>
      <c r="I35" s="441"/>
      <c r="J35" s="441"/>
      <c r="K35" s="441"/>
      <c r="L35" s="441"/>
      <c r="M35" s="441"/>
      <c r="N35" s="441"/>
      <c r="O35" s="441"/>
      <c r="P35" s="488">
        <f t="shared" si="1"/>
        <v>0</v>
      </c>
      <c r="R35" s="56" t="s">
        <v>818</v>
      </c>
      <c r="AW35" s="165">
        <v>0</v>
      </c>
      <c r="AZ35" s="165" t="s">
        <v>818</v>
      </c>
    </row>
    <row r="36" spans="2:52" ht="15" customHeight="1" outlineLevel="1" x14ac:dyDescent="0.25">
      <c r="B36" s="482"/>
      <c r="C36" s="441"/>
      <c r="D36" s="441"/>
      <c r="E36" s="441"/>
      <c r="F36" s="441"/>
      <c r="G36" s="441"/>
      <c r="H36" s="441"/>
      <c r="I36" s="441"/>
      <c r="J36" s="441"/>
      <c r="K36" s="441"/>
      <c r="L36" s="441"/>
      <c r="M36" s="441"/>
      <c r="N36" s="441"/>
      <c r="O36" s="441"/>
      <c r="P36" s="488">
        <f t="shared" si="1"/>
        <v>0</v>
      </c>
      <c r="R36" s="56" t="s">
        <v>819</v>
      </c>
      <c r="AW36" s="165">
        <v>0</v>
      </c>
      <c r="AZ36" s="165" t="s">
        <v>819</v>
      </c>
    </row>
    <row r="37" spans="2:52" ht="15" customHeight="1" outlineLevel="1" x14ac:dyDescent="0.25">
      <c r="B37" s="482"/>
      <c r="C37" s="441"/>
      <c r="D37" s="441"/>
      <c r="E37" s="441"/>
      <c r="F37" s="441"/>
      <c r="G37" s="441"/>
      <c r="H37" s="441"/>
      <c r="I37" s="441"/>
      <c r="J37" s="441"/>
      <c r="K37" s="441"/>
      <c r="L37" s="441"/>
      <c r="M37" s="441"/>
      <c r="N37" s="441"/>
      <c r="O37" s="441"/>
      <c r="P37" s="488">
        <f t="shared" si="1"/>
        <v>0</v>
      </c>
      <c r="R37" s="56" t="s">
        <v>820</v>
      </c>
      <c r="AW37" s="165">
        <v>0</v>
      </c>
      <c r="AZ37" s="165" t="s">
        <v>820</v>
      </c>
    </row>
    <row r="38" spans="2:52" ht="15" customHeight="1" outlineLevel="1" x14ac:dyDescent="0.25">
      <c r="B38" s="482"/>
      <c r="C38" s="441"/>
      <c r="D38" s="441"/>
      <c r="E38" s="441"/>
      <c r="F38" s="441"/>
      <c r="G38" s="441"/>
      <c r="H38" s="441"/>
      <c r="I38" s="441"/>
      <c r="J38" s="441"/>
      <c r="K38" s="441"/>
      <c r="L38" s="441"/>
      <c r="M38" s="441"/>
      <c r="N38" s="441"/>
      <c r="O38" s="441"/>
      <c r="P38" s="488">
        <f t="shared" si="1"/>
        <v>0</v>
      </c>
      <c r="R38" s="56" t="s">
        <v>821</v>
      </c>
      <c r="AW38" s="165">
        <v>0</v>
      </c>
      <c r="AZ38" s="165" t="s">
        <v>821</v>
      </c>
    </row>
    <row r="39" spans="2:52" ht="15" customHeight="1" outlineLevel="1" x14ac:dyDescent="0.25">
      <c r="B39" s="482"/>
      <c r="C39" s="441"/>
      <c r="D39" s="441"/>
      <c r="E39" s="441"/>
      <c r="F39" s="441"/>
      <c r="G39" s="441"/>
      <c r="H39" s="441"/>
      <c r="I39" s="441"/>
      <c r="J39" s="441"/>
      <c r="K39" s="441"/>
      <c r="L39" s="441"/>
      <c r="M39" s="441"/>
      <c r="N39" s="441"/>
      <c r="O39" s="441"/>
      <c r="P39" s="488">
        <f t="shared" si="1"/>
        <v>0</v>
      </c>
      <c r="R39" s="56" t="s">
        <v>822</v>
      </c>
      <c r="AW39" s="165">
        <v>0</v>
      </c>
      <c r="AZ39" s="165" t="s">
        <v>822</v>
      </c>
    </row>
    <row r="40" spans="2:52" ht="15" customHeight="1" outlineLevel="1" x14ac:dyDescent="0.25">
      <c r="B40" s="482"/>
      <c r="C40" s="441"/>
      <c r="D40" s="441"/>
      <c r="E40" s="441"/>
      <c r="F40" s="441"/>
      <c r="G40" s="441"/>
      <c r="H40" s="441"/>
      <c r="I40" s="441"/>
      <c r="J40" s="441"/>
      <c r="K40" s="441"/>
      <c r="L40" s="441"/>
      <c r="M40" s="441"/>
      <c r="N40" s="441"/>
      <c r="O40" s="441"/>
      <c r="P40" s="488">
        <f t="shared" si="1"/>
        <v>0</v>
      </c>
      <c r="R40" s="56" t="s">
        <v>823</v>
      </c>
      <c r="AW40" s="165">
        <v>0</v>
      </c>
      <c r="AZ40" s="165" t="s">
        <v>823</v>
      </c>
    </row>
    <row r="41" spans="2:52" ht="15" customHeight="1" outlineLevel="1" x14ac:dyDescent="0.25">
      <c r="B41" s="482"/>
      <c r="C41" s="441"/>
      <c r="D41" s="441"/>
      <c r="E41" s="441"/>
      <c r="F41" s="441"/>
      <c r="G41" s="441"/>
      <c r="H41" s="441"/>
      <c r="I41" s="441"/>
      <c r="J41" s="441"/>
      <c r="K41" s="441"/>
      <c r="L41" s="441"/>
      <c r="M41" s="441"/>
      <c r="N41" s="441"/>
      <c r="O41" s="441"/>
      <c r="P41" s="488">
        <f t="shared" si="1"/>
        <v>0</v>
      </c>
      <c r="R41" s="56" t="s">
        <v>824</v>
      </c>
      <c r="AW41" s="165">
        <v>0</v>
      </c>
      <c r="AZ41" s="165" t="s">
        <v>824</v>
      </c>
    </row>
    <row r="42" spans="2:52" ht="15" customHeight="1" outlineLevel="1" x14ac:dyDescent="0.25">
      <c r="B42" s="482"/>
      <c r="C42" s="441"/>
      <c r="D42" s="441"/>
      <c r="E42" s="441"/>
      <c r="F42" s="441"/>
      <c r="G42" s="441"/>
      <c r="H42" s="441"/>
      <c r="I42" s="441"/>
      <c r="J42" s="441"/>
      <c r="K42" s="441"/>
      <c r="L42" s="441"/>
      <c r="M42" s="441"/>
      <c r="N42" s="441"/>
      <c r="O42" s="441"/>
      <c r="P42" s="488">
        <f t="shared" si="1"/>
        <v>0</v>
      </c>
      <c r="R42" s="56" t="s">
        <v>825</v>
      </c>
      <c r="AW42" s="165">
        <v>0</v>
      </c>
      <c r="AZ42" s="165" t="s">
        <v>825</v>
      </c>
    </row>
    <row r="43" spans="2:52" ht="15" customHeight="1" outlineLevel="1" x14ac:dyDescent="0.25">
      <c r="B43" s="482"/>
      <c r="C43" s="441"/>
      <c r="D43" s="441"/>
      <c r="E43" s="441"/>
      <c r="F43" s="441"/>
      <c r="G43" s="441"/>
      <c r="H43" s="441"/>
      <c r="I43" s="441"/>
      <c r="J43" s="441"/>
      <c r="K43" s="441"/>
      <c r="L43" s="441"/>
      <c r="M43" s="441"/>
      <c r="N43" s="441"/>
      <c r="O43" s="441"/>
      <c r="P43" s="488">
        <f t="shared" si="1"/>
        <v>0</v>
      </c>
      <c r="R43" s="56" t="s">
        <v>826</v>
      </c>
      <c r="AW43" s="165">
        <v>0</v>
      </c>
      <c r="AZ43" s="165" t="s">
        <v>826</v>
      </c>
    </row>
    <row r="44" spans="2:52" ht="15" customHeight="1" outlineLevel="1" x14ac:dyDescent="0.25">
      <c r="B44" s="482"/>
      <c r="C44" s="441"/>
      <c r="D44" s="441"/>
      <c r="E44" s="441"/>
      <c r="F44" s="441"/>
      <c r="G44" s="441"/>
      <c r="H44" s="441"/>
      <c r="I44" s="441"/>
      <c r="J44" s="441"/>
      <c r="K44" s="441"/>
      <c r="L44" s="441"/>
      <c r="M44" s="441"/>
      <c r="N44" s="441"/>
      <c r="O44" s="441"/>
      <c r="P44" s="488">
        <f t="shared" si="1"/>
        <v>0</v>
      </c>
      <c r="R44" s="56" t="s">
        <v>827</v>
      </c>
      <c r="AW44" s="165">
        <v>0</v>
      </c>
      <c r="AZ44" s="165" t="s">
        <v>827</v>
      </c>
    </row>
    <row r="45" spans="2:52" ht="15" customHeight="1" outlineLevel="1" x14ac:dyDescent="0.25">
      <c r="B45" s="482"/>
      <c r="C45" s="441"/>
      <c r="D45" s="441"/>
      <c r="E45" s="441"/>
      <c r="F45" s="441"/>
      <c r="G45" s="441"/>
      <c r="H45" s="441"/>
      <c r="I45" s="441"/>
      <c r="J45" s="441"/>
      <c r="K45" s="441"/>
      <c r="L45" s="441"/>
      <c r="M45" s="441"/>
      <c r="N45" s="441"/>
      <c r="O45" s="441"/>
      <c r="P45" s="488">
        <f t="shared" si="1"/>
        <v>0</v>
      </c>
      <c r="R45" s="56" t="s">
        <v>828</v>
      </c>
      <c r="AW45" s="165">
        <v>0</v>
      </c>
      <c r="AZ45" s="165" t="s">
        <v>828</v>
      </c>
    </row>
    <row r="46" spans="2:52" ht="15" customHeight="1" outlineLevel="1" x14ac:dyDescent="0.25">
      <c r="B46" s="482"/>
      <c r="C46" s="441"/>
      <c r="D46" s="441"/>
      <c r="E46" s="441"/>
      <c r="F46" s="441"/>
      <c r="G46" s="441"/>
      <c r="H46" s="441"/>
      <c r="I46" s="441"/>
      <c r="J46" s="441"/>
      <c r="K46" s="441"/>
      <c r="L46" s="441"/>
      <c r="M46" s="441"/>
      <c r="N46" s="441"/>
      <c r="O46" s="441"/>
      <c r="P46" s="488">
        <f t="shared" si="1"/>
        <v>0</v>
      </c>
      <c r="R46" s="56" t="s">
        <v>829</v>
      </c>
      <c r="AW46" s="165">
        <v>0</v>
      </c>
      <c r="AZ46" s="165" t="s">
        <v>829</v>
      </c>
    </row>
    <row r="47" spans="2:52" ht="15" customHeight="1" outlineLevel="1" x14ac:dyDescent="0.25">
      <c r="B47" s="482"/>
      <c r="C47" s="441"/>
      <c r="D47" s="441"/>
      <c r="E47" s="441"/>
      <c r="F47" s="441"/>
      <c r="G47" s="441"/>
      <c r="H47" s="441"/>
      <c r="I47" s="441"/>
      <c r="J47" s="441"/>
      <c r="K47" s="441"/>
      <c r="L47" s="441"/>
      <c r="M47" s="441"/>
      <c r="N47" s="441"/>
      <c r="O47" s="441"/>
      <c r="P47" s="488">
        <f t="shared" si="1"/>
        <v>0</v>
      </c>
      <c r="R47" s="56" t="s">
        <v>830</v>
      </c>
      <c r="AW47" s="165">
        <v>0</v>
      </c>
      <c r="AZ47" s="165" t="s">
        <v>830</v>
      </c>
    </row>
    <row r="48" spans="2:52" ht="15" customHeight="1" outlineLevel="1" x14ac:dyDescent="0.25">
      <c r="B48" s="482"/>
      <c r="C48" s="441"/>
      <c r="D48" s="441"/>
      <c r="E48" s="441"/>
      <c r="F48" s="441"/>
      <c r="G48" s="441"/>
      <c r="H48" s="441"/>
      <c r="I48" s="441"/>
      <c r="J48" s="441"/>
      <c r="K48" s="441"/>
      <c r="L48" s="441"/>
      <c r="M48" s="441"/>
      <c r="N48" s="441"/>
      <c r="O48" s="441"/>
      <c r="P48" s="488">
        <f t="shared" si="1"/>
        <v>0</v>
      </c>
      <c r="R48" s="56" t="s">
        <v>831</v>
      </c>
      <c r="AW48" s="165">
        <v>0</v>
      </c>
      <c r="AZ48" s="165" t="s">
        <v>831</v>
      </c>
    </row>
    <row r="49" spans="2:52" ht="15" customHeight="1" outlineLevel="1" x14ac:dyDescent="0.25">
      <c r="B49" s="482"/>
      <c r="C49" s="441"/>
      <c r="D49" s="441"/>
      <c r="E49" s="441"/>
      <c r="F49" s="441"/>
      <c r="G49" s="441"/>
      <c r="H49" s="441"/>
      <c r="I49" s="441"/>
      <c r="J49" s="441"/>
      <c r="K49" s="441"/>
      <c r="L49" s="441"/>
      <c r="M49" s="441"/>
      <c r="N49" s="441"/>
      <c r="O49" s="441"/>
      <c r="P49" s="488">
        <f t="shared" si="1"/>
        <v>0</v>
      </c>
      <c r="R49" s="56" t="s">
        <v>832</v>
      </c>
      <c r="AW49" s="165">
        <v>0</v>
      </c>
      <c r="AZ49" s="165" t="s">
        <v>832</v>
      </c>
    </row>
    <row r="50" spans="2:52" ht="15" customHeight="1" outlineLevel="1" x14ac:dyDescent="0.25">
      <c r="B50" s="482"/>
      <c r="C50" s="441"/>
      <c r="D50" s="441"/>
      <c r="E50" s="441"/>
      <c r="F50" s="441"/>
      <c r="G50" s="441"/>
      <c r="H50" s="441"/>
      <c r="I50" s="441"/>
      <c r="J50" s="441"/>
      <c r="K50" s="441"/>
      <c r="L50" s="441"/>
      <c r="M50" s="441"/>
      <c r="N50" s="441"/>
      <c r="O50" s="441"/>
      <c r="P50" s="488">
        <f t="shared" si="1"/>
        <v>0</v>
      </c>
      <c r="R50" s="56" t="s">
        <v>833</v>
      </c>
      <c r="AW50" s="165">
        <v>0</v>
      </c>
      <c r="AZ50" s="165" t="s">
        <v>833</v>
      </c>
    </row>
    <row r="51" spans="2:52" ht="15" customHeight="1" outlineLevel="1" x14ac:dyDescent="0.25">
      <c r="B51" s="482"/>
      <c r="C51" s="441"/>
      <c r="D51" s="441"/>
      <c r="E51" s="441"/>
      <c r="F51" s="441"/>
      <c r="G51" s="441"/>
      <c r="H51" s="441"/>
      <c r="I51" s="441"/>
      <c r="J51" s="441"/>
      <c r="K51" s="441"/>
      <c r="L51" s="441"/>
      <c r="M51" s="441"/>
      <c r="N51" s="441"/>
      <c r="O51" s="441"/>
      <c r="P51" s="488">
        <f t="shared" si="1"/>
        <v>0</v>
      </c>
      <c r="R51" s="56" t="s">
        <v>834</v>
      </c>
      <c r="AW51" s="165">
        <v>0</v>
      </c>
      <c r="AZ51" s="165" t="s">
        <v>834</v>
      </c>
    </row>
    <row r="52" spans="2:52" ht="15" customHeight="1" outlineLevel="1" x14ac:dyDescent="0.25">
      <c r="B52" s="482"/>
      <c r="C52" s="441"/>
      <c r="D52" s="441"/>
      <c r="E52" s="441"/>
      <c r="F52" s="441"/>
      <c r="G52" s="441"/>
      <c r="H52" s="441"/>
      <c r="I52" s="441"/>
      <c r="J52" s="441"/>
      <c r="K52" s="441"/>
      <c r="L52" s="441"/>
      <c r="M52" s="441"/>
      <c r="N52" s="441"/>
      <c r="O52" s="441"/>
      <c r="P52" s="488">
        <f t="shared" si="1"/>
        <v>0</v>
      </c>
      <c r="R52" s="56" t="s">
        <v>835</v>
      </c>
      <c r="AW52" s="165">
        <v>0</v>
      </c>
      <c r="AZ52" s="165" t="s">
        <v>835</v>
      </c>
    </row>
    <row r="53" spans="2:52" ht="15" customHeight="1" outlineLevel="1" x14ac:dyDescent="0.25">
      <c r="B53" s="482"/>
      <c r="C53" s="441"/>
      <c r="D53" s="441"/>
      <c r="E53" s="441"/>
      <c r="F53" s="441"/>
      <c r="G53" s="441"/>
      <c r="H53" s="441"/>
      <c r="I53" s="441"/>
      <c r="J53" s="441"/>
      <c r="K53" s="441"/>
      <c r="L53" s="441"/>
      <c r="M53" s="441"/>
      <c r="N53" s="441"/>
      <c r="O53" s="441"/>
      <c r="P53" s="488">
        <f t="shared" si="1"/>
        <v>0</v>
      </c>
      <c r="R53" s="56" t="s">
        <v>836</v>
      </c>
      <c r="AW53" s="165">
        <v>0</v>
      </c>
      <c r="AZ53" s="165" t="s">
        <v>836</v>
      </c>
    </row>
    <row r="54" spans="2:52" ht="15" customHeight="1" outlineLevel="1" x14ac:dyDescent="0.25">
      <c r="B54" s="482"/>
      <c r="C54" s="441"/>
      <c r="D54" s="441"/>
      <c r="E54" s="441"/>
      <c r="F54" s="441"/>
      <c r="G54" s="441"/>
      <c r="H54" s="441"/>
      <c r="I54" s="441"/>
      <c r="J54" s="441"/>
      <c r="K54" s="441"/>
      <c r="L54" s="441"/>
      <c r="M54" s="441"/>
      <c r="N54" s="441"/>
      <c r="O54" s="441"/>
      <c r="P54" s="488">
        <f t="shared" si="1"/>
        <v>0</v>
      </c>
      <c r="R54" s="56" t="s">
        <v>837</v>
      </c>
      <c r="AW54" s="165">
        <v>0</v>
      </c>
      <c r="AZ54" s="165" t="s">
        <v>837</v>
      </c>
    </row>
    <row r="55" spans="2:52" ht="15" customHeight="1" outlineLevel="1" x14ac:dyDescent="0.25">
      <c r="B55" s="482"/>
      <c r="C55" s="441"/>
      <c r="D55" s="441"/>
      <c r="E55" s="441"/>
      <c r="F55" s="441"/>
      <c r="G55" s="441"/>
      <c r="H55" s="441"/>
      <c r="I55" s="441"/>
      <c r="J55" s="441"/>
      <c r="K55" s="441"/>
      <c r="L55" s="441"/>
      <c r="M55" s="441"/>
      <c r="N55" s="441"/>
      <c r="O55" s="441"/>
      <c r="P55" s="488">
        <f t="shared" si="1"/>
        <v>0</v>
      </c>
      <c r="R55" s="56" t="s">
        <v>838</v>
      </c>
      <c r="AW55" s="165">
        <v>0</v>
      </c>
      <c r="AZ55" s="165" t="s">
        <v>838</v>
      </c>
    </row>
    <row r="56" spans="2:52" ht="15" customHeight="1" outlineLevel="1" x14ac:dyDescent="0.25">
      <c r="B56" s="482"/>
      <c r="C56" s="441"/>
      <c r="D56" s="441"/>
      <c r="E56" s="441"/>
      <c r="F56" s="441"/>
      <c r="G56" s="441"/>
      <c r="H56" s="441"/>
      <c r="I56" s="441"/>
      <c r="J56" s="441"/>
      <c r="K56" s="441"/>
      <c r="L56" s="441"/>
      <c r="M56" s="441"/>
      <c r="N56" s="441"/>
      <c r="O56" s="441"/>
      <c r="P56" s="488">
        <f t="shared" si="1"/>
        <v>0</v>
      </c>
      <c r="R56" s="56" t="s">
        <v>839</v>
      </c>
      <c r="AW56" s="165">
        <v>0</v>
      </c>
      <c r="AZ56" s="165" t="s">
        <v>839</v>
      </c>
    </row>
    <row r="57" spans="2:52" ht="15" customHeight="1" outlineLevel="1" x14ac:dyDescent="0.25">
      <c r="B57" s="482"/>
      <c r="C57" s="441"/>
      <c r="D57" s="441"/>
      <c r="E57" s="441"/>
      <c r="F57" s="441"/>
      <c r="G57" s="441"/>
      <c r="H57" s="441"/>
      <c r="I57" s="441"/>
      <c r="J57" s="441"/>
      <c r="K57" s="441"/>
      <c r="L57" s="441"/>
      <c r="M57" s="441"/>
      <c r="N57" s="441"/>
      <c r="O57" s="441"/>
      <c r="P57" s="488">
        <f t="shared" si="1"/>
        <v>0</v>
      </c>
      <c r="R57" s="56" t="s">
        <v>840</v>
      </c>
      <c r="AW57" s="165">
        <v>0</v>
      </c>
      <c r="AZ57" s="165" t="s">
        <v>840</v>
      </c>
    </row>
    <row r="58" spans="2:52" ht="15" customHeight="1" outlineLevel="1" x14ac:dyDescent="0.25">
      <c r="B58" s="482"/>
      <c r="C58" s="441"/>
      <c r="D58" s="441"/>
      <c r="E58" s="441"/>
      <c r="F58" s="441"/>
      <c r="G58" s="441"/>
      <c r="H58" s="441"/>
      <c r="I58" s="441"/>
      <c r="J58" s="441"/>
      <c r="K58" s="441"/>
      <c r="L58" s="441"/>
      <c r="M58" s="441"/>
      <c r="N58" s="441"/>
      <c r="O58" s="441"/>
      <c r="P58" s="488">
        <f t="shared" si="1"/>
        <v>0</v>
      </c>
      <c r="R58" s="56" t="s">
        <v>841</v>
      </c>
      <c r="AW58" s="165">
        <v>0</v>
      </c>
      <c r="AZ58" s="165" t="s">
        <v>841</v>
      </c>
    </row>
    <row r="59" spans="2:52" ht="15" customHeight="1" outlineLevel="1" x14ac:dyDescent="0.25">
      <c r="B59" s="482"/>
      <c r="C59" s="441"/>
      <c r="D59" s="441"/>
      <c r="E59" s="441"/>
      <c r="F59" s="441"/>
      <c r="G59" s="441"/>
      <c r="H59" s="441"/>
      <c r="I59" s="441"/>
      <c r="J59" s="441"/>
      <c r="K59" s="441"/>
      <c r="L59" s="441"/>
      <c r="M59" s="441"/>
      <c r="N59" s="441"/>
      <c r="O59" s="441"/>
      <c r="P59" s="488">
        <f t="shared" si="1"/>
        <v>0</v>
      </c>
      <c r="R59" s="56" t="s">
        <v>842</v>
      </c>
      <c r="AW59" s="165">
        <v>0</v>
      </c>
      <c r="AZ59" s="165" t="s">
        <v>842</v>
      </c>
    </row>
    <row r="60" spans="2:52" ht="15" customHeight="1" outlineLevel="1" x14ac:dyDescent="0.25">
      <c r="B60" s="482"/>
      <c r="C60" s="441"/>
      <c r="D60" s="441"/>
      <c r="E60" s="441"/>
      <c r="F60" s="441"/>
      <c r="G60" s="441"/>
      <c r="H60" s="441"/>
      <c r="I60" s="441"/>
      <c r="J60" s="441"/>
      <c r="K60" s="441"/>
      <c r="L60" s="441"/>
      <c r="M60" s="441"/>
      <c r="N60" s="441"/>
      <c r="O60" s="441"/>
      <c r="P60" s="488">
        <f t="shared" si="1"/>
        <v>0</v>
      </c>
      <c r="R60" s="56" t="s">
        <v>843</v>
      </c>
      <c r="AW60" s="165">
        <v>0</v>
      </c>
      <c r="AZ60" s="165" t="s">
        <v>843</v>
      </c>
    </row>
    <row r="61" spans="2:52" ht="15" customHeight="1" outlineLevel="1" x14ac:dyDescent="0.25">
      <c r="B61" s="482"/>
      <c r="C61" s="441"/>
      <c r="D61" s="441"/>
      <c r="E61" s="441"/>
      <c r="F61" s="441"/>
      <c r="G61" s="441"/>
      <c r="H61" s="441"/>
      <c r="I61" s="441"/>
      <c r="J61" s="441"/>
      <c r="K61" s="441"/>
      <c r="L61" s="441"/>
      <c r="M61" s="441"/>
      <c r="N61" s="441"/>
      <c r="O61" s="441"/>
      <c r="P61" s="488">
        <f t="shared" si="1"/>
        <v>0</v>
      </c>
      <c r="R61" s="56" t="s">
        <v>844</v>
      </c>
      <c r="AW61" s="165">
        <v>0</v>
      </c>
      <c r="AZ61" s="165" t="s">
        <v>844</v>
      </c>
    </row>
    <row r="62" spans="2:52" ht="15" customHeight="1" outlineLevel="1" x14ac:dyDescent="0.25">
      <c r="B62" s="482"/>
      <c r="C62" s="441"/>
      <c r="D62" s="441"/>
      <c r="E62" s="441"/>
      <c r="F62" s="441"/>
      <c r="G62" s="441"/>
      <c r="H62" s="441"/>
      <c r="I62" s="441"/>
      <c r="J62" s="441"/>
      <c r="K62" s="441"/>
      <c r="L62" s="441"/>
      <c r="M62" s="441"/>
      <c r="N62" s="441"/>
      <c r="O62" s="441"/>
      <c r="P62" s="488">
        <f t="shared" si="1"/>
        <v>0</v>
      </c>
      <c r="R62" s="56" t="s">
        <v>845</v>
      </c>
      <c r="AW62" s="165">
        <v>0</v>
      </c>
      <c r="AZ62" s="165" t="s">
        <v>845</v>
      </c>
    </row>
    <row r="63" spans="2:52" ht="15" customHeight="1" outlineLevel="1" x14ac:dyDescent="0.25">
      <c r="B63" s="482"/>
      <c r="C63" s="441"/>
      <c r="D63" s="441"/>
      <c r="E63" s="441"/>
      <c r="F63" s="441"/>
      <c r="G63" s="441"/>
      <c r="H63" s="441"/>
      <c r="I63" s="441"/>
      <c r="J63" s="441"/>
      <c r="K63" s="441"/>
      <c r="L63" s="441"/>
      <c r="M63" s="441"/>
      <c r="N63" s="441"/>
      <c r="O63" s="441"/>
      <c r="P63" s="488">
        <f t="shared" si="1"/>
        <v>0</v>
      </c>
      <c r="R63" s="56" t="s">
        <v>846</v>
      </c>
      <c r="AW63" s="165">
        <v>0</v>
      </c>
      <c r="AZ63" s="165" t="s">
        <v>846</v>
      </c>
    </row>
    <row r="64" spans="2:52" ht="15" customHeight="1" outlineLevel="1" x14ac:dyDescent="0.25">
      <c r="B64" s="482"/>
      <c r="C64" s="441"/>
      <c r="D64" s="441"/>
      <c r="E64" s="441"/>
      <c r="F64" s="441"/>
      <c r="G64" s="441"/>
      <c r="H64" s="441"/>
      <c r="I64" s="441"/>
      <c r="J64" s="441"/>
      <c r="K64" s="441"/>
      <c r="L64" s="441"/>
      <c r="M64" s="441"/>
      <c r="N64" s="441"/>
      <c r="O64" s="441"/>
      <c r="P64" s="488">
        <f t="shared" si="1"/>
        <v>0</v>
      </c>
      <c r="R64" s="56" t="s">
        <v>847</v>
      </c>
      <c r="AW64" s="165">
        <v>0</v>
      </c>
      <c r="AZ64" s="165" t="s">
        <v>847</v>
      </c>
    </row>
    <row r="65" spans="2:52" ht="15" customHeight="1" outlineLevel="1" x14ac:dyDescent="0.25">
      <c r="B65" s="482"/>
      <c r="C65" s="441"/>
      <c r="D65" s="441"/>
      <c r="E65" s="441"/>
      <c r="F65" s="441"/>
      <c r="G65" s="441"/>
      <c r="H65" s="441"/>
      <c r="I65" s="441"/>
      <c r="J65" s="441"/>
      <c r="K65" s="441"/>
      <c r="L65" s="441"/>
      <c r="M65" s="441"/>
      <c r="N65" s="441"/>
      <c r="O65" s="441"/>
      <c r="P65" s="488">
        <f t="shared" si="1"/>
        <v>0</v>
      </c>
      <c r="R65" s="56" t="s">
        <v>848</v>
      </c>
      <c r="AW65" s="165">
        <v>0</v>
      </c>
      <c r="AZ65" s="165" t="s">
        <v>848</v>
      </c>
    </row>
    <row r="66" spans="2:52" ht="15" customHeight="1" outlineLevel="1" x14ac:dyDescent="0.25">
      <c r="B66" s="482"/>
      <c r="C66" s="441"/>
      <c r="D66" s="441"/>
      <c r="E66" s="441"/>
      <c r="F66" s="441"/>
      <c r="G66" s="441"/>
      <c r="H66" s="441"/>
      <c r="I66" s="441"/>
      <c r="J66" s="441"/>
      <c r="K66" s="441"/>
      <c r="L66" s="441"/>
      <c r="M66" s="441"/>
      <c r="N66" s="441"/>
      <c r="O66" s="441"/>
      <c r="P66" s="488">
        <f t="shared" si="1"/>
        <v>0</v>
      </c>
      <c r="R66" s="56" t="s">
        <v>849</v>
      </c>
      <c r="AW66" s="165">
        <v>0</v>
      </c>
      <c r="AZ66" s="165" t="s">
        <v>849</v>
      </c>
    </row>
    <row r="67" spans="2:52" ht="15" customHeight="1" outlineLevel="1" x14ac:dyDescent="0.25">
      <c r="B67" s="482"/>
      <c r="C67" s="441"/>
      <c r="D67" s="441"/>
      <c r="E67" s="441"/>
      <c r="F67" s="441"/>
      <c r="G67" s="441"/>
      <c r="H67" s="441"/>
      <c r="I67" s="441"/>
      <c r="J67" s="441"/>
      <c r="K67" s="441"/>
      <c r="L67" s="441"/>
      <c r="M67" s="441"/>
      <c r="N67" s="441"/>
      <c r="O67" s="441"/>
      <c r="P67" s="488">
        <f t="shared" si="1"/>
        <v>0</v>
      </c>
      <c r="R67" s="56" t="s">
        <v>850</v>
      </c>
      <c r="AW67" s="165">
        <v>0</v>
      </c>
      <c r="AZ67" s="165" t="s">
        <v>850</v>
      </c>
    </row>
    <row r="68" spans="2:52" ht="15" customHeight="1" outlineLevel="1" x14ac:dyDescent="0.25">
      <c r="B68" s="482"/>
      <c r="C68" s="441"/>
      <c r="D68" s="441"/>
      <c r="E68" s="441"/>
      <c r="F68" s="441"/>
      <c r="G68" s="441"/>
      <c r="H68" s="441"/>
      <c r="I68" s="441"/>
      <c r="J68" s="441"/>
      <c r="K68" s="441"/>
      <c r="L68" s="441"/>
      <c r="M68" s="441"/>
      <c r="N68" s="441"/>
      <c r="O68" s="441"/>
      <c r="P68" s="488">
        <f t="shared" si="1"/>
        <v>0</v>
      </c>
      <c r="R68" s="56" t="s">
        <v>851</v>
      </c>
      <c r="AW68" s="165">
        <v>0</v>
      </c>
      <c r="AZ68" s="165" t="s">
        <v>851</v>
      </c>
    </row>
    <row r="69" spans="2:52" ht="15" customHeight="1" outlineLevel="1" x14ac:dyDescent="0.25">
      <c r="B69" s="482"/>
      <c r="C69" s="441"/>
      <c r="D69" s="441"/>
      <c r="E69" s="441"/>
      <c r="F69" s="441"/>
      <c r="G69" s="441"/>
      <c r="H69" s="441"/>
      <c r="I69" s="441"/>
      <c r="J69" s="441"/>
      <c r="K69" s="441"/>
      <c r="L69" s="441"/>
      <c r="M69" s="441"/>
      <c r="N69" s="441"/>
      <c r="O69" s="441"/>
      <c r="P69" s="488">
        <f t="shared" si="1"/>
        <v>0</v>
      </c>
      <c r="R69" s="56" t="s">
        <v>852</v>
      </c>
      <c r="AW69" s="165">
        <v>0</v>
      </c>
      <c r="AZ69" s="165" t="s">
        <v>852</v>
      </c>
    </row>
    <row r="70" spans="2:52" ht="15" customHeight="1" outlineLevel="1" x14ac:dyDescent="0.25">
      <c r="B70" s="482"/>
      <c r="C70" s="441"/>
      <c r="D70" s="441"/>
      <c r="E70" s="441"/>
      <c r="F70" s="441"/>
      <c r="G70" s="441"/>
      <c r="H70" s="441"/>
      <c r="I70" s="441"/>
      <c r="J70" s="441"/>
      <c r="K70" s="441"/>
      <c r="L70" s="441"/>
      <c r="M70" s="441"/>
      <c r="N70" s="441"/>
      <c r="O70" s="441"/>
      <c r="P70" s="488">
        <f t="shared" si="1"/>
        <v>0</v>
      </c>
      <c r="R70" s="56" t="s">
        <v>853</v>
      </c>
      <c r="AW70" s="165">
        <v>0</v>
      </c>
      <c r="AZ70" s="165" t="s">
        <v>853</v>
      </c>
    </row>
    <row r="71" spans="2:52" ht="15" customHeight="1" outlineLevel="1" x14ac:dyDescent="0.25">
      <c r="B71" s="482"/>
      <c r="C71" s="441"/>
      <c r="D71" s="441"/>
      <c r="E71" s="441"/>
      <c r="F71" s="441"/>
      <c r="G71" s="441"/>
      <c r="H71" s="441"/>
      <c r="I71" s="441"/>
      <c r="J71" s="441"/>
      <c r="K71" s="441"/>
      <c r="L71" s="441"/>
      <c r="M71" s="441"/>
      <c r="N71" s="441"/>
      <c r="O71" s="441"/>
      <c r="P71" s="488">
        <f t="shared" si="1"/>
        <v>0</v>
      </c>
      <c r="R71" s="56" t="s">
        <v>854</v>
      </c>
      <c r="AW71" s="165">
        <v>0</v>
      </c>
      <c r="AZ71" s="165" t="s">
        <v>854</v>
      </c>
    </row>
    <row r="72" spans="2:52" ht="15" customHeight="1" outlineLevel="1" x14ac:dyDescent="0.25">
      <c r="B72" s="482"/>
      <c r="C72" s="441"/>
      <c r="D72" s="441"/>
      <c r="E72" s="441"/>
      <c r="F72" s="441"/>
      <c r="G72" s="441"/>
      <c r="H72" s="441"/>
      <c r="I72" s="441"/>
      <c r="J72" s="441"/>
      <c r="K72" s="441"/>
      <c r="L72" s="441"/>
      <c r="M72" s="441"/>
      <c r="N72" s="441"/>
      <c r="O72" s="441"/>
      <c r="P72" s="488">
        <f t="shared" si="1"/>
        <v>0</v>
      </c>
      <c r="R72" s="56" t="s">
        <v>855</v>
      </c>
      <c r="AW72" s="165">
        <v>0</v>
      </c>
      <c r="AZ72" s="165" t="s">
        <v>855</v>
      </c>
    </row>
    <row r="73" spans="2:52" ht="15" customHeight="1" outlineLevel="1" x14ac:dyDescent="0.25">
      <c r="B73" s="482"/>
      <c r="C73" s="441"/>
      <c r="D73" s="441"/>
      <c r="E73" s="441"/>
      <c r="F73" s="441"/>
      <c r="G73" s="441"/>
      <c r="H73" s="441"/>
      <c r="I73" s="441"/>
      <c r="J73" s="441"/>
      <c r="K73" s="441"/>
      <c r="L73" s="441"/>
      <c r="M73" s="441"/>
      <c r="N73" s="441"/>
      <c r="O73" s="441"/>
      <c r="P73" s="488">
        <f t="shared" si="1"/>
        <v>0</v>
      </c>
      <c r="R73" s="56" t="s">
        <v>856</v>
      </c>
      <c r="AW73" s="165">
        <v>0</v>
      </c>
      <c r="AZ73" s="165" t="s">
        <v>856</v>
      </c>
    </row>
    <row r="74" spans="2:52" ht="15" customHeight="1" outlineLevel="1" x14ac:dyDescent="0.25">
      <c r="B74" s="482"/>
      <c r="C74" s="441"/>
      <c r="D74" s="441"/>
      <c r="E74" s="441"/>
      <c r="F74" s="441"/>
      <c r="G74" s="441"/>
      <c r="H74" s="441"/>
      <c r="I74" s="441"/>
      <c r="J74" s="441"/>
      <c r="K74" s="441"/>
      <c r="L74" s="441"/>
      <c r="M74" s="441"/>
      <c r="N74" s="441"/>
      <c r="O74" s="441"/>
      <c r="P74" s="488">
        <f t="shared" si="1"/>
        <v>0</v>
      </c>
      <c r="R74" s="56" t="s">
        <v>857</v>
      </c>
      <c r="AW74" s="165">
        <v>0</v>
      </c>
      <c r="AZ74" s="165" t="s">
        <v>857</v>
      </c>
    </row>
    <row r="75" spans="2:52" ht="15" customHeight="1" outlineLevel="1" x14ac:dyDescent="0.25">
      <c r="B75" s="482"/>
      <c r="C75" s="441"/>
      <c r="D75" s="441"/>
      <c r="E75" s="441"/>
      <c r="F75" s="441"/>
      <c r="G75" s="441"/>
      <c r="H75" s="441"/>
      <c r="I75" s="441"/>
      <c r="J75" s="441"/>
      <c r="K75" s="441"/>
      <c r="L75" s="441"/>
      <c r="M75" s="441"/>
      <c r="N75" s="441"/>
      <c r="O75" s="441"/>
      <c r="P75" s="488">
        <f t="shared" si="1"/>
        <v>0</v>
      </c>
      <c r="R75" s="56" t="s">
        <v>858</v>
      </c>
      <c r="AW75" s="165">
        <v>0</v>
      </c>
      <c r="AZ75" s="165" t="s">
        <v>858</v>
      </c>
    </row>
    <row r="76" spans="2:52" ht="15" customHeight="1" outlineLevel="1" x14ac:dyDescent="0.25">
      <c r="B76" s="482"/>
      <c r="C76" s="441"/>
      <c r="D76" s="441"/>
      <c r="E76" s="441"/>
      <c r="F76" s="441"/>
      <c r="G76" s="441"/>
      <c r="H76" s="441"/>
      <c r="I76" s="441"/>
      <c r="J76" s="441"/>
      <c r="K76" s="441"/>
      <c r="L76" s="441"/>
      <c r="M76" s="441"/>
      <c r="N76" s="441"/>
      <c r="O76" s="441"/>
      <c r="P76" s="488">
        <f t="shared" si="1"/>
        <v>0</v>
      </c>
      <c r="R76" s="56" t="s">
        <v>859</v>
      </c>
      <c r="AW76" s="165">
        <v>0</v>
      </c>
      <c r="AZ76" s="165" t="s">
        <v>859</v>
      </c>
    </row>
    <row r="77" spans="2:52" ht="15" customHeight="1" outlineLevel="1" x14ac:dyDescent="0.25">
      <c r="B77" s="482"/>
      <c r="C77" s="441"/>
      <c r="D77" s="441"/>
      <c r="E77" s="441"/>
      <c r="F77" s="441"/>
      <c r="G77" s="441"/>
      <c r="H77" s="441"/>
      <c r="I77" s="441"/>
      <c r="J77" s="441"/>
      <c r="K77" s="441"/>
      <c r="L77" s="441"/>
      <c r="M77" s="441"/>
      <c r="N77" s="441"/>
      <c r="O77" s="441"/>
      <c r="P77" s="488">
        <f t="shared" si="1"/>
        <v>0</v>
      </c>
      <c r="R77" s="56" t="s">
        <v>860</v>
      </c>
      <c r="AW77" s="165">
        <v>0</v>
      </c>
      <c r="AZ77" s="165" t="s">
        <v>860</v>
      </c>
    </row>
    <row r="78" spans="2:52" ht="15" customHeight="1" outlineLevel="1" x14ac:dyDescent="0.25">
      <c r="B78" s="482"/>
      <c r="C78" s="441"/>
      <c r="D78" s="441"/>
      <c r="E78" s="441"/>
      <c r="F78" s="441"/>
      <c r="G78" s="441"/>
      <c r="H78" s="441"/>
      <c r="I78" s="441"/>
      <c r="J78" s="441"/>
      <c r="K78" s="441"/>
      <c r="L78" s="441"/>
      <c r="M78" s="441"/>
      <c r="N78" s="441"/>
      <c r="O78" s="441"/>
      <c r="P78" s="488">
        <f t="shared" ref="P78:P105" si="2">SUM(C78:O78)</f>
        <v>0</v>
      </c>
      <c r="R78" s="56" t="s">
        <v>861</v>
      </c>
      <c r="AW78" s="165">
        <v>0</v>
      </c>
      <c r="AZ78" s="165" t="s">
        <v>861</v>
      </c>
    </row>
    <row r="79" spans="2:52" ht="15" customHeight="1" outlineLevel="1" x14ac:dyDescent="0.25">
      <c r="B79" s="482"/>
      <c r="C79" s="441"/>
      <c r="D79" s="441"/>
      <c r="E79" s="441"/>
      <c r="F79" s="441"/>
      <c r="G79" s="441"/>
      <c r="H79" s="441"/>
      <c r="I79" s="441"/>
      <c r="J79" s="441"/>
      <c r="K79" s="441"/>
      <c r="L79" s="441"/>
      <c r="M79" s="441"/>
      <c r="N79" s="441"/>
      <c r="O79" s="441"/>
      <c r="P79" s="488">
        <f t="shared" si="2"/>
        <v>0</v>
      </c>
      <c r="R79" s="56" t="s">
        <v>862</v>
      </c>
      <c r="AW79" s="165">
        <v>0</v>
      </c>
      <c r="AZ79" s="165" t="s">
        <v>862</v>
      </c>
    </row>
    <row r="80" spans="2:52" ht="15" customHeight="1" outlineLevel="1" x14ac:dyDescent="0.25">
      <c r="B80" s="482"/>
      <c r="C80" s="441"/>
      <c r="D80" s="441"/>
      <c r="E80" s="441"/>
      <c r="F80" s="441"/>
      <c r="G80" s="441"/>
      <c r="H80" s="441"/>
      <c r="I80" s="441"/>
      <c r="J80" s="441"/>
      <c r="K80" s="441"/>
      <c r="L80" s="441"/>
      <c r="M80" s="441"/>
      <c r="N80" s="441"/>
      <c r="O80" s="441"/>
      <c r="P80" s="488">
        <f t="shared" si="2"/>
        <v>0</v>
      </c>
      <c r="R80" s="56" t="s">
        <v>863</v>
      </c>
      <c r="AW80" s="165">
        <v>0</v>
      </c>
      <c r="AZ80" s="165" t="s">
        <v>863</v>
      </c>
    </row>
    <row r="81" spans="2:52" ht="15" customHeight="1" outlineLevel="1" x14ac:dyDescent="0.25">
      <c r="B81" s="482"/>
      <c r="C81" s="441"/>
      <c r="D81" s="441"/>
      <c r="E81" s="441"/>
      <c r="F81" s="441"/>
      <c r="G81" s="441"/>
      <c r="H81" s="441"/>
      <c r="I81" s="441"/>
      <c r="J81" s="441"/>
      <c r="K81" s="441"/>
      <c r="L81" s="441"/>
      <c r="M81" s="441"/>
      <c r="N81" s="441"/>
      <c r="O81" s="441"/>
      <c r="P81" s="488">
        <f t="shared" si="2"/>
        <v>0</v>
      </c>
      <c r="R81" s="56" t="s">
        <v>864</v>
      </c>
      <c r="AW81" s="165">
        <v>0</v>
      </c>
      <c r="AZ81" s="165" t="s">
        <v>864</v>
      </c>
    </row>
    <row r="82" spans="2:52" ht="15" customHeight="1" outlineLevel="1" x14ac:dyDescent="0.25">
      <c r="B82" s="482"/>
      <c r="C82" s="441"/>
      <c r="D82" s="441"/>
      <c r="E82" s="441"/>
      <c r="F82" s="441"/>
      <c r="G82" s="441"/>
      <c r="H82" s="441"/>
      <c r="I82" s="441"/>
      <c r="J82" s="441"/>
      <c r="K82" s="441"/>
      <c r="L82" s="441"/>
      <c r="M82" s="441"/>
      <c r="N82" s="441"/>
      <c r="O82" s="441"/>
      <c r="P82" s="488">
        <f t="shared" si="2"/>
        <v>0</v>
      </c>
      <c r="R82" s="56" t="s">
        <v>865</v>
      </c>
      <c r="AW82" s="165">
        <v>0</v>
      </c>
      <c r="AZ82" s="165" t="s">
        <v>865</v>
      </c>
    </row>
    <row r="83" spans="2:52" ht="15" customHeight="1" outlineLevel="1" x14ac:dyDescent="0.25">
      <c r="B83" s="482"/>
      <c r="C83" s="441"/>
      <c r="D83" s="441"/>
      <c r="E83" s="441"/>
      <c r="F83" s="441"/>
      <c r="G83" s="441"/>
      <c r="H83" s="441"/>
      <c r="I83" s="441"/>
      <c r="J83" s="441"/>
      <c r="K83" s="441"/>
      <c r="L83" s="441"/>
      <c r="M83" s="441"/>
      <c r="N83" s="441"/>
      <c r="O83" s="441"/>
      <c r="P83" s="488">
        <f t="shared" si="2"/>
        <v>0</v>
      </c>
      <c r="R83" s="56" t="s">
        <v>866</v>
      </c>
      <c r="AW83" s="165">
        <v>0</v>
      </c>
      <c r="AZ83" s="165" t="s">
        <v>866</v>
      </c>
    </row>
    <row r="84" spans="2:52" ht="15" customHeight="1" outlineLevel="1" x14ac:dyDescent="0.25">
      <c r="B84" s="482"/>
      <c r="C84" s="441"/>
      <c r="D84" s="441"/>
      <c r="E84" s="441"/>
      <c r="F84" s="441"/>
      <c r="G84" s="441"/>
      <c r="H84" s="441"/>
      <c r="I84" s="441"/>
      <c r="J84" s="441"/>
      <c r="K84" s="441"/>
      <c r="L84" s="441"/>
      <c r="M84" s="441"/>
      <c r="N84" s="441"/>
      <c r="O84" s="441"/>
      <c r="P84" s="488">
        <f t="shared" si="2"/>
        <v>0</v>
      </c>
      <c r="R84" s="56" t="s">
        <v>867</v>
      </c>
      <c r="AW84" s="165">
        <v>0</v>
      </c>
      <c r="AZ84" s="165" t="s">
        <v>867</v>
      </c>
    </row>
    <row r="85" spans="2:52" ht="15" customHeight="1" outlineLevel="1" x14ac:dyDescent="0.25">
      <c r="B85" s="482"/>
      <c r="C85" s="441"/>
      <c r="D85" s="441"/>
      <c r="E85" s="441"/>
      <c r="F85" s="441"/>
      <c r="G85" s="441"/>
      <c r="H85" s="441"/>
      <c r="I85" s="441"/>
      <c r="J85" s="441"/>
      <c r="K85" s="441"/>
      <c r="L85" s="441"/>
      <c r="M85" s="441"/>
      <c r="N85" s="441"/>
      <c r="O85" s="441"/>
      <c r="P85" s="488">
        <f t="shared" si="2"/>
        <v>0</v>
      </c>
      <c r="R85" s="56" t="s">
        <v>868</v>
      </c>
      <c r="AW85" s="165">
        <v>0</v>
      </c>
      <c r="AZ85" s="165" t="s">
        <v>868</v>
      </c>
    </row>
    <row r="86" spans="2:52" ht="15" customHeight="1" outlineLevel="1" x14ac:dyDescent="0.25">
      <c r="B86" s="482"/>
      <c r="C86" s="441"/>
      <c r="D86" s="441"/>
      <c r="E86" s="441"/>
      <c r="F86" s="441"/>
      <c r="G86" s="441"/>
      <c r="H86" s="441"/>
      <c r="I86" s="441"/>
      <c r="J86" s="441"/>
      <c r="K86" s="441"/>
      <c r="L86" s="441"/>
      <c r="M86" s="441"/>
      <c r="N86" s="441"/>
      <c r="O86" s="441"/>
      <c r="P86" s="488">
        <f t="shared" si="2"/>
        <v>0</v>
      </c>
      <c r="R86" s="56" t="s">
        <v>869</v>
      </c>
      <c r="AW86" s="165">
        <v>0</v>
      </c>
      <c r="AZ86" s="165" t="s">
        <v>869</v>
      </c>
    </row>
    <row r="87" spans="2:52" ht="15" customHeight="1" outlineLevel="1" x14ac:dyDescent="0.25">
      <c r="B87" s="482"/>
      <c r="C87" s="441"/>
      <c r="D87" s="441"/>
      <c r="E87" s="441"/>
      <c r="F87" s="441"/>
      <c r="G87" s="441"/>
      <c r="H87" s="441"/>
      <c r="I87" s="441"/>
      <c r="J87" s="441"/>
      <c r="K87" s="441"/>
      <c r="L87" s="441"/>
      <c r="M87" s="441"/>
      <c r="N87" s="441"/>
      <c r="O87" s="441"/>
      <c r="P87" s="488">
        <f t="shared" si="2"/>
        <v>0</v>
      </c>
      <c r="R87" s="56" t="s">
        <v>870</v>
      </c>
      <c r="AW87" s="165">
        <v>0</v>
      </c>
      <c r="AZ87" s="165" t="s">
        <v>870</v>
      </c>
    </row>
    <row r="88" spans="2:52" ht="15" customHeight="1" outlineLevel="1" x14ac:dyDescent="0.25">
      <c r="B88" s="482"/>
      <c r="C88" s="441"/>
      <c r="D88" s="441"/>
      <c r="E88" s="441"/>
      <c r="F88" s="441"/>
      <c r="G88" s="441"/>
      <c r="H88" s="441"/>
      <c r="I88" s="441"/>
      <c r="J88" s="441"/>
      <c r="K88" s="441"/>
      <c r="L88" s="441"/>
      <c r="M88" s="441"/>
      <c r="N88" s="441"/>
      <c r="O88" s="441"/>
      <c r="P88" s="488">
        <f t="shared" si="2"/>
        <v>0</v>
      </c>
      <c r="R88" s="56" t="s">
        <v>871</v>
      </c>
      <c r="AW88" s="165">
        <v>0</v>
      </c>
      <c r="AZ88" s="165" t="s">
        <v>871</v>
      </c>
    </row>
    <row r="89" spans="2:52" ht="15" customHeight="1" outlineLevel="1" x14ac:dyDescent="0.25">
      <c r="B89" s="482"/>
      <c r="C89" s="441"/>
      <c r="D89" s="441"/>
      <c r="E89" s="441"/>
      <c r="F89" s="441"/>
      <c r="G89" s="441"/>
      <c r="H89" s="441"/>
      <c r="I89" s="441"/>
      <c r="J89" s="441"/>
      <c r="K89" s="441"/>
      <c r="L89" s="441"/>
      <c r="M89" s="441"/>
      <c r="N89" s="441"/>
      <c r="O89" s="441"/>
      <c r="P89" s="488">
        <f t="shared" si="2"/>
        <v>0</v>
      </c>
      <c r="R89" s="56" t="s">
        <v>872</v>
      </c>
      <c r="AW89" s="165">
        <v>0</v>
      </c>
      <c r="AZ89" s="165" t="s">
        <v>872</v>
      </c>
    </row>
    <row r="90" spans="2:52" ht="15" customHeight="1" outlineLevel="1" x14ac:dyDescent="0.25">
      <c r="B90" s="482"/>
      <c r="C90" s="441"/>
      <c r="D90" s="441"/>
      <c r="E90" s="441"/>
      <c r="F90" s="441"/>
      <c r="G90" s="441"/>
      <c r="H90" s="441"/>
      <c r="I90" s="441"/>
      <c r="J90" s="441"/>
      <c r="K90" s="441"/>
      <c r="L90" s="441"/>
      <c r="M90" s="441"/>
      <c r="N90" s="441"/>
      <c r="O90" s="441"/>
      <c r="P90" s="488">
        <f t="shared" si="2"/>
        <v>0</v>
      </c>
      <c r="R90" s="56" t="s">
        <v>873</v>
      </c>
      <c r="AW90" s="165">
        <v>0</v>
      </c>
      <c r="AZ90" s="165" t="s">
        <v>873</v>
      </c>
    </row>
    <row r="91" spans="2:52" ht="15" customHeight="1" outlineLevel="1" x14ac:dyDescent="0.25">
      <c r="B91" s="482"/>
      <c r="C91" s="441"/>
      <c r="D91" s="441"/>
      <c r="E91" s="441"/>
      <c r="F91" s="441"/>
      <c r="G91" s="441"/>
      <c r="H91" s="441"/>
      <c r="I91" s="441"/>
      <c r="J91" s="441"/>
      <c r="K91" s="441"/>
      <c r="L91" s="441"/>
      <c r="M91" s="441"/>
      <c r="N91" s="441"/>
      <c r="O91" s="441"/>
      <c r="P91" s="488">
        <f t="shared" si="2"/>
        <v>0</v>
      </c>
      <c r="R91" s="56" t="s">
        <v>874</v>
      </c>
      <c r="AW91" s="165">
        <v>0</v>
      </c>
      <c r="AZ91" s="165" t="s">
        <v>874</v>
      </c>
    </row>
    <row r="92" spans="2:52" ht="15" customHeight="1" outlineLevel="1" x14ac:dyDescent="0.25">
      <c r="B92" s="482"/>
      <c r="C92" s="441"/>
      <c r="D92" s="441"/>
      <c r="E92" s="441"/>
      <c r="F92" s="441"/>
      <c r="G92" s="441"/>
      <c r="H92" s="441"/>
      <c r="I92" s="441"/>
      <c r="J92" s="441"/>
      <c r="K92" s="441"/>
      <c r="L92" s="441"/>
      <c r="M92" s="441"/>
      <c r="N92" s="441"/>
      <c r="O92" s="441"/>
      <c r="P92" s="488">
        <f t="shared" si="2"/>
        <v>0</v>
      </c>
      <c r="R92" s="56" t="s">
        <v>875</v>
      </c>
      <c r="AW92" s="165">
        <v>0</v>
      </c>
      <c r="AZ92" s="165" t="s">
        <v>875</v>
      </c>
    </row>
    <row r="93" spans="2:52" ht="15" customHeight="1" outlineLevel="1" x14ac:dyDescent="0.25">
      <c r="B93" s="482"/>
      <c r="C93" s="441"/>
      <c r="D93" s="441"/>
      <c r="E93" s="441"/>
      <c r="F93" s="441"/>
      <c r="G93" s="441"/>
      <c r="H93" s="441"/>
      <c r="I93" s="441"/>
      <c r="J93" s="441"/>
      <c r="K93" s="441"/>
      <c r="L93" s="441"/>
      <c r="M93" s="441"/>
      <c r="N93" s="441"/>
      <c r="O93" s="441"/>
      <c r="P93" s="488">
        <f t="shared" si="2"/>
        <v>0</v>
      </c>
      <c r="R93" s="56" t="s">
        <v>876</v>
      </c>
      <c r="AW93" s="165">
        <v>0</v>
      </c>
      <c r="AZ93" s="165" t="s">
        <v>876</v>
      </c>
    </row>
    <row r="94" spans="2:52" ht="15" customHeight="1" outlineLevel="1" x14ac:dyDescent="0.25">
      <c r="B94" s="482"/>
      <c r="C94" s="441"/>
      <c r="D94" s="441"/>
      <c r="E94" s="441"/>
      <c r="F94" s="441"/>
      <c r="G94" s="441"/>
      <c r="H94" s="441"/>
      <c r="I94" s="441"/>
      <c r="J94" s="441"/>
      <c r="K94" s="441"/>
      <c r="L94" s="441"/>
      <c r="M94" s="441"/>
      <c r="N94" s="441"/>
      <c r="O94" s="441"/>
      <c r="P94" s="488">
        <f t="shared" si="2"/>
        <v>0</v>
      </c>
      <c r="R94" s="56" t="s">
        <v>877</v>
      </c>
      <c r="AW94" s="165">
        <v>0</v>
      </c>
      <c r="AZ94" s="165" t="s">
        <v>877</v>
      </c>
    </row>
    <row r="95" spans="2:52" ht="15" customHeight="1" outlineLevel="1" x14ac:dyDescent="0.25">
      <c r="B95" s="482"/>
      <c r="C95" s="441"/>
      <c r="D95" s="441"/>
      <c r="E95" s="441"/>
      <c r="F95" s="441"/>
      <c r="G95" s="441"/>
      <c r="H95" s="441"/>
      <c r="I95" s="441"/>
      <c r="J95" s="441"/>
      <c r="K95" s="441"/>
      <c r="L95" s="441"/>
      <c r="M95" s="441"/>
      <c r="N95" s="441"/>
      <c r="O95" s="441"/>
      <c r="P95" s="488">
        <f t="shared" si="2"/>
        <v>0</v>
      </c>
      <c r="R95" s="56" t="s">
        <v>878</v>
      </c>
      <c r="AW95" s="165">
        <v>0</v>
      </c>
      <c r="AZ95" s="165" t="s">
        <v>878</v>
      </c>
    </row>
    <row r="96" spans="2:52" ht="15" customHeight="1" outlineLevel="1" x14ac:dyDescent="0.25">
      <c r="B96" s="482"/>
      <c r="C96" s="441"/>
      <c r="D96" s="441"/>
      <c r="E96" s="441"/>
      <c r="F96" s="441"/>
      <c r="G96" s="441"/>
      <c r="H96" s="441"/>
      <c r="I96" s="441"/>
      <c r="J96" s="441"/>
      <c r="K96" s="441"/>
      <c r="L96" s="441"/>
      <c r="M96" s="441"/>
      <c r="N96" s="441"/>
      <c r="O96" s="441"/>
      <c r="P96" s="488">
        <f t="shared" si="2"/>
        <v>0</v>
      </c>
      <c r="R96" s="56" t="s">
        <v>879</v>
      </c>
      <c r="AW96" s="165">
        <v>0</v>
      </c>
      <c r="AZ96" s="165" t="s">
        <v>879</v>
      </c>
    </row>
    <row r="97" spans="2:52" ht="15" customHeight="1" outlineLevel="1" x14ac:dyDescent="0.25">
      <c r="B97" s="482"/>
      <c r="C97" s="441"/>
      <c r="D97" s="441"/>
      <c r="E97" s="441"/>
      <c r="F97" s="441"/>
      <c r="G97" s="441"/>
      <c r="H97" s="441"/>
      <c r="I97" s="441"/>
      <c r="J97" s="441"/>
      <c r="K97" s="441"/>
      <c r="L97" s="441"/>
      <c r="M97" s="441"/>
      <c r="N97" s="441"/>
      <c r="O97" s="441"/>
      <c r="P97" s="488">
        <f t="shared" si="2"/>
        <v>0</v>
      </c>
      <c r="R97" s="56" t="s">
        <v>880</v>
      </c>
      <c r="AW97" s="165">
        <v>0</v>
      </c>
      <c r="AZ97" s="165" t="s">
        <v>880</v>
      </c>
    </row>
    <row r="98" spans="2:52" ht="15" customHeight="1" outlineLevel="1" x14ac:dyDescent="0.25">
      <c r="B98" s="482"/>
      <c r="C98" s="441"/>
      <c r="D98" s="441"/>
      <c r="E98" s="441"/>
      <c r="F98" s="441"/>
      <c r="G98" s="441"/>
      <c r="H98" s="441"/>
      <c r="I98" s="441"/>
      <c r="J98" s="441"/>
      <c r="K98" s="441"/>
      <c r="L98" s="441"/>
      <c r="M98" s="441"/>
      <c r="N98" s="441"/>
      <c r="O98" s="441"/>
      <c r="P98" s="488">
        <f t="shared" si="2"/>
        <v>0</v>
      </c>
      <c r="R98" s="56" t="s">
        <v>881</v>
      </c>
      <c r="AW98" s="165">
        <v>0</v>
      </c>
      <c r="AZ98" s="165" t="s">
        <v>881</v>
      </c>
    </row>
    <row r="99" spans="2:52" ht="15" customHeight="1" outlineLevel="1" x14ac:dyDescent="0.25">
      <c r="B99" s="482"/>
      <c r="C99" s="441"/>
      <c r="D99" s="441"/>
      <c r="E99" s="441"/>
      <c r="F99" s="441"/>
      <c r="G99" s="441"/>
      <c r="H99" s="441"/>
      <c r="I99" s="441"/>
      <c r="J99" s="441"/>
      <c r="K99" s="441"/>
      <c r="L99" s="441"/>
      <c r="M99" s="441"/>
      <c r="N99" s="441"/>
      <c r="O99" s="441"/>
      <c r="P99" s="488">
        <f t="shared" si="2"/>
        <v>0</v>
      </c>
      <c r="R99" s="56" t="s">
        <v>882</v>
      </c>
      <c r="AW99" s="165">
        <v>0</v>
      </c>
      <c r="AZ99" s="165" t="s">
        <v>882</v>
      </c>
    </row>
    <row r="100" spans="2:52" ht="15" customHeight="1" outlineLevel="1" x14ac:dyDescent="0.25">
      <c r="B100" s="482"/>
      <c r="C100" s="441"/>
      <c r="D100" s="441"/>
      <c r="E100" s="441"/>
      <c r="F100" s="441"/>
      <c r="G100" s="441"/>
      <c r="H100" s="441"/>
      <c r="I100" s="441"/>
      <c r="J100" s="441"/>
      <c r="K100" s="441"/>
      <c r="L100" s="441"/>
      <c r="M100" s="441"/>
      <c r="N100" s="441"/>
      <c r="O100" s="441"/>
      <c r="P100" s="488">
        <f t="shared" si="2"/>
        <v>0</v>
      </c>
      <c r="R100" s="56" t="s">
        <v>883</v>
      </c>
      <c r="AW100" s="165">
        <v>0</v>
      </c>
      <c r="AZ100" s="165" t="s">
        <v>883</v>
      </c>
    </row>
    <row r="101" spans="2:52" ht="15" customHeight="1" outlineLevel="1" x14ac:dyDescent="0.25">
      <c r="B101" s="482"/>
      <c r="C101" s="441"/>
      <c r="D101" s="441"/>
      <c r="E101" s="441"/>
      <c r="F101" s="441"/>
      <c r="G101" s="441"/>
      <c r="H101" s="441"/>
      <c r="I101" s="441"/>
      <c r="J101" s="441"/>
      <c r="K101" s="441"/>
      <c r="L101" s="441"/>
      <c r="M101" s="441"/>
      <c r="N101" s="441"/>
      <c r="O101" s="441"/>
      <c r="P101" s="488">
        <f t="shared" si="2"/>
        <v>0</v>
      </c>
      <c r="R101" s="56" t="s">
        <v>884</v>
      </c>
      <c r="AW101" s="165">
        <v>0</v>
      </c>
      <c r="AZ101" s="165" t="s">
        <v>884</v>
      </c>
    </row>
    <row r="102" spans="2:52" ht="15" customHeight="1" outlineLevel="1" x14ac:dyDescent="0.25">
      <c r="B102" s="482"/>
      <c r="C102" s="441"/>
      <c r="D102" s="441"/>
      <c r="E102" s="441"/>
      <c r="F102" s="441"/>
      <c r="G102" s="441"/>
      <c r="H102" s="441"/>
      <c r="I102" s="441"/>
      <c r="J102" s="441"/>
      <c r="K102" s="441"/>
      <c r="L102" s="441"/>
      <c r="M102" s="441"/>
      <c r="N102" s="441"/>
      <c r="O102" s="441"/>
      <c r="P102" s="488">
        <f t="shared" si="2"/>
        <v>0</v>
      </c>
      <c r="R102" s="56" t="s">
        <v>885</v>
      </c>
      <c r="AW102" s="165">
        <v>0</v>
      </c>
      <c r="AZ102" s="165" t="s">
        <v>885</v>
      </c>
    </row>
    <row r="103" spans="2:52" ht="15" customHeight="1" outlineLevel="1" x14ac:dyDescent="0.25">
      <c r="B103" s="482"/>
      <c r="C103" s="441"/>
      <c r="D103" s="441"/>
      <c r="E103" s="441"/>
      <c r="F103" s="441"/>
      <c r="G103" s="441"/>
      <c r="H103" s="441"/>
      <c r="I103" s="441"/>
      <c r="J103" s="441"/>
      <c r="K103" s="441"/>
      <c r="L103" s="441"/>
      <c r="M103" s="441"/>
      <c r="N103" s="441"/>
      <c r="O103" s="441"/>
      <c r="P103" s="488">
        <f t="shared" si="2"/>
        <v>0</v>
      </c>
      <c r="R103" s="56" t="s">
        <v>886</v>
      </c>
      <c r="AW103" s="165">
        <v>0</v>
      </c>
      <c r="AZ103" s="165" t="s">
        <v>886</v>
      </c>
    </row>
    <row r="104" spans="2:52" ht="15" customHeight="1" outlineLevel="1" x14ac:dyDescent="0.25">
      <c r="B104" s="482"/>
      <c r="C104" s="441"/>
      <c r="D104" s="441"/>
      <c r="E104" s="441"/>
      <c r="F104" s="441"/>
      <c r="G104" s="441"/>
      <c r="H104" s="441"/>
      <c r="I104" s="441"/>
      <c r="J104" s="441"/>
      <c r="K104" s="441"/>
      <c r="L104" s="441"/>
      <c r="M104" s="441"/>
      <c r="N104" s="441"/>
      <c r="O104" s="441"/>
      <c r="P104" s="488">
        <f t="shared" si="2"/>
        <v>0</v>
      </c>
      <c r="R104" s="56" t="s">
        <v>887</v>
      </c>
      <c r="AW104" s="165">
        <v>0</v>
      </c>
      <c r="AZ104" s="165" t="s">
        <v>887</v>
      </c>
    </row>
    <row r="105" spans="2:52" ht="15" customHeight="1" outlineLevel="1" x14ac:dyDescent="0.25">
      <c r="B105" s="482"/>
      <c r="C105" s="441"/>
      <c r="D105" s="441"/>
      <c r="E105" s="441"/>
      <c r="F105" s="441"/>
      <c r="G105" s="441"/>
      <c r="H105" s="441"/>
      <c r="I105" s="441"/>
      <c r="J105" s="441"/>
      <c r="K105" s="441"/>
      <c r="L105" s="441"/>
      <c r="M105" s="441"/>
      <c r="N105" s="441"/>
      <c r="O105" s="441"/>
      <c r="P105" s="488">
        <f t="shared" si="2"/>
        <v>0</v>
      </c>
      <c r="R105" s="56" t="s">
        <v>888</v>
      </c>
      <c r="AW105" s="165">
        <v>0</v>
      </c>
      <c r="AZ105" s="165" t="s">
        <v>888</v>
      </c>
    </row>
    <row r="106" spans="2:52" ht="15" customHeight="1" outlineLevel="1" thickBot="1" x14ac:dyDescent="0.3">
      <c r="B106" s="484"/>
      <c r="C106" s="441"/>
      <c r="D106" s="441"/>
      <c r="E106" s="441"/>
      <c r="F106" s="441"/>
      <c r="G106" s="441"/>
      <c r="H106" s="441"/>
      <c r="I106" s="441"/>
      <c r="J106" s="441"/>
      <c r="K106" s="441"/>
      <c r="L106" s="441"/>
      <c r="M106" s="441"/>
      <c r="N106" s="441"/>
      <c r="O106" s="441"/>
      <c r="P106" s="488">
        <f>SUM(C106:O106)</f>
        <v>0</v>
      </c>
      <c r="R106" s="56" t="s">
        <v>889</v>
      </c>
      <c r="AW106" s="165">
        <v>0</v>
      </c>
      <c r="AZ106" s="165" t="s">
        <v>1785</v>
      </c>
    </row>
    <row r="107" spans="2:52" ht="15" customHeight="1" thickTop="1" thickBot="1" x14ac:dyDescent="0.3">
      <c r="B107" s="317" t="str">
        <f>IF(Lang=0,U107,V107)</f>
        <v>Total non consolidé</v>
      </c>
      <c r="C107" s="438">
        <f t="shared" ref="C107:P107" si="3">SUM(C14:C106)</f>
        <v>0</v>
      </c>
      <c r="D107" s="438">
        <f t="shared" si="3"/>
        <v>0</v>
      </c>
      <c r="E107" s="438">
        <f t="shared" si="3"/>
        <v>0</v>
      </c>
      <c r="F107" s="438">
        <f t="shared" si="3"/>
        <v>0</v>
      </c>
      <c r="G107" s="438">
        <f t="shared" si="3"/>
        <v>0</v>
      </c>
      <c r="H107" s="438">
        <f t="shared" si="3"/>
        <v>0</v>
      </c>
      <c r="I107" s="438">
        <f t="shared" si="3"/>
        <v>0</v>
      </c>
      <c r="J107" s="438">
        <f t="shared" si="3"/>
        <v>0</v>
      </c>
      <c r="K107" s="438">
        <f t="shared" si="3"/>
        <v>0</v>
      </c>
      <c r="L107" s="438">
        <f t="shared" si="3"/>
        <v>0</v>
      </c>
      <c r="M107" s="438">
        <f t="shared" si="3"/>
        <v>0</v>
      </c>
      <c r="N107" s="438">
        <f t="shared" si="3"/>
        <v>0</v>
      </c>
      <c r="O107" s="438">
        <f t="shared" si="3"/>
        <v>0</v>
      </c>
      <c r="P107" s="489">
        <f t="shared" si="3"/>
        <v>0</v>
      </c>
      <c r="R107" s="56" t="s">
        <v>890</v>
      </c>
      <c r="U107" s="165" t="s">
        <v>1799</v>
      </c>
      <c r="V107" s="165" t="s">
        <v>1800</v>
      </c>
    </row>
  </sheetData>
  <sheetProtection sheet="1" objects="1" scenarios="1"/>
  <mergeCells count="2">
    <mergeCell ref="B10:P10"/>
    <mergeCell ref="B11:P11"/>
  </mergeCells>
  <pageMargins left="0.70866141732283505" right="0.70866141732283505" top="0.74803149606299202" bottom="0.74803149606299202" header="0.31496062992126" footer="0.31496062992126"/>
  <pageSetup paperSize="5" scale="78" orientation="landscape" r:id="rId1"/>
  <headerFooter>
    <oddFooter>&amp;LAutorité des marchés financiers
Direction principale de la surveillance des assureurs et du contrôle du droit d'exercice&amp;CTableau 10.2 b&amp;RComposition des portefeuilles d'actifs hypothétiques</oddFooter>
  </headerFooter>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'0'!$H$4:$H$104</xm:f>
          </x14:formula1>
          <xm:sqref>B14:B106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33AC-86E2-4798-BBA0-991B44B40AC5}">
  <sheetPr codeName="Feuil35"/>
  <dimension ref="B1:BE109"/>
  <sheetViews>
    <sheetView zoomScale="85" zoomScaleNormal="85" workbookViewId="0"/>
  </sheetViews>
  <sheetFormatPr baseColWidth="10" defaultColWidth="11.42578125" defaultRowHeight="15" outlineLevelRow="1" outlineLevelCol="1" x14ac:dyDescent="0.25"/>
  <cols>
    <col min="1" max="1" width="3.28515625" style="112" customWidth="1"/>
    <col min="2" max="2" width="20.7109375" style="112" customWidth="1"/>
    <col min="3" max="17" width="13.7109375" style="112" customWidth="1"/>
    <col min="18" max="18" width="2.140625" style="111" customWidth="1"/>
    <col min="19" max="19" width="5.28515625" style="111" customWidth="1"/>
    <col min="20" max="20" width="11.42578125" style="112"/>
    <col min="21" max="21" width="11.42578125" style="112" hidden="1" customWidth="1" outlineLevel="1"/>
    <col min="22" max="22" width="13.5703125" style="112" hidden="1" customWidth="1" outlineLevel="1"/>
    <col min="23" max="23" width="15.85546875" style="112" hidden="1" customWidth="1" outlineLevel="1"/>
    <col min="24" max="29" width="11.42578125" style="112" hidden="1" customWidth="1" outlineLevel="1"/>
    <col min="30" max="30" width="25.42578125" style="112" hidden="1" customWidth="1" outlineLevel="1"/>
    <col min="31" max="56" width="11.42578125" style="112" hidden="1" customWidth="1" outlineLevel="1"/>
    <col min="57" max="57" width="11.42578125" style="112" collapsed="1"/>
    <col min="58" max="16384" width="11.42578125" style="112"/>
  </cols>
  <sheetData>
    <row r="1" spans="2:56" ht="15.75" thickBot="1" x14ac:dyDescent="0.3"/>
    <row r="2" spans="2:56" s="169" customFormat="1" ht="32.25" customHeight="1" x14ac:dyDescent="0.25">
      <c r="B2" s="566" t="str">
        <f>IF(Lang=0,V2,W2)</f>
        <v>Nouvelles émissions de contrats - Affaires individuelles 
(non consolidé)</v>
      </c>
      <c r="C2" s="717">
        <f>IF(Lang=0,X2,Y2)</f>
        <v>0</v>
      </c>
      <c r="D2" s="718">
        <f>IF(Lang=0,Z2,AA2)</f>
        <v>0</v>
      </c>
      <c r="E2" s="718">
        <f>IF(Lang=0,AB2,AC2)</f>
        <v>0</v>
      </c>
      <c r="F2" s="718">
        <f>IF(Lang=0,AD2,AE2)</f>
        <v>0</v>
      </c>
      <c r="G2" s="718">
        <f>IF(Lang=0,AF2,AG2)</f>
        <v>0</v>
      </c>
      <c r="H2" s="717">
        <f>IF(Lang=0,AH2,AI2)</f>
        <v>0</v>
      </c>
      <c r="I2" s="718">
        <f>IF(Lang=0,AJ2,AK2)</f>
        <v>0</v>
      </c>
      <c r="J2" s="718">
        <f>IF(Lang=0,AL2,AM2)</f>
        <v>0</v>
      </c>
      <c r="K2" s="718">
        <f>IF(Lang=0,AN2,AO2)</f>
        <v>0</v>
      </c>
      <c r="L2" s="718">
        <f>IF(Lang=0,AP2,AQ2)</f>
        <v>0</v>
      </c>
      <c r="M2" s="717">
        <f>IF(Lang=0,AR2,AS2)</f>
        <v>0</v>
      </c>
      <c r="N2" s="718">
        <f>IF(Lang=0,AT2,AU2)</f>
        <v>0</v>
      </c>
      <c r="O2" s="718">
        <f>IF(Lang=0,AV2,AW2)</f>
        <v>0</v>
      </c>
      <c r="P2" s="718">
        <f>IF(Lang=0,AX2,AY2)</f>
        <v>0</v>
      </c>
      <c r="Q2" s="719">
        <f>IF(Lang=0,AZ2,BA2)</f>
        <v>0</v>
      </c>
      <c r="R2" s="148"/>
      <c r="S2" s="148"/>
      <c r="U2" s="112"/>
      <c r="V2" s="112" t="s">
        <v>2656</v>
      </c>
      <c r="W2" s="143" t="s">
        <v>2657</v>
      </c>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row>
    <row r="3" spans="2:56" s="169" customFormat="1" ht="30.6" customHeight="1" x14ac:dyDescent="0.25">
      <c r="B3" s="557" t="str">
        <f>IF(Lang=0,V3,W3)</f>
        <v>Portefeuille</v>
      </c>
      <c r="C3" s="721" t="str">
        <f>IF(Lang=0,X3,Y3)</f>
        <v>Contrats d'assurance</v>
      </c>
      <c r="D3" s="722">
        <f>IF(Lang=0,Z3,AA3)</f>
        <v>0</v>
      </c>
      <c r="E3" s="722">
        <f>IF(Lang=0,AB3,AC3)</f>
        <v>0</v>
      </c>
      <c r="F3" s="723">
        <f>IF(Lang=0,AD3,AE3)</f>
        <v>0</v>
      </c>
      <c r="G3" s="724">
        <f>IF(Lang=0,AF3,AG3)</f>
        <v>0</v>
      </c>
      <c r="H3" s="725" t="str">
        <f>IF(Lang=0,AH3,AI3)</f>
        <v>Contrats de réassurance détenus</v>
      </c>
      <c r="I3" s="722">
        <f>IF(Lang=0,AJ3,AK3)</f>
        <v>0</v>
      </c>
      <c r="J3" s="722">
        <f>IF(Lang=0,AL3,AM3)</f>
        <v>0</v>
      </c>
      <c r="K3" s="723">
        <f>IF(Lang=0,AN3,AO3)</f>
        <v>0</v>
      </c>
      <c r="L3" s="726">
        <f>IF(Lang=0,AP3,AQ3)</f>
        <v>0</v>
      </c>
      <c r="M3" s="725" t="str">
        <f>IF(Lang=0,AR3,AS3)</f>
        <v>Net</v>
      </c>
      <c r="N3" s="722">
        <f>IF(Lang=0,AT3,AU3)</f>
        <v>0</v>
      </c>
      <c r="O3" s="722">
        <f>IF(Lang=0,AV3,AW3)</f>
        <v>0</v>
      </c>
      <c r="P3" s="723">
        <f>IF(Lang=0,AX3,AY3)</f>
        <v>0</v>
      </c>
      <c r="Q3" s="593">
        <f>IF(Lang=0,AZ3,BA3)</f>
        <v>0</v>
      </c>
      <c r="R3" s="148"/>
      <c r="S3" s="148"/>
      <c r="U3" s="112"/>
      <c r="V3" s="112" t="s">
        <v>665</v>
      </c>
      <c r="W3" s="112" t="s">
        <v>666</v>
      </c>
      <c r="X3" s="112" t="s">
        <v>2658</v>
      </c>
      <c r="Y3" s="112" t="s">
        <v>2659</v>
      </c>
      <c r="Z3" s="112"/>
      <c r="AA3" s="112"/>
      <c r="AB3" s="112"/>
      <c r="AC3" s="112"/>
      <c r="AD3" s="112"/>
      <c r="AE3" s="112"/>
      <c r="AF3" s="112"/>
      <c r="AG3" s="112"/>
      <c r="AH3" s="112" t="s">
        <v>2660</v>
      </c>
      <c r="AI3" s="112" t="s">
        <v>2661</v>
      </c>
      <c r="AJ3" s="112"/>
      <c r="AK3" s="112"/>
      <c r="AL3" s="112"/>
      <c r="AM3" s="112"/>
      <c r="AN3" s="112"/>
      <c r="AO3" s="112"/>
      <c r="AP3" s="112"/>
      <c r="AQ3" s="112"/>
      <c r="AR3" s="112" t="s">
        <v>2662</v>
      </c>
      <c r="AS3" s="112" t="s">
        <v>2662</v>
      </c>
      <c r="AT3" s="112"/>
      <c r="AU3" s="112"/>
      <c r="AV3" s="112"/>
      <c r="AW3" s="112"/>
      <c r="AX3" s="112"/>
      <c r="AY3" s="112"/>
      <c r="AZ3" s="112"/>
      <c r="BA3" s="112"/>
      <c r="BB3" s="112"/>
      <c r="BC3" s="112"/>
      <c r="BD3" s="112"/>
    </row>
    <row r="4" spans="2:56" s="169" customFormat="1" ht="16.899999999999999" customHeight="1" x14ac:dyDescent="0.25">
      <c r="B4" s="720">
        <f>IF(Lang=0,V4,W4)</f>
        <v>0</v>
      </c>
      <c r="C4" s="724" t="str">
        <f>IF(Lang=0,X4,Y4)</f>
        <v>Primes reçues au titre des contrats d'assurance</v>
      </c>
      <c r="D4" s="728" t="str">
        <f>IF(Lang=0,Z4,AA4)</f>
        <v>Élément de perte des contrats d'assurance déficitaires</v>
      </c>
      <c r="E4" s="725" t="str">
        <f>IF(Lang=0,AB4,AC4)</f>
        <v>PCR et PSS</v>
      </c>
      <c r="F4" s="722">
        <f>IF(Lang=0,AD4,AE4)</f>
        <v>0</v>
      </c>
      <c r="G4" s="731">
        <f>IF(Lang=0,AF4,AG4)</f>
        <v>0</v>
      </c>
      <c r="H4" s="724" t="str">
        <f>IF(Lang=0,AH4,AI4)</f>
        <v>Primes payées</v>
      </c>
      <c r="I4" s="728" t="str">
        <f>IF(Lang=0,AJ4,AK4)</f>
        <v>Composant de recouvrement de perte des contrats d'assurance déficitaires</v>
      </c>
      <c r="J4" s="725" t="str">
        <f>IF(Lang=0,AL4,AM4)</f>
        <v>PCR et PSS</v>
      </c>
      <c r="K4" s="722">
        <f>IF(Lang=0,AN4,AO4)</f>
        <v>0</v>
      </c>
      <c r="L4" s="732">
        <f>IF(Lang=0,AP4,AQ4)</f>
        <v>0</v>
      </c>
      <c r="M4" s="724" t="str">
        <f>IF(Lang=0,AR4,AS4)</f>
        <v>Primes</v>
      </c>
      <c r="N4" s="728" t="str">
        <f>IF(Lang=0,AT4,AU4)</f>
        <v>Élément de perte des contrats d'assurance déficitaires</v>
      </c>
      <c r="O4" s="721" t="str">
        <f>IF(Lang=0,AV4,AW4)</f>
        <v>PCR et PSS</v>
      </c>
      <c r="P4" s="722">
        <f>IF(Lang=0,AX4,AY4)</f>
        <v>0</v>
      </c>
      <c r="Q4" s="730">
        <f>IF(Lang=0,AZ4,BA4)</f>
        <v>0</v>
      </c>
      <c r="R4" s="148"/>
      <c r="S4" s="148"/>
      <c r="U4" s="112"/>
      <c r="V4" s="112"/>
      <c r="W4" s="112"/>
      <c r="X4" s="112" t="s">
        <v>779</v>
      </c>
      <c r="Y4" s="112" t="s">
        <v>780</v>
      </c>
      <c r="Z4" s="112" t="s">
        <v>2663</v>
      </c>
      <c r="AA4" s="112" t="s">
        <v>781</v>
      </c>
      <c r="AB4" s="112" t="s">
        <v>2664</v>
      </c>
      <c r="AC4" s="112" t="s">
        <v>2665</v>
      </c>
      <c r="AD4" s="112"/>
      <c r="AE4" s="112"/>
      <c r="AF4" s="112"/>
      <c r="AG4" s="112"/>
      <c r="AH4" s="112" t="s">
        <v>1812</v>
      </c>
      <c r="AI4" s="112" t="s">
        <v>2784</v>
      </c>
      <c r="AJ4" s="112" t="s">
        <v>1813</v>
      </c>
      <c r="AK4" s="112" t="s">
        <v>1814</v>
      </c>
      <c r="AL4" s="112" t="s">
        <v>2664</v>
      </c>
      <c r="AM4" s="112" t="s">
        <v>2665</v>
      </c>
      <c r="AN4" s="112"/>
      <c r="AO4" s="112"/>
      <c r="AP4" s="112"/>
      <c r="AQ4" s="112"/>
      <c r="AR4" s="112" t="s">
        <v>2666</v>
      </c>
      <c r="AS4" s="112" t="s">
        <v>2667</v>
      </c>
      <c r="AT4" s="112" t="s">
        <v>2663</v>
      </c>
      <c r="AU4" s="112" t="s">
        <v>781</v>
      </c>
      <c r="AV4" s="112" t="s">
        <v>2664</v>
      </c>
      <c r="AW4" s="112" t="s">
        <v>2665</v>
      </c>
      <c r="AX4" s="112"/>
      <c r="AY4" s="112"/>
      <c r="AZ4" s="112"/>
      <c r="BA4" s="112"/>
      <c r="BB4" s="112"/>
      <c r="BC4" s="112"/>
      <c r="BD4" s="112"/>
    </row>
    <row r="5" spans="2:56" s="169" customFormat="1" ht="67.900000000000006" customHeight="1" x14ac:dyDescent="0.25">
      <c r="B5" s="558">
        <f>IF(Lang=0,V5,W5)</f>
        <v>0</v>
      </c>
      <c r="C5" s="721">
        <f>IF(Lang=0,X5,Y5)</f>
        <v>0</v>
      </c>
      <c r="D5" s="729">
        <f>IF(Lang=0,Z5,AA5)</f>
        <v>0</v>
      </c>
      <c r="E5" s="32" t="str">
        <f>IF(Lang=0,AB5,AC5)</f>
        <v>Flux de trésorerie d'exécution 
(FTE)</v>
      </c>
      <c r="F5" s="94" t="str">
        <f>IF(Lang=0,AD5,AE5)</f>
        <v>Marge sur services contractuels 
(MSC)</v>
      </c>
      <c r="G5" s="318" t="str">
        <f>IF(Lang=0,AF5,AG5)</f>
        <v>Méthode de la répartition des primes
(MRP)</v>
      </c>
      <c r="H5" s="721">
        <f>IF(Lang=0,AH5,AI5)</f>
        <v>0</v>
      </c>
      <c r="I5" s="729">
        <f>IF(Lang=0,AJ5,AK5)</f>
        <v>0</v>
      </c>
      <c r="J5" s="32" t="str">
        <f>IF(Lang=0,AL5,AM5)</f>
        <v>Flux de trésorerie d'exécution
(FTE)</v>
      </c>
      <c r="K5" s="94" t="str">
        <f>IF(Lang=0,AN5,AO5)</f>
        <v>Marge sur services contractuels
(MSC)</v>
      </c>
      <c r="L5" s="318" t="str">
        <f>IF(Lang=0,AP5,AQ5)</f>
        <v>Méthode de la répartition des primes
(MRP)</v>
      </c>
      <c r="M5" s="727">
        <f>IF(Lang=0,AR5,AS5)</f>
        <v>0</v>
      </c>
      <c r="N5" s="729">
        <f>IF(Lang=0,AT5,AU5)</f>
        <v>0</v>
      </c>
      <c r="O5" s="32" t="str">
        <f>IF(Lang=0,AV5,AW5)</f>
        <v>Flux de trésorerie d'exécution
(FTE)</v>
      </c>
      <c r="P5" s="94" t="str">
        <f>IF(Lang=0,AX5,AY5)</f>
        <v>Marge sur services contractuels
(MSC)</v>
      </c>
      <c r="Q5" s="206" t="str">
        <f>IF(Lang=0,AZ5,BA5)</f>
        <v>Méthode de la répartition des primes
(MRP)</v>
      </c>
      <c r="R5" s="148"/>
      <c r="S5" s="148"/>
      <c r="U5" s="112"/>
      <c r="V5" s="112"/>
      <c r="W5" s="112"/>
      <c r="X5" s="112"/>
      <c r="Y5" s="112"/>
      <c r="Z5" s="112"/>
      <c r="AA5" s="112"/>
      <c r="AB5" s="112" t="s">
        <v>2668</v>
      </c>
      <c r="AC5" s="112" t="s">
        <v>2669</v>
      </c>
      <c r="AD5" s="112" t="s">
        <v>2670</v>
      </c>
      <c r="AE5" s="112" t="s">
        <v>2671</v>
      </c>
      <c r="AF5" s="112" t="s">
        <v>2672</v>
      </c>
      <c r="AG5" s="112" t="s">
        <v>2673</v>
      </c>
      <c r="AH5" s="112"/>
      <c r="AI5" s="112"/>
      <c r="AJ5" s="112"/>
      <c r="AK5" s="112"/>
      <c r="AL5" s="112" t="s">
        <v>2674</v>
      </c>
      <c r="AM5" s="112" t="s">
        <v>2669</v>
      </c>
      <c r="AN5" s="112" t="s">
        <v>1810</v>
      </c>
      <c r="AO5" s="112" t="s">
        <v>2671</v>
      </c>
      <c r="AP5" s="112" t="s">
        <v>2672</v>
      </c>
      <c r="AQ5" s="112" t="s">
        <v>2673</v>
      </c>
      <c r="AR5" s="112"/>
      <c r="AS5" s="112"/>
      <c r="AT5" s="112"/>
      <c r="AU5" s="112"/>
      <c r="AV5" s="112" t="s">
        <v>2674</v>
      </c>
      <c r="AW5" s="112" t="s">
        <v>2669</v>
      </c>
      <c r="AX5" s="112" t="s">
        <v>1810</v>
      </c>
      <c r="AY5" s="112" t="s">
        <v>2671</v>
      </c>
      <c r="AZ5" s="112" t="s">
        <v>2672</v>
      </c>
      <c r="BA5" s="112" t="s">
        <v>2673</v>
      </c>
      <c r="BB5" s="112"/>
      <c r="BC5" s="112"/>
      <c r="BD5" s="112"/>
    </row>
    <row r="6" spans="2:56" s="169" customFormat="1" ht="9" customHeight="1" x14ac:dyDescent="0.25">
      <c r="B6" s="319" t="s">
        <v>782</v>
      </c>
      <c r="C6" s="320" t="s">
        <v>785</v>
      </c>
      <c r="D6" s="320" t="s">
        <v>786</v>
      </c>
      <c r="E6" s="202" t="s">
        <v>789</v>
      </c>
      <c r="F6" s="202" t="s">
        <v>1839</v>
      </c>
      <c r="G6" s="202" t="s">
        <v>1840</v>
      </c>
      <c r="H6" s="320" t="s">
        <v>791</v>
      </c>
      <c r="I6" s="320" t="s">
        <v>2548</v>
      </c>
      <c r="J6" s="202" t="s">
        <v>1977</v>
      </c>
      <c r="K6" s="202" t="s">
        <v>1978</v>
      </c>
      <c r="L6" s="321" t="s">
        <v>1979</v>
      </c>
      <c r="M6" s="322" t="s">
        <v>2292</v>
      </c>
      <c r="N6" s="323" t="s">
        <v>2675</v>
      </c>
      <c r="O6" s="321" t="s">
        <v>2296</v>
      </c>
      <c r="P6" s="321" t="s">
        <v>2676</v>
      </c>
      <c r="Q6" s="203" t="s">
        <v>2297</v>
      </c>
      <c r="R6" s="148"/>
      <c r="S6" s="2" t="str">
        <f>IF(Lang=0,BC6,BD6)</f>
        <v>Réf</v>
      </c>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t="s">
        <v>2</v>
      </c>
      <c r="BD6" s="112" t="s">
        <v>3</v>
      </c>
    </row>
    <row r="7" spans="2:56" s="144" customFormat="1" ht="15" customHeight="1" x14ac:dyDescent="0.25">
      <c r="B7" s="490" t="str">
        <f t="shared" ref="B7:B16" si="0">IF(Lang=0,V7,W7)</f>
        <v>Portefeuille#1</v>
      </c>
      <c r="C7" s="441"/>
      <c r="D7" s="441"/>
      <c r="E7" s="441"/>
      <c r="F7" s="441"/>
      <c r="G7" s="441"/>
      <c r="H7" s="441"/>
      <c r="I7" s="441"/>
      <c r="J7" s="441"/>
      <c r="K7" s="441"/>
      <c r="L7" s="441"/>
      <c r="M7" s="491">
        <f t="shared" ref="M7:M38" si="1">C7-H7</f>
        <v>0</v>
      </c>
      <c r="N7" s="492">
        <f t="shared" ref="N7:N38" si="2">D7-I7</f>
        <v>0</v>
      </c>
      <c r="O7" s="492">
        <f t="shared" ref="O7:O38" si="3">E7-J7</f>
        <v>0</v>
      </c>
      <c r="P7" s="492">
        <f t="shared" ref="P7:P38" si="4">F7-K7</f>
        <v>0</v>
      </c>
      <c r="Q7" s="493">
        <f t="shared" ref="Q7:Q38" si="5">G7-L7</f>
        <v>0</v>
      </c>
      <c r="R7" s="145"/>
      <c r="S7" s="1" t="s">
        <v>794</v>
      </c>
      <c r="U7" s="112"/>
      <c r="V7" s="112" t="s">
        <v>680</v>
      </c>
      <c r="W7" s="112" t="s">
        <v>681</v>
      </c>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row>
    <row r="8" spans="2:56" s="144" customFormat="1" ht="15" customHeight="1" x14ac:dyDescent="0.25">
      <c r="B8" s="490" t="str">
        <f t="shared" si="0"/>
        <v>Portefeuille#2</v>
      </c>
      <c r="C8" s="441"/>
      <c r="D8" s="441"/>
      <c r="E8" s="441"/>
      <c r="F8" s="441"/>
      <c r="G8" s="441"/>
      <c r="H8" s="441"/>
      <c r="I8" s="441"/>
      <c r="J8" s="441"/>
      <c r="K8" s="441"/>
      <c r="L8" s="441"/>
      <c r="M8" s="491">
        <f t="shared" si="1"/>
        <v>0</v>
      </c>
      <c r="N8" s="492">
        <f t="shared" si="2"/>
        <v>0</v>
      </c>
      <c r="O8" s="492">
        <f t="shared" si="3"/>
        <v>0</v>
      </c>
      <c r="P8" s="492">
        <f t="shared" si="4"/>
        <v>0</v>
      </c>
      <c r="Q8" s="493">
        <f t="shared" si="5"/>
        <v>0</v>
      </c>
      <c r="R8" s="145"/>
      <c r="S8" s="1" t="s">
        <v>795</v>
      </c>
      <c r="U8" s="112"/>
      <c r="V8" s="112" t="s">
        <v>687</v>
      </c>
      <c r="W8" s="112" t="s">
        <v>688</v>
      </c>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row>
    <row r="9" spans="2:56" s="144" customFormat="1" ht="15" customHeight="1" x14ac:dyDescent="0.25">
      <c r="B9" s="490" t="str">
        <f t="shared" si="0"/>
        <v>Portefeuille#3</v>
      </c>
      <c r="C9" s="441"/>
      <c r="D9" s="441"/>
      <c r="E9" s="441"/>
      <c r="F9" s="441"/>
      <c r="G9" s="441"/>
      <c r="H9" s="441"/>
      <c r="I9" s="441"/>
      <c r="J9" s="441"/>
      <c r="K9" s="441"/>
      <c r="L9" s="441"/>
      <c r="M9" s="491">
        <f t="shared" si="1"/>
        <v>0</v>
      </c>
      <c r="N9" s="492">
        <f t="shared" si="2"/>
        <v>0</v>
      </c>
      <c r="O9" s="492">
        <f t="shared" si="3"/>
        <v>0</v>
      </c>
      <c r="P9" s="492">
        <f t="shared" si="4"/>
        <v>0</v>
      </c>
      <c r="Q9" s="493">
        <f t="shared" si="5"/>
        <v>0</v>
      </c>
      <c r="R9" s="145"/>
      <c r="S9" s="1" t="s">
        <v>796</v>
      </c>
      <c r="U9" s="112"/>
      <c r="V9" s="112" t="s">
        <v>694</v>
      </c>
      <c r="W9" s="112" t="s">
        <v>695</v>
      </c>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row>
    <row r="10" spans="2:56" s="144" customFormat="1" ht="15" customHeight="1" x14ac:dyDescent="0.25">
      <c r="B10" s="490" t="str">
        <f t="shared" si="0"/>
        <v>Portefeuille#4</v>
      </c>
      <c r="C10" s="441"/>
      <c r="D10" s="441"/>
      <c r="E10" s="441"/>
      <c r="F10" s="441"/>
      <c r="G10" s="441"/>
      <c r="H10" s="441"/>
      <c r="I10" s="441"/>
      <c r="J10" s="441"/>
      <c r="K10" s="441"/>
      <c r="L10" s="441"/>
      <c r="M10" s="491">
        <f t="shared" si="1"/>
        <v>0</v>
      </c>
      <c r="N10" s="492">
        <f t="shared" si="2"/>
        <v>0</v>
      </c>
      <c r="O10" s="492">
        <f t="shared" si="3"/>
        <v>0</v>
      </c>
      <c r="P10" s="492">
        <f t="shared" si="4"/>
        <v>0</v>
      </c>
      <c r="Q10" s="493">
        <f t="shared" si="5"/>
        <v>0</v>
      </c>
      <c r="R10" s="145"/>
      <c r="S10" s="1" t="s">
        <v>797</v>
      </c>
      <c r="U10" s="112"/>
      <c r="V10" s="112" t="s">
        <v>701</v>
      </c>
      <c r="W10" s="112" t="s">
        <v>702</v>
      </c>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row>
    <row r="11" spans="2:56" s="144" customFormat="1" ht="15" customHeight="1" x14ac:dyDescent="0.25">
      <c r="B11" s="490" t="str">
        <f t="shared" si="0"/>
        <v>Portefeuille#5</v>
      </c>
      <c r="C11" s="441"/>
      <c r="D11" s="441"/>
      <c r="E11" s="441"/>
      <c r="F11" s="441"/>
      <c r="G11" s="441"/>
      <c r="H11" s="441"/>
      <c r="I11" s="441"/>
      <c r="J11" s="441"/>
      <c r="K11" s="441"/>
      <c r="L11" s="441"/>
      <c r="M11" s="491">
        <f t="shared" si="1"/>
        <v>0</v>
      </c>
      <c r="N11" s="492">
        <f t="shared" si="2"/>
        <v>0</v>
      </c>
      <c r="O11" s="492">
        <f t="shared" si="3"/>
        <v>0</v>
      </c>
      <c r="P11" s="492">
        <f t="shared" si="4"/>
        <v>0</v>
      </c>
      <c r="Q11" s="493">
        <f t="shared" si="5"/>
        <v>0</v>
      </c>
      <c r="R11" s="145"/>
      <c r="S11" s="1" t="s">
        <v>6</v>
      </c>
      <c r="U11" s="112"/>
      <c r="V11" s="112" t="s">
        <v>708</v>
      </c>
      <c r="W11" s="112" t="s">
        <v>709</v>
      </c>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row>
    <row r="12" spans="2:56" s="144" customFormat="1" ht="15" customHeight="1" x14ac:dyDescent="0.25">
      <c r="B12" s="490" t="str">
        <f t="shared" si="0"/>
        <v>Portefeuille#6</v>
      </c>
      <c r="C12" s="441"/>
      <c r="D12" s="441"/>
      <c r="E12" s="441"/>
      <c r="F12" s="441"/>
      <c r="G12" s="441"/>
      <c r="H12" s="441"/>
      <c r="I12" s="441"/>
      <c r="J12" s="441"/>
      <c r="K12" s="441"/>
      <c r="L12" s="441"/>
      <c r="M12" s="491">
        <f t="shared" si="1"/>
        <v>0</v>
      </c>
      <c r="N12" s="492">
        <f t="shared" si="2"/>
        <v>0</v>
      </c>
      <c r="O12" s="492">
        <f t="shared" si="3"/>
        <v>0</v>
      </c>
      <c r="P12" s="492">
        <f t="shared" si="4"/>
        <v>0</v>
      </c>
      <c r="Q12" s="493">
        <f t="shared" si="5"/>
        <v>0</v>
      </c>
      <c r="R12" s="145"/>
      <c r="S12" s="1" t="s">
        <v>798</v>
      </c>
      <c r="U12" s="112"/>
      <c r="V12" s="112" t="s">
        <v>715</v>
      </c>
      <c r="W12" s="112" t="s">
        <v>716</v>
      </c>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row>
    <row r="13" spans="2:56" s="144" customFormat="1" ht="15" customHeight="1" x14ac:dyDescent="0.25">
      <c r="B13" s="490" t="str">
        <f t="shared" si="0"/>
        <v>Portefeuille#7</v>
      </c>
      <c r="C13" s="441"/>
      <c r="D13" s="441"/>
      <c r="E13" s="441"/>
      <c r="F13" s="441"/>
      <c r="G13" s="441"/>
      <c r="H13" s="441"/>
      <c r="I13" s="441"/>
      <c r="J13" s="441"/>
      <c r="K13" s="441"/>
      <c r="L13" s="441"/>
      <c r="M13" s="491">
        <f t="shared" si="1"/>
        <v>0</v>
      </c>
      <c r="N13" s="492">
        <f t="shared" si="2"/>
        <v>0</v>
      </c>
      <c r="O13" s="492">
        <f t="shared" si="3"/>
        <v>0</v>
      </c>
      <c r="P13" s="492">
        <f t="shared" si="4"/>
        <v>0</v>
      </c>
      <c r="Q13" s="493">
        <f t="shared" si="5"/>
        <v>0</v>
      </c>
      <c r="R13" s="145"/>
      <c r="S13" s="1" t="s">
        <v>799</v>
      </c>
      <c r="U13" s="112"/>
      <c r="V13" s="112" t="s">
        <v>722</v>
      </c>
      <c r="W13" s="112" t="s">
        <v>723</v>
      </c>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row>
    <row r="14" spans="2:56" s="144" customFormat="1" ht="15" customHeight="1" x14ac:dyDescent="0.25">
      <c r="B14" s="490" t="str">
        <f t="shared" si="0"/>
        <v>Portefeuille#8</v>
      </c>
      <c r="C14" s="441"/>
      <c r="D14" s="441"/>
      <c r="E14" s="441"/>
      <c r="F14" s="441"/>
      <c r="G14" s="441"/>
      <c r="H14" s="441"/>
      <c r="I14" s="441"/>
      <c r="J14" s="441"/>
      <c r="K14" s="441"/>
      <c r="L14" s="441"/>
      <c r="M14" s="491">
        <f t="shared" si="1"/>
        <v>0</v>
      </c>
      <c r="N14" s="492">
        <f t="shared" si="2"/>
        <v>0</v>
      </c>
      <c r="O14" s="492">
        <f t="shared" si="3"/>
        <v>0</v>
      </c>
      <c r="P14" s="492">
        <f t="shared" si="4"/>
        <v>0</v>
      </c>
      <c r="Q14" s="493">
        <f t="shared" si="5"/>
        <v>0</v>
      </c>
      <c r="R14" s="145"/>
      <c r="S14" s="1" t="s">
        <v>800</v>
      </c>
      <c r="U14" s="112"/>
      <c r="V14" s="112" t="s">
        <v>729</v>
      </c>
      <c r="W14" s="112" t="s">
        <v>730</v>
      </c>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row>
    <row r="15" spans="2:56" s="144" customFormat="1" ht="15" customHeight="1" x14ac:dyDescent="0.25">
      <c r="B15" s="490" t="str">
        <f t="shared" si="0"/>
        <v>Portefeuille#9</v>
      </c>
      <c r="C15" s="441"/>
      <c r="D15" s="441"/>
      <c r="E15" s="441"/>
      <c r="F15" s="441"/>
      <c r="G15" s="441"/>
      <c r="H15" s="441"/>
      <c r="I15" s="441"/>
      <c r="J15" s="441"/>
      <c r="K15" s="441"/>
      <c r="L15" s="441"/>
      <c r="M15" s="491">
        <f t="shared" si="1"/>
        <v>0</v>
      </c>
      <c r="N15" s="492">
        <f t="shared" si="2"/>
        <v>0</v>
      </c>
      <c r="O15" s="492">
        <f t="shared" si="3"/>
        <v>0</v>
      </c>
      <c r="P15" s="492">
        <f t="shared" si="4"/>
        <v>0</v>
      </c>
      <c r="Q15" s="493">
        <f t="shared" si="5"/>
        <v>0</v>
      </c>
      <c r="R15" s="145"/>
      <c r="S15" s="1" t="s">
        <v>801</v>
      </c>
      <c r="U15" s="112"/>
      <c r="V15" s="112" t="s">
        <v>736</v>
      </c>
      <c r="W15" s="112" t="s">
        <v>737</v>
      </c>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row>
    <row r="16" spans="2:56" s="144" customFormat="1" ht="15" customHeight="1" x14ac:dyDescent="0.25">
      <c r="B16" s="490" t="str">
        <f t="shared" si="0"/>
        <v>Portefeuille#10</v>
      </c>
      <c r="C16" s="441"/>
      <c r="D16" s="441"/>
      <c r="E16" s="441"/>
      <c r="F16" s="441"/>
      <c r="G16" s="441"/>
      <c r="H16" s="441"/>
      <c r="I16" s="441"/>
      <c r="J16" s="441"/>
      <c r="K16" s="441"/>
      <c r="L16" s="441"/>
      <c r="M16" s="491">
        <f t="shared" si="1"/>
        <v>0</v>
      </c>
      <c r="N16" s="492">
        <f t="shared" si="2"/>
        <v>0</v>
      </c>
      <c r="O16" s="492">
        <f t="shared" si="3"/>
        <v>0</v>
      </c>
      <c r="P16" s="492">
        <f t="shared" si="4"/>
        <v>0</v>
      </c>
      <c r="Q16" s="493">
        <f t="shared" si="5"/>
        <v>0</v>
      </c>
      <c r="R16" s="145"/>
      <c r="S16" s="1" t="s">
        <v>24</v>
      </c>
      <c r="U16" s="112"/>
      <c r="V16" s="112" t="s">
        <v>744</v>
      </c>
      <c r="W16" s="112" t="s">
        <v>745</v>
      </c>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row>
    <row r="17" spans="2:56" s="144" customFormat="1" ht="15" customHeight="1" outlineLevel="1" x14ac:dyDescent="0.25">
      <c r="B17" s="490"/>
      <c r="C17" s="441"/>
      <c r="D17" s="441"/>
      <c r="E17" s="441"/>
      <c r="F17" s="441"/>
      <c r="G17" s="441"/>
      <c r="H17" s="441"/>
      <c r="I17" s="441"/>
      <c r="J17" s="441"/>
      <c r="K17" s="441"/>
      <c r="L17" s="441"/>
      <c r="M17" s="494">
        <f t="shared" si="1"/>
        <v>0</v>
      </c>
      <c r="N17" s="492">
        <f t="shared" si="2"/>
        <v>0</v>
      </c>
      <c r="O17" s="492">
        <f t="shared" si="3"/>
        <v>0</v>
      </c>
      <c r="P17" s="492">
        <f t="shared" si="4"/>
        <v>0</v>
      </c>
      <c r="Q17" s="493">
        <f t="shared" si="5"/>
        <v>0</v>
      </c>
      <c r="R17" s="145"/>
      <c r="S17" s="1" t="s">
        <v>802</v>
      </c>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row>
    <row r="18" spans="2:56" s="144" customFormat="1" ht="15" customHeight="1" outlineLevel="1" x14ac:dyDescent="0.25">
      <c r="B18" s="490"/>
      <c r="C18" s="441"/>
      <c r="D18" s="441"/>
      <c r="E18" s="441"/>
      <c r="F18" s="441"/>
      <c r="G18" s="441"/>
      <c r="H18" s="441"/>
      <c r="I18" s="441"/>
      <c r="J18" s="441"/>
      <c r="K18" s="441"/>
      <c r="L18" s="441"/>
      <c r="M18" s="494">
        <f t="shared" si="1"/>
        <v>0</v>
      </c>
      <c r="N18" s="492">
        <f t="shared" si="2"/>
        <v>0</v>
      </c>
      <c r="O18" s="492">
        <f t="shared" si="3"/>
        <v>0</v>
      </c>
      <c r="P18" s="492">
        <f t="shared" si="4"/>
        <v>0</v>
      </c>
      <c r="Q18" s="493">
        <f t="shared" si="5"/>
        <v>0</v>
      </c>
      <c r="R18" s="145"/>
      <c r="S18" s="1" t="s">
        <v>803</v>
      </c>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row>
    <row r="19" spans="2:56" s="144" customFormat="1" ht="15" customHeight="1" outlineLevel="1" x14ac:dyDescent="0.25">
      <c r="B19" s="490"/>
      <c r="C19" s="441"/>
      <c r="D19" s="441"/>
      <c r="E19" s="441"/>
      <c r="F19" s="441"/>
      <c r="G19" s="441"/>
      <c r="H19" s="441"/>
      <c r="I19" s="441"/>
      <c r="J19" s="441"/>
      <c r="K19" s="441"/>
      <c r="L19" s="441"/>
      <c r="M19" s="494">
        <f t="shared" si="1"/>
        <v>0</v>
      </c>
      <c r="N19" s="492">
        <f t="shared" si="2"/>
        <v>0</v>
      </c>
      <c r="O19" s="492">
        <f t="shared" si="3"/>
        <v>0</v>
      </c>
      <c r="P19" s="492">
        <f t="shared" si="4"/>
        <v>0</v>
      </c>
      <c r="Q19" s="493">
        <f t="shared" si="5"/>
        <v>0</v>
      </c>
      <c r="R19" s="145"/>
      <c r="S19" s="1" t="s">
        <v>804</v>
      </c>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row>
    <row r="20" spans="2:56" s="144" customFormat="1" ht="15" customHeight="1" outlineLevel="1" x14ac:dyDescent="0.25">
      <c r="B20" s="490"/>
      <c r="C20" s="441"/>
      <c r="D20" s="441"/>
      <c r="E20" s="441"/>
      <c r="F20" s="441"/>
      <c r="G20" s="441"/>
      <c r="H20" s="441"/>
      <c r="I20" s="441"/>
      <c r="J20" s="441"/>
      <c r="K20" s="441"/>
      <c r="L20" s="441"/>
      <c r="M20" s="494">
        <f t="shared" si="1"/>
        <v>0</v>
      </c>
      <c r="N20" s="492">
        <f t="shared" si="2"/>
        <v>0</v>
      </c>
      <c r="O20" s="492">
        <f t="shared" si="3"/>
        <v>0</v>
      </c>
      <c r="P20" s="492">
        <f t="shared" si="4"/>
        <v>0</v>
      </c>
      <c r="Q20" s="493">
        <f t="shared" si="5"/>
        <v>0</v>
      </c>
      <c r="R20" s="145"/>
      <c r="S20" s="1" t="s">
        <v>805</v>
      </c>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row>
    <row r="21" spans="2:56" s="144" customFormat="1" ht="15" customHeight="1" outlineLevel="1" x14ac:dyDescent="0.25">
      <c r="B21" s="490"/>
      <c r="C21" s="441"/>
      <c r="D21" s="441"/>
      <c r="E21" s="441"/>
      <c r="F21" s="441"/>
      <c r="G21" s="441"/>
      <c r="H21" s="441"/>
      <c r="I21" s="441"/>
      <c r="J21" s="441"/>
      <c r="K21" s="441"/>
      <c r="L21" s="441"/>
      <c r="M21" s="494">
        <f t="shared" si="1"/>
        <v>0</v>
      </c>
      <c r="N21" s="492">
        <f t="shared" si="2"/>
        <v>0</v>
      </c>
      <c r="O21" s="492">
        <f t="shared" si="3"/>
        <v>0</v>
      </c>
      <c r="P21" s="492">
        <f t="shared" si="4"/>
        <v>0</v>
      </c>
      <c r="Q21" s="493">
        <f t="shared" si="5"/>
        <v>0</v>
      </c>
      <c r="R21" s="145"/>
      <c r="S21" s="1" t="s">
        <v>806</v>
      </c>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row>
    <row r="22" spans="2:56" s="144" customFormat="1" ht="15" customHeight="1" outlineLevel="1" x14ac:dyDescent="0.25">
      <c r="B22" s="490"/>
      <c r="C22" s="441"/>
      <c r="D22" s="441"/>
      <c r="E22" s="441"/>
      <c r="F22" s="441"/>
      <c r="G22" s="441"/>
      <c r="H22" s="441"/>
      <c r="I22" s="441"/>
      <c r="J22" s="441"/>
      <c r="K22" s="441"/>
      <c r="L22" s="441"/>
      <c r="M22" s="494">
        <f t="shared" si="1"/>
        <v>0</v>
      </c>
      <c r="N22" s="492">
        <f t="shared" si="2"/>
        <v>0</v>
      </c>
      <c r="O22" s="492">
        <f t="shared" si="3"/>
        <v>0</v>
      </c>
      <c r="P22" s="492">
        <f t="shared" si="4"/>
        <v>0</v>
      </c>
      <c r="Q22" s="493">
        <f t="shared" si="5"/>
        <v>0</v>
      </c>
      <c r="R22" s="145"/>
      <c r="S22" s="1" t="s">
        <v>807</v>
      </c>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row>
    <row r="23" spans="2:56" s="144" customFormat="1" ht="15" customHeight="1" outlineLevel="1" x14ac:dyDescent="0.25">
      <c r="B23" s="490"/>
      <c r="C23" s="441"/>
      <c r="D23" s="441"/>
      <c r="E23" s="441"/>
      <c r="F23" s="441"/>
      <c r="G23" s="441"/>
      <c r="H23" s="441"/>
      <c r="I23" s="441"/>
      <c r="J23" s="441"/>
      <c r="K23" s="441"/>
      <c r="L23" s="441"/>
      <c r="M23" s="494">
        <f t="shared" si="1"/>
        <v>0</v>
      </c>
      <c r="N23" s="492">
        <f t="shared" si="2"/>
        <v>0</v>
      </c>
      <c r="O23" s="492">
        <f t="shared" si="3"/>
        <v>0</v>
      </c>
      <c r="P23" s="492">
        <f t="shared" si="4"/>
        <v>0</v>
      </c>
      <c r="Q23" s="493">
        <f t="shared" si="5"/>
        <v>0</v>
      </c>
      <c r="R23" s="145"/>
      <c r="S23" s="1" t="s">
        <v>808</v>
      </c>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row>
    <row r="24" spans="2:56" s="144" customFormat="1" ht="15" customHeight="1" outlineLevel="1" x14ac:dyDescent="0.25">
      <c r="B24" s="490"/>
      <c r="C24" s="441"/>
      <c r="D24" s="441"/>
      <c r="E24" s="441"/>
      <c r="F24" s="441"/>
      <c r="G24" s="441"/>
      <c r="H24" s="441"/>
      <c r="I24" s="441"/>
      <c r="J24" s="441"/>
      <c r="K24" s="441"/>
      <c r="L24" s="441"/>
      <c r="M24" s="494">
        <f t="shared" si="1"/>
        <v>0</v>
      </c>
      <c r="N24" s="492">
        <f t="shared" si="2"/>
        <v>0</v>
      </c>
      <c r="O24" s="492">
        <f t="shared" si="3"/>
        <v>0</v>
      </c>
      <c r="P24" s="492">
        <f t="shared" si="4"/>
        <v>0</v>
      </c>
      <c r="Q24" s="493">
        <f t="shared" si="5"/>
        <v>0</v>
      </c>
      <c r="R24" s="145"/>
      <c r="S24" s="1" t="s">
        <v>809</v>
      </c>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row>
    <row r="25" spans="2:56" s="144" customFormat="1" ht="15" customHeight="1" outlineLevel="1" x14ac:dyDescent="0.25">
      <c r="B25" s="490"/>
      <c r="C25" s="441"/>
      <c r="D25" s="441"/>
      <c r="E25" s="441"/>
      <c r="F25" s="441"/>
      <c r="G25" s="441"/>
      <c r="H25" s="441"/>
      <c r="I25" s="441"/>
      <c r="J25" s="441"/>
      <c r="K25" s="441"/>
      <c r="L25" s="441"/>
      <c r="M25" s="494">
        <f t="shared" si="1"/>
        <v>0</v>
      </c>
      <c r="N25" s="492">
        <f t="shared" si="2"/>
        <v>0</v>
      </c>
      <c r="O25" s="492">
        <f t="shared" si="3"/>
        <v>0</v>
      </c>
      <c r="P25" s="492">
        <f t="shared" si="4"/>
        <v>0</v>
      </c>
      <c r="Q25" s="493">
        <f t="shared" si="5"/>
        <v>0</v>
      </c>
      <c r="R25" s="145"/>
      <c r="S25" s="1" t="s">
        <v>810</v>
      </c>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row>
    <row r="26" spans="2:56" s="144" customFormat="1" ht="15" customHeight="1" outlineLevel="1" x14ac:dyDescent="0.25">
      <c r="B26" s="490"/>
      <c r="C26" s="441"/>
      <c r="D26" s="441"/>
      <c r="E26" s="441"/>
      <c r="F26" s="441"/>
      <c r="G26" s="441"/>
      <c r="H26" s="441"/>
      <c r="I26" s="441"/>
      <c r="J26" s="441"/>
      <c r="K26" s="441"/>
      <c r="L26" s="441"/>
      <c r="M26" s="494">
        <f t="shared" si="1"/>
        <v>0</v>
      </c>
      <c r="N26" s="492">
        <f t="shared" si="2"/>
        <v>0</v>
      </c>
      <c r="O26" s="492">
        <f t="shared" si="3"/>
        <v>0</v>
      </c>
      <c r="P26" s="492">
        <f t="shared" si="4"/>
        <v>0</v>
      </c>
      <c r="Q26" s="493">
        <f t="shared" si="5"/>
        <v>0</v>
      </c>
      <c r="R26" s="145"/>
      <c r="S26" s="1" t="s">
        <v>811</v>
      </c>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row>
    <row r="27" spans="2:56" s="144" customFormat="1" ht="15" customHeight="1" outlineLevel="1" x14ac:dyDescent="0.25">
      <c r="B27" s="490"/>
      <c r="C27" s="441"/>
      <c r="D27" s="441"/>
      <c r="E27" s="441"/>
      <c r="F27" s="441"/>
      <c r="G27" s="441"/>
      <c r="H27" s="441"/>
      <c r="I27" s="441"/>
      <c r="J27" s="441"/>
      <c r="K27" s="441"/>
      <c r="L27" s="441"/>
      <c r="M27" s="494">
        <f t="shared" si="1"/>
        <v>0</v>
      </c>
      <c r="N27" s="492">
        <f t="shared" si="2"/>
        <v>0</v>
      </c>
      <c r="O27" s="492">
        <f t="shared" si="3"/>
        <v>0</v>
      </c>
      <c r="P27" s="492">
        <f t="shared" si="4"/>
        <v>0</v>
      </c>
      <c r="Q27" s="493">
        <f t="shared" si="5"/>
        <v>0</v>
      </c>
      <c r="R27" s="145"/>
      <c r="S27" s="1" t="s">
        <v>812</v>
      </c>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row>
    <row r="28" spans="2:56" s="144" customFormat="1" ht="15" customHeight="1" outlineLevel="1" x14ac:dyDescent="0.25">
      <c r="B28" s="490"/>
      <c r="C28" s="441"/>
      <c r="D28" s="441"/>
      <c r="E28" s="441"/>
      <c r="F28" s="441"/>
      <c r="G28" s="441"/>
      <c r="H28" s="441"/>
      <c r="I28" s="441"/>
      <c r="J28" s="441"/>
      <c r="K28" s="441"/>
      <c r="L28" s="441"/>
      <c r="M28" s="494">
        <f t="shared" si="1"/>
        <v>0</v>
      </c>
      <c r="N28" s="492">
        <f t="shared" si="2"/>
        <v>0</v>
      </c>
      <c r="O28" s="492">
        <f t="shared" si="3"/>
        <v>0</v>
      </c>
      <c r="P28" s="492">
        <f t="shared" si="4"/>
        <v>0</v>
      </c>
      <c r="Q28" s="493">
        <f t="shared" si="5"/>
        <v>0</v>
      </c>
      <c r="R28" s="145"/>
      <c r="S28" s="1" t="s">
        <v>813</v>
      </c>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row>
    <row r="29" spans="2:56" s="144" customFormat="1" ht="15" customHeight="1" outlineLevel="1" x14ac:dyDescent="0.25">
      <c r="B29" s="490"/>
      <c r="C29" s="441"/>
      <c r="D29" s="441"/>
      <c r="E29" s="441"/>
      <c r="F29" s="441"/>
      <c r="G29" s="441"/>
      <c r="H29" s="441"/>
      <c r="I29" s="441"/>
      <c r="J29" s="441"/>
      <c r="K29" s="441"/>
      <c r="L29" s="441"/>
      <c r="M29" s="494">
        <f t="shared" si="1"/>
        <v>0</v>
      </c>
      <c r="N29" s="492">
        <f t="shared" si="2"/>
        <v>0</v>
      </c>
      <c r="O29" s="492">
        <f t="shared" si="3"/>
        <v>0</v>
      </c>
      <c r="P29" s="492">
        <f t="shared" si="4"/>
        <v>0</v>
      </c>
      <c r="Q29" s="493">
        <f t="shared" si="5"/>
        <v>0</v>
      </c>
      <c r="R29" s="145"/>
      <c r="S29" s="1" t="s">
        <v>814</v>
      </c>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row>
    <row r="30" spans="2:56" s="144" customFormat="1" ht="15" customHeight="1" outlineLevel="1" x14ac:dyDescent="0.25">
      <c r="B30" s="490"/>
      <c r="C30" s="441"/>
      <c r="D30" s="441"/>
      <c r="E30" s="441"/>
      <c r="F30" s="441"/>
      <c r="G30" s="441"/>
      <c r="H30" s="441"/>
      <c r="I30" s="441"/>
      <c r="J30" s="441"/>
      <c r="K30" s="441"/>
      <c r="L30" s="441"/>
      <c r="M30" s="494">
        <f t="shared" si="1"/>
        <v>0</v>
      </c>
      <c r="N30" s="492">
        <f t="shared" si="2"/>
        <v>0</v>
      </c>
      <c r="O30" s="492">
        <f t="shared" si="3"/>
        <v>0</v>
      </c>
      <c r="P30" s="492">
        <f t="shared" si="4"/>
        <v>0</v>
      </c>
      <c r="Q30" s="493">
        <f t="shared" si="5"/>
        <v>0</v>
      </c>
      <c r="R30" s="145"/>
      <c r="S30" s="1" t="s">
        <v>815</v>
      </c>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row>
    <row r="31" spans="2:56" s="144" customFormat="1" ht="15" customHeight="1" outlineLevel="1" x14ac:dyDescent="0.25">
      <c r="B31" s="490"/>
      <c r="C31" s="441"/>
      <c r="D31" s="441"/>
      <c r="E31" s="441"/>
      <c r="F31" s="441"/>
      <c r="G31" s="441"/>
      <c r="H31" s="441"/>
      <c r="I31" s="441"/>
      <c r="J31" s="441"/>
      <c r="K31" s="441"/>
      <c r="L31" s="441"/>
      <c r="M31" s="494">
        <f t="shared" si="1"/>
        <v>0</v>
      </c>
      <c r="N31" s="492">
        <f t="shared" si="2"/>
        <v>0</v>
      </c>
      <c r="O31" s="492">
        <f t="shared" si="3"/>
        <v>0</v>
      </c>
      <c r="P31" s="492">
        <f t="shared" si="4"/>
        <v>0</v>
      </c>
      <c r="Q31" s="493">
        <f t="shared" si="5"/>
        <v>0</v>
      </c>
      <c r="R31" s="145"/>
      <c r="S31" s="1" t="s">
        <v>816</v>
      </c>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row>
    <row r="32" spans="2:56" s="144" customFormat="1" ht="15" customHeight="1" outlineLevel="1" x14ac:dyDescent="0.25">
      <c r="B32" s="490"/>
      <c r="C32" s="441"/>
      <c r="D32" s="441"/>
      <c r="E32" s="441"/>
      <c r="F32" s="441"/>
      <c r="G32" s="441"/>
      <c r="H32" s="441"/>
      <c r="I32" s="441"/>
      <c r="J32" s="441"/>
      <c r="K32" s="441"/>
      <c r="L32" s="441"/>
      <c r="M32" s="494">
        <f t="shared" si="1"/>
        <v>0</v>
      </c>
      <c r="N32" s="492">
        <f t="shared" si="2"/>
        <v>0</v>
      </c>
      <c r="O32" s="492">
        <f t="shared" si="3"/>
        <v>0</v>
      </c>
      <c r="P32" s="492">
        <f t="shared" si="4"/>
        <v>0</v>
      </c>
      <c r="Q32" s="493">
        <f t="shared" si="5"/>
        <v>0</v>
      </c>
      <c r="R32" s="145"/>
      <c r="S32" s="1" t="s">
        <v>817</v>
      </c>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row>
    <row r="33" spans="2:56" s="144" customFormat="1" ht="15" customHeight="1" outlineLevel="1" x14ac:dyDescent="0.25">
      <c r="B33" s="490"/>
      <c r="C33" s="441"/>
      <c r="D33" s="441"/>
      <c r="E33" s="441"/>
      <c r="F33" s="441"/>
      <c r="G33" s="441"/>
      <c r="H33" s="441"/>
      <c r="I33" s="441"/>
      <c r="J33" s="441"/>
      <c r="K33" s="441"/>
      <c r="L33" s="441"/>
      <c r="M33" s="494">
        <f t="shared" si="1"/>
        <v>0</v>
      </c>
      <c r="N33" s="492">
        <f t="shared" si="2"/>
        <v>0</v>
      </c>
      <c r="O33" s="492">
        <f t="shared" si="3"/>
        <v>0</v>
      </c>
      <c r="P33" s="492">
        <f t="shared" si="4"/>
        <v>0</v>
      </c>
      <c r="Q33" s="493">
        <f t="shared" si="5"/>
        <v>0</v>
      </c>
      <c r="R33" s="145"/>
      <c r="S33" s="1" t="s">
        <v>818</v>
      </c>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row>
    <row r="34" spans="2:56" s="144" customFormat="1" ht="15" customHeight="1" outlineLevel="1" x14ac:dyDescent="0.25">
      <c r="B34" s="490"/>
      <c r="C34" s="441"/>
      <c r="D34" s="441"/>
      <c r="E34" s="441"/>
      <c r="F34" s="441"/>
      <c r="G34" s="441"/>
      <c r="H34" s="441"/>
      <c r="I34" s="441"/>
      <c r="J34" s="441"/>
      <c r="K34" s="441"/>
      <c r="L34" s="441"/>
      <c r="M34" s="494">
        <f t="shared" si="1"/>
        <v>0</v>
      </c>
      <c r="N34" s="492">
        <f t="shared" si="2"/>
        <v>0</v>
      </c>
      <c r="O34" s="492">
        <f t="shared" si="3"/>
        <v>0</v>
      </c>
      <c r="P34" s="492">
        <f t="shared" si="4"/>
        <v>0</v>
      </c>
      <c r="Q34" s="493">
        <f t="shared" si="5"/>
        <v>0</v>
      </c>
      <c r="R34" s="145"/>
      <c r="S34" s="1" t="s">
        <v>819</v>
      </c>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row>
    <row r="35" spans="2:56" s="144" customFormat="1" ht="15" customHeight="1" outlineLevel="1" x14ac:dyDescent="0.25">
      <c r="B35" s="490"/>
      <c r="C35" s="441"/>
      <c r="D35" s="441"/>
      <c r="E35" s="441"/>
      <c r="F35" s="441"/>
      <c r="G35" s="441"/>
      <c r="H35" s="441"/>
      <c r="I35" s="441"/>
      <c r="J35" s="441"/>
      <c r="K35" s="441"/>
      <c r="L35" s="441"/>
      <c r="M35" s="494">
        <f t="shared" si="1"/>
        <v>0</v>
      </c>
      <c r="N35" s="492">
        <f t="shared" si="2"/>
        <v>0</v>
      </c>
      <c r="O35" s="492">
        <f t="shared" si="3"/>
        <v>0</v>
      </c>
      <c r="P35" s="492">
        <f t="shared" si="4"/>
        <v>0</v>
      </c>
      <c r="Q35" s="493">
        <f t="shared" si="5"/>
        <v>0</v>
      </c>
      <c r="R35" s="145"/>
      <c r="S35" s="1" t="s">
        <v>820</v>
      </c>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row>
    <row r="36" spans="2:56" s="144" customFormat="1" ht="15" customHeight="1" outlineLevel="1" x14ac:dyDescent="0.25">
      <c r="B36" s="490"/>
      <c r="C36" s="441"/>
      <c r="D36" s="441"/>
      <c r="E36" s="441"/>
      <c r="F36" s="441"/>
      <c r="G36" s="441"/>
      <c r="H36" s="441"/>
      <c r="I36" s="441"/>
      <c r="J36" s="441"/>
      <c r="K36" s="441"/>
      <c r="L36" s="441"/>
      <c r="M36" s="494">
        <f t="shared" si="1"/>
        <v>0</v>
      </c>
      <c r="N36" s="492">
        <f t="shared" si="2"/>
        <v>0</v>
      </c>
      <c r="O36" s="492">
        <f t="shared" si="3"/>
        <v>0</v>
      </c>
      <c r="P36" s="492">
        <f t="shared" si="4"/>
        <v>0</v>
      </c>
      <c r="Q36" s="493">
        <f t="shared" si="5"/>
        <v>0</v>
      </c>
      <c r="R36" s="145"/>
      <c r="S36" s="1" t="s">
        <v>821</v>
      </c>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row>
    <row r="37" spans="2:56" s="144" customFormat="1" ht="15" customHeight="1" outlineLevel="1" x14ac:dyDescent="0.25">
      <c r="B37" s="490"/>
      <c r="C37" s="441"/>
      <c r="D37" s="441"/>
      <c r="E37" s="441"/>
      <c r="F37" s="441"/>
      <c r="G37" s="441"/>
      <c r="H37" s="441"/>
      <c r="I37" s="441"/>
      <c r="J37" s="441"/>
      <c r="K37" s="441"/>
      <c r="L37" s="441"/>
      <c r="M37" s="494">
        <f t="shared" si="1"/>
        <v>0</v>
      </c>
      <c r="N37" s="492">
        <f t="shared" si="2"/>
        <v>0</v>
      </c>
      <c r="O37" s="492">
        <f t="shared" si="3"/>
        <v>0</v>
      </c>
      <c r="P37" s="492">
        <f t="shared" si="4"/>
        <v>0</v>
      </c>
      <c r="Q37" s="493">
        <f t="shared" si="5"/>
        <v>0</v>
      </c>
      <c r="R37" s="145"/>
      <c r="S37" s="1" t="s">
        <v>822</v>
      </c>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row>
    <row r="38" spans="2:56" s="144" customFormat="1" ht="15" customHeight="1" outlineLevel="1" x14ac:dyDescent="0.25">
      <c r="B38" s="490"/>
      <c r="C38" s="441"/>
      <c r="D38" s="441"/>
      <c r="E38" s="441"/>
      <c r="F38" s="441"/>
      <c r="G38" s="441"/>
      <c r="H38" s="441"/>
      <c r="I38" s="441"/>
      <c r="J38" s="441"/>
      <c r="K38" s="441"/>
      <c r="L38" s="441"/>
      <c r="M38" s="494">
        <f t="shared" si="1"/>
        <v>0</v>
      </c>
      <c r="N38" s="492">
        <f t="shared" si="2"/>
        <v>0</v>
      </c>
      <c r="O38" s="492">
        <f t="shared" si="3"/>
        <v>0</v>
      </c>
      <c r="P38" s="492">
        <f t="shared" si="4"/>
        <v>0</v>
      </c>
      <c r="Q38" s="493">
        <f t="shared" si="5"/>
        <v>0</v>
      </c>
      <c r="R38" s="145"/>
      <c r="S38" s="1" t="s">
        <v>823</v>
      </c>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row>
    <row r="39" spans="2:56" s="144" customFormat="1" ht="15" customHeight="1" outlineLevel="1" x14ac:dyDescent="0.25">
      <c r="B39" s="490"/>
      <c r="C39" s="441"/>
      <c r="D39" s="441"/>
      <c r="E39" s="441"/>
      <c r="F39" s="441"/>
      <c r="G39" s="441"/>
      <c r="H39" s="441"/>
      <c r="I39" s="441"/>
      <c r="J39" s="441"/>
      <c r="K39" s="441"/>
      <c r="L39" s="441"/>
      <c r="M39" s="494">
        <f t="shared" ref="M39:M70" si="6">C39-H39</f>
        <v>0</v>
      </c>
      <c r="N39" s="492">
        <f t="shared" ref="N39:N70" si="7">D39-I39</f>
        <v>0</v>
      </c>
      <c r="O39" s="492">
        <f t="shared" ref="O39:O70" si="8">E39-J39</f>
        <v>0</v>
      </c>
      <c r="P39" s="492">
        <f t="shared" ref="P39:P70" si="9">F39-K39</f>
        <v>0</v>
      </c>
      <c r="Q39" s="493">
        <f t="shared" ref="Q39:Q70" si="10">G39-L39</f>
        <v>0</v>
      </c>
      <c r="R39" s="145"/>
      <c r="S39" s="1" t="s">
        <v>824</v>
      </c>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row>
    <row r="40" spans="2:56" s="144" customFormat="1" ht="15" customHeight="1" outlineLevel="1" x14ac:dyDescent="0.25">
      <c r="B40" s="490"/>
      <c r="C40" s="441"/>
      <c r="D40" s="441"/>
      <c r="E40" s="441"/>
      <c r="F40" s="441"/>
      <c r="G40" s="441"/>
      <c r="H40" s="441"/>
      <c r="I40" s="441"/>
      <c r="J40" s="441"/>
      <c r="K40" s="441"/>
      <c r="L40" s="441"/>
      <c r="M40" s="494">
        <f t="shared" si="6"/>
        <v>0</v>
      </c>
      <c r="N40" s="492">
        <f t="shared" si="7"/>
        <v>0</v>
      </c>
      <c r="O40" s="492">
        <f t="shared" si="8"/>
        <v>0</v>
      </c>
      <c r="P40" s="492">
        <f t="shared" si="9"/>
        <v>0</v>
      </c>
      <c r="Q40" s="493">
        <f t="shared" si="10"/>
        <v>0</v>
      </c>
      <c r="R40" s="145"/>
      <c r="S40" s="1" t="s">
        <v>825</v>
      </c>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row>
    <row r="41" spans="2:56" s="144" customFormat="1" ht="15" customHeight="1" outlineLevel="1" x14ac:dyDescent="0.25">
      <c r="B41" s="490"/>
      <c r="C41" s="441"/>
      <c r="D41" s="441"/>
      <c r="E41" s="441"/>
      <c r="F41" s="441"/>
      <c r="G41" s="441"/>
      <c r="H41" s="441"/>
      <c r="I41" s="441"/>
      <c r="J41" s="441"/>
      <c r="K41" s="441"/>
      <c r="L41" s="441"/>
      <c r="M41" s="494">
        <f t="shared" si="6"/>
        <v>0</v>
      </c>
      <c r="N41" s="492">
        <f t="shared" si="7"/>
        <v>0</v>
      </c>
      <c r="O41" s="492">
        <f t="shared" si="8"/>
        <v>0</v>
      </c>
      <c r="P41" s="492">
        <f t="shared" si="9"/>
        <v>0</v>
      </c>
      <c r="Q41" s="493">
        <f t="shared" si="10"/>
        <v>0</v>
      </c>
      <c r="R41" s="145"/>
      <c r="S41" s="1" t="s">
        <v>826</v>
      </c>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row>
    <row r="42" spans="2:56" s="144" customFormat="1" ht="15" customHeight="1" outlineLevel="1" x14ac:dyDescent="0.25">
      <c r="B42" s="490"/>
      <c r="C42" s="441"/>
      <c r="D42" s="441"/>
      <c r="E42" s="441"/>
      <c r="F42" s="441"/>
      <c r="G42" s="441"/>
      <c r="H42" s="441"/>
      <c r="I42" s="441"/>
      <c r="J42" s="441"/>
      <c r="K42" s="441"/>
      <c r="L42" s="441"/>
      <c r="M42" s="494">
        <f t="shared" si="6"/>
        <v>0</v>
      </c>
      <c r="N42" s="492">
        <f t="shared" si="7"/>
        <v>0</v>
      </c>
      <c r="O42" s="492">
        <f t="shared" si="8"/>
        <v>0</v>
      </c>
      <c r="P42" s="492">
        <f t="shared" si="9"/>
        <v>0</v>
      </c>
      <c r="Q42" s="493">
        <f t="shared" si="10"/>
        <v>0</v>
      </c>
      <c r="R42" s="145"/>
      <c r="S42" s="1" t="s">
        <v>827</v>
      </c>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row>
    <row r="43" spans="2:56" s="144" customFormat="1" ht="15" customHeight="1" outlineLevel="1" x14ac:dyDescent="0.25">
      <c r="B43" s="490"/>
      <c r="C43" s="441"/>
      <c r="D43" s="441"/>
      <c r="E43" s="441"/>
      <c r="F43" s="441"/>
      <c r="G43" s="441"/>
      <c r="H43" s="441"/>
      <c r="I43" s="441"/>
      <c r="J43" s="441"/>
      <c r="K43" s="441"/>
      <c r="L43" s="441"/>
      <c r="M43" s="494">
        <f t="shared" si="6"/>
        <v>0</v>
      </c>
      <c r="N43" s="492">
        <f t="shared" si="7"/>
        <v>0</v>
      </c>
      <c r="O43" s="492">
        <f t="shared" si="8"/>
        <v>0</v>
      </c>
      <c r="P43" s="492">
        <f t="shared" si="9"/>
        <v>0</v>
      </c>
      <c r="Q43" s="493">
        <f t="shared" si="10"/>
        <v>0</v>
      </c>
      <c r="R43" s="145"/>
      <c r="S43" s="1" t="s">
        <v>828</v>
      </c>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row>
    <row r="44" spans="2:56" s="144" customFormat="1" ht="15" customHeight="1" outlineLevel="1" x14ac:dyDescent="0.25">
      <c r="B44" s="490"/>
      <c r="C44" s="441"/>
      <c r="D44" s="441"/>
      <c r="E44" s="441"/>
      <c r="F44" s="441"/>
      <c r="G44" s="441"/>
      <c r="H44" s="441"/>
      <c r="I44" s="441"/>
      <c r="J44" s="441"/>
      <c r="K44" s="441"/>
      <c r="L44" s="441"/>
      <c r="M44" s="494">
        <f t="shared" si="6"/>
        <v>0</v>
      </c>
      <c r="N44" s="492">
        <f t="shared" si="7"/>
        <v>0</v>
      </c>
      <c r="O44" s="492">
        <f t="shared" si="8"/>
        <v>0</v>
      </c>
      <c r="P44" s="492">
        <f t="shared" si="9"/>
        <v>0</v>
      </c>
      <c r="Q44" s="493">
        <f t="shared" si="10"/>
        <v>0</v>
      </c>
      <c r="R44" s="145"/>
      <c r="S44" s="1" t="s">
        <v>829</v>
      </c>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row>
    <row r="45" spans="2:56" s="144" customFormat="1" ht="15" customHeight="1" outlineLevel="1" x14ac:dyDescent="0.25">
      <c r="B45" s="490"/>
      <c r="C45" s="441"/>
      <c r="D45" s="441"/>
      <c r="E45" s="441"/>
      <c r="F45" s="441"/>
      <c r="G45" s="441"/>
      <c r="H45" s="441"/>
      <c r="I45" s="441"/>
      <c r="J45" s="441"/>
      <c r="K45" s="441"/>
      <c r="L45" s="441"/>
      <c r="M45" s="494">
        <f t="shared" si="6"/>
        <v>0</v>
      </c>
      <c r="N45" s="492">
        <f t="shared" si="7"/>
        <v>0</v>
      </c>
      <c r="O45" s="492">
        <f t="shared" si="8"/>
        <v>0</v>
      </c>
      <c r="P45" s="492">
        <f t="shared" si="9"/>
        <v>0</v>
      </c>
      <c r="Q45" s="493">
        <f t="shared" si="10"/>
        <v>0</v>
      </c>
      <c r="R45" s="145"/>
      <c r="S45" s="1" t="s">
        <v>830</v>
      </c>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row>
    <row r="46" spans="2:56" s="144" customFormat="1" ht="15" customHeight="1" outlineLevel="1" x14ac:dyDescent="0.25">
      <c r="B46" s="490"/>
      <c r="C46" s="441"/>
      <c r="D46" s="441"/>
      <c r="E46" s="441"/>
      <c r="F46" s="441"/>
      <c r="G46" s="441"/>
      <c r="H46" s="441"/>
      <c r="I46" s="441"/>
      <c r="J46" s="441"/>
      <c r="K46" s="441"/>
      <c r="L46" s="441"/>
      <c r="M46" s="494">
        <f t="shared" si="6"/>
        <v>0</v>
      </c>
      <c r="N46" s="492">
        <f t="shared" si="7"/>
        <v>0</v>
      </c>
      <c r="O46" s="492">
        <f t="shared" si="8"/>
        <v>0</v>
      </c>
      <c r="P46" s="492">
        <f t="shared" si="9"/>
        <v>0</v>
      </c>
      <c r="Q46" s="493">
        <f t="shared" si="10"/>
        <v>0</v>
      </c>
      <c r="R46" s="145"/>
      <c r="S46" s="1" t="s">
        <v>831</v>
      </c>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row>
    <row r="47" spans="2:56" s="144" customFormat="1" ht="15" customHeight="1" outlineLevel="1" x14ac:dyDescent="0.25">
      <c r="B47" s="490"/>
      <c r="C47" s="441"/>
      <c r="D47" s="441"/>
      <c r="E47" s="441"/>
      <c r="F47" s="441"/>
      <c r="G47" s="441"/>
      <c r="H47" s="441"/>
      <c r="I47" s="441"/>
      <c r="J47" s="441"/>
      <c r="K47" s="441"/>
      <c r="L47" s="441"/>
      <c r="M47" s="494">
        <f t="shared" si="6"/>
        <v>0</v>
      </c>
      <c r="N47" s="492">
        <f t="shared" si="7"/>
        <v>0</v>
      </c>
      <c r="O47" s="492">
        <f t="shared" si="8"/>
        <v>0</v>
      </c>
      <c r="P47" s="492">
        <f t="shared" si="9"/>
        <v>0</v>
      </c>
      <c r="Q47" s="493">
        <f t="shared" si="10"/>
        <v>0</v>
      </c>
      <c r="R47" s="145"/>
      <c r="S47" s="1" t="s">
        <v>832</v>
      </c>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row>
    <row r="48" spans="2:56" s="144" customFormat="1" ht="15" customHeight="1" outlineLevel="1" x14ac:dyDescent="0.25">
      <c r="B48" s="490"/>
      <c r="C48" s="441"/>
      <c r="D48" s="441"/>
      <c r="E48" s="441"/>
      <c r="F48" s="441"/>
      <c r="G48" s="441"/>
      <c r="H48" s="441"/>
      <c r="I48" s="441"/>
      <c r="J48" s="441"/>
      <c r="K48" s="441"/>
      <c r="L48" s="441"/>
      <c r="M48" s="494">
        <f t="shared" si="6"/>
        <v>0</v>
      </c>
      <c r="N48" s="492">
        <f t="shared" si="7"/>
        <v>0</v>
      </c>
      <c r="O48" s="492">
        <f t="shared" si="8"/>
        <v>0</v>
      </c>
      <c r="P48" s="492">
        <f t="shared" si="9"/>
        <v>0</v>
      </c>
      <c r="Q48" s="493">
        <f t="shared" si="10"/>
        <v>0</v>
      </c>
      <c r="R48" s="145"/>
      <c r="S48" s="1" t="s">
        <v>833</v>
      </c>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row>
    <row r="49" spans="2:56" s="144" customFormat="1" ht="15" customHeight="1" outlineLevel="1" x14ac:dyDescent="0.25">
      <c r="B49" s="490"/>
      <c r="C49" s="441"/>
      <c r="D49" s="441"/>
      <c r="E49" s="441"/>
      <c r="F49" s="441"/>
      <c r="G49" s="441"/>
      <c r="H49" s="441"/>
      <c r="I49" s="441"/>
      <c r="J49" s="441"/>
      <c r="K49" s="441"/>
      <c r="L49" s="441"/>
      <c r="M49" s="494">
        <f t="shared" si="6"/>
        <v>0</v>
      </c>
      <c r="N49" s="492">
        <f t="shared" si="7"/>
        <v>0</v>
      </c>
      <c r="O49" s="492">
        <f t="shared" si="8"/>
        <v>0</v>
      </c>
      <c r="P49" s="492">
        <f t="shared" si="9"/>
        <v>0</v>
      </c>
      <c r="Q49" s="493">
        <f t="shared" si="10"/>
        <v>0</v>
      </c>
      <c r="R49" s="145"/>
      <c r="S49" s="1" t="s">
        <v>834</v>
      </c>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row>
    <row r="50" spans="2:56" s="144" customFormat="1" ht="15" customHeight="1" outlineLevel="1" x14ac:dyDescent="0.25">
      <c r="B50" s="490"/>
      <c r="C50" s="441"/>
      <c r="D50" s="441"/>
      <c r="E50" s="441"/>
      <c r="F50" s="441"/>
      <c r="G50" s="441"/>
      <c r="H50" s="441"/>
      <c r="I50" s="441"/>
      <c r="J50" s="441"/>
      <c r="K50" s="441"/>
      <c r="L50" s="441"/>
      <c r="M50" s="494">
        <f t="shared" si="6"/>
        <v>0</v>
      </c>
      <c r="N50" s="492">
        <f t="shared" si="7"/>
        <v>0</v>
      </c>
      <c r="O50" s="492">
        <f t="shared" si="8"/>
        <v>0</v>
      </c>
      <c r="P50" s="492">
        <f t="shared" si="9"/>
        <v>0</v>
      </c>
      <c r="Q50" s="493">
        <f t="shared" si="10"/>
        <v>0</v>
      </c>
      <c r="R50" s="145"/>
      <c r="S50" s="1" t="s">
        <v>835</v>
      </c>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row>
    <row r="51" spans="2:56" s="144" customFormat="1" ht="15" customHeight="1" outlineLevel="1" x14ac:dyDescent="0.25">
      <c r="B51" s="490"/>
      <c r="C51" s="441"/>
      <c r="D51" s="441"/>
      <c r="E51" s="441"/>
      <c r="F51" s="441"/>
      <c r="G51" s="441"/>
      <c r="H51" s="441"/>
      <c r="I51" s="441"/>
      <c r="J51" s="441"/>
      <c r="K51" s="441"/>
      <c r="L51" s="441"/>
      <c r="M51" s="494">
        <f t="shared" si="6"/>
        <v>0</v>
      </c>
      <c r="N51" s="492">
        <f t="shared" si="7"/>
        <v>0</v>
      </c>
      <c r="O51" s="492">
        <f t="shared" si="8"/>
        <v>0</v>
      </c>
      <c r="P51" s="492">
        <f t="shared" si="9"/>
        <v>0</v>
      </c>
      <c r="Q51" s="493">
        <f t="shared" si="10"/>
        <v>0</v>
      </c>
      <c r="R51" s="145"/>
      <c r="S51" s="1" t="s">
        <v>836</v>
      </c>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row>
    <row r="52" spans="2:56" s="144" customFormat="1" ht="15" customHeight="1" outlineLevel="1" x14ac:dyDescent="0.25">
      <c r="B52" s="490"/>
      <c r="C52" s="441"/>
      <c r="D52" s="441"/>
      <c r="E52" s="441"/>
      <c r="F52" s="441"/>
      <c r="G52" s="441"/>
      <c r="H52" s="441"/>
      <c r="I52" s="441"/>
      <c r="J52" s="441"/>
      <c r="K52" s="441"/>
      <c r="L52" s="441"/>
      <c r="M52" s="494">
        <f t="shared" si="6"/>
        <v>0</v>
      </c>
      <c r="N52" s="492">
        <f t="shared" si="7"/>
        <v>0</v>
      </c>
      <c r="O52" s="492">
        <f t="shared" si="8"/>
        <v>0</v>
      </c>
      <c r="P52" s="492">
        <f t="shared" si="9"/>
        <v>0</v>
      </c>
      <c r="Q52" s="493">
        <f t="shared" si="10"/>
        <v>0</v>
      </c>
      <c r="R52" s="145"/>
      <c r="S52" s="1" t="s">
        <v>837</v>
      </c>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row>
    <row r="53" spans="2:56" s="144" customFormat="1" ht="15" customHeight="1" outlineLevel="1" x14ac:dyDescent="0.25">
      <c r="B53" s="490"/>
      <c r="C53" s="441"/>
      <c r="D53" s="441"/>
      <c r="E53" s="441"/>
      <c r="F53" s="441"/>
      <c r="G53" s="441"/>
      <c r="H53" s="441"/>
      <c r="I53" s="441"/>
      <c r="J53" s="441"/>
      <c r="K53" s="441"/>
      <c r="L53" s="441"/>
      <c r="M53" s="494">
        <f t="shared" si="6"/>
        <v>0</v>
      </c>
      <c r="N53" s="492">
        <f t="shared" si="7"/>
        <v>0</v>
      </c>
      <c r="O53" s="492">
        <f t="shared" si="8"/>
        <v>0</v>
      </c>
      <c r="P53" s="492">
        <f t="shared" si="9"/>
        <v>0</v>
      </c>
      <c r="Q53" s="493">
        <f t="shared" si="10"/>
        <v>0</v>
      </c>
      <c r="R53" s="145"/>
      <c r="S53" s="1" t="s">
        <v>838</v>
      </c>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row>
    <row r="54" spans="2:56" s="144" customFormat="1" ht="15" customHeight="1" outlineLevel="1" x14ac:dyDescent="0.25">
      <c r="B54" s="490"/>
      <c r="C54" s="441"/>
      <c r="D54" s="441"/>
      <c r="E54" s="441"/>
      <c r="F54" s="441"/>
      <c r="G54" s="441"/>
      <c r="H54" s="441"/>
      <c r="I54" s="441"/>
      <c r="J54" s="441"/>
      <c r="K54" s="441"/>
      <c r="L54" s="441"/>
      <c r="M54" s="494">
        <f t="shared" si="6"/>
        <v>0</v>
      </c>
      <c r="N54" s="492">
        <f t="shared" si="7"/>
        <v>0</v>
      </c>
      <c r="O54" s="492">
        <f t="shared" si="8"/>
        <v>0</v>
      </c>
      <c r="P54" s="492">
        <f t="shared" si="9"/>
        <v>0</v>
      </c>
      <c r="Q54" s="493">
        <f t="shared" si="10"/>
        <v>0</v>
      </c>
      <c r="R54" s="145"/>
      <c r="S54" s="1" t="s">
        <v>839</v>
      </c>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row>
    <row r="55" spans="2:56" s="144" customFormat="1" ht="15" customHeight="1" outlineLevel="1" x14ac:dyDescent="0.25">
      <c r="B55" s="490"/>
      <c r="C55" s="441"/>
      <c r="D55" s="441"/>
      <c r="E55" s="441"/>
      <c r="F55" s="441"/>
      <c r="G55" s="441"/>
      <c r="H55" s="441"/>
      <c r="I55" s="441"/>
      <c r="J55" s="441"/>
      <c r="K55" s="441"/>
      <c r="L55" s="441"/>
      <c r="M55" s="494">
        <f t="shared" si="6"/>
        <v>0</v>
      </c>
      <c r="N55" s="492">
        <f t="shared" si="7"/>
        <v>0</v>
      </c>
      <c r="O55" s="492">
        <f t="shared" si="8"/>
        <v>0</v>
      </c>
      <c r="P55" s="492">
        <f t="shared" si="9"/>
        <v>0</v>
      </c>
      <c r="Q55" s="493">
        <f t="shared" si="10"/>
        <v>0</v>
      </c>
      <c r="R55" s="145"/>
      <c r="S55" s="1" t="s">
        <v>840</v>
      </c>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row>
    <row r="56" spans="2:56" s="144" customFormat="1" ht="15" customHeight="1" outlineLevel="1" x14ac:dyDescent="0.25">
      <c r="B56" s="490"/>
      <c r="C56" s="441"/>
      <c r="D56" s="441"/>
      <c r="E56" s="441"/>
      <c r="F56" s="441"/>
      <c r="G56" s="441"/>
      <c r="H56" s="441"/>
      <c r="I56" s="441"/>
      <c r="J56" s="441"/>
      <c r="K56" s="441"/>
      <c r="L56" s="441"/>
      <c r="M56" s="494">
        <f t="shared" si="6"/>
        <v>0</v>
      </c>
      <c r="N56" s="492">
        <f t="shared" si="7"/>
        <v>0</v>
      </c>
      <c r="O56" s="492">
        <f t="shared" si="8"/>
        <v>0</v>
      </c>
      <c r="P56" s="492">
        <f t="shared" si="9"/>
        <v>0</v>
      </c>
      <c r="Q56" s="493">
        <f t="shared" si="10"/>
        <v>0</v>
      </c>
      <c r="R56" s="145"/>
      <c r="S56" s="1" t="s">
        <v>841</v>
      </c>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row>
    <row r="57" spans="2:56" s="144" customFormat="1" ht="15" customHeight="1" outlineLevel="1" x14ac:dyDescent="0.25">
      <c r="B57" s="490"/>
      <c r="C57" s="441"/>
      <c r="D57" s="441"/>
      <c r="E57" s="441"/>
      <c r="F57" s="441"/>
      <c r="G57" s="441"/>
      <c r="H57" s="441"/>
      <c r="I57" s="441"/>
      <c r="J57" s="441"/>
      <c r="K57" s="441"/>
      <c r="L57" s="441"/>
      <c r="M57" s="494">
        <f t="shared" si="6"/>
        <v>0</v>
      </c>
      <c r="N57" s="492">
        <f t="shared" si="7"/>
        <v>0</v>
      </c>
      <c r="O57" s="492">
        <f t="shared" si="8"/>
        <v>0</v>
      </c>
      <c r="P57" s="492">
        <f t="shared" si="9"/>
        <v>0</v>
      </c>
      <c r="Q57" s="493">
        <f t="shared" si="10"/>
        <v>0</v>
      </c>
      <c r="R57" s="145"/>
      <c r="S57" s="1" t="s">
        <v>842</v>
      </c>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row>
    <row r="58" spans="2:56" s="144" customFormat="1" ht="15" customHeight="1" outlineLevel="1" x14ac:dyDescent="0.25">
      <c r="B58" s="490"/>
      <c r="C58" s="441"/>
      <c r="D58" s="441"/>
      <c r="E58" s="441"/>
      <c r="F58" s="441"/>
      <c r="G58" s="441"/>
      <c r="H58" s="441"/>
      <c r="I58" s="441"/>
      <c r="J58" s="441"/>
      <c r="K58" s="441"/>
      <c r="L58" s="441"/>
      <c r="M58" s="494">
        <f t="shared" si="6"/>
        <v>0</v>
      </c>
      <c r="N58" s="492">
        <f t="shared" si="7"/>
        <v>0</v>
      </c>
      <c r="O58" s="492">
        <f t="shared" si="8"/>
        <v>0</v>
      </c>
      <c r="P58" s="492">
        <f t="shared" si="9"/>
        <v>0</v>
      </c>
      <c r="Q58" s="493">
        <f t="shared" si="10"/>
        <v>0</v>
      </c>
      <c r="R58" s="145"/>
      <c r="S58" s="1" t="s">
        <v>843</v>
      </c>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row>
    <row r="59" spans="2:56" s="144" customFormat="1" ht="15" customHeight="1" outlineLevel="1" x14ac:dyDescent="0.25">
      <c r="B59" s="490"/>
      <c r="C59" s="441"/>
      <c r="D59" s="441"/>
      <c r="E59" s="441"/>
      <c r="F59" s="441"/>
      <c r="G59" s="441"/>
      <c r="H59" s="441"/>
      <c r="I59" s="441"/>
      <c r="J59" s="441"/>
      <c r="K59" s="441"/>
      <c r="L59" s="441"/>
      <c r="M59" s="494">
        <f t="shared" si="6"/>
        <v>0</v>
      </c>
      <c r="N59" s="492">
        <f t="shared" si="7"/>
        <v>0</v>
      </c>
      <c r="O59" s="492">
        <f t="shared" si="8"/>
        <v>0</v>
      </c>
      <c r="P59" s="492">
        <f t="shared" si="9"/>
        <v>0</v>
      </c>
      <c r="Q59" s="493">
        <f t="shared" si="10"/>
        <v>0</v>
      </c>
      <c r="R59" s="145"/>
      <c r="S59" s="1" t="s">
        <v>844</v>
      </c>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row>
    <row r="60" spans="2:56" s="144" customFormat="1" ht="15" customHeight="1" outlineLevel="1" x14ac:dyDescent="0.25">
      <c r="B60" s="490"/>
      <c r="C60" s="441"/>
      <c r="D60" s="441"/>
      <c r="E60" s="441"/>
      <c r="F60" s="441"/>
      <c r="G60" s="441"/>
      <c r="H60" s="441"/>
      <c r="I60" s="441"/>
      <c r="J60" s="441"/>
      <c r="K60" s="441"/>
      <c r="L60" s="441"/>
      <c r="M60" s="494">
        <f t="shared" si="6"/>
        <v>0</v>
      </c>
      <c r="N60" s="492">
        <f t="shared" si="7"/>
        <v>0</v>
      </c>
      <c r="O60" s="492">
        <f t="shared" si="8"/>
        <v>0</v>
      </c>
      <c r="P60" s="492">
        <f t="shared" si="9"/>
        <v>0</v>
      </c>
      <c r="Q60" s="493">
        <f t="shared" si="10"/>
        <v>0</v>
      </c>
      <c r="R60" s="145"/>
      <c r="S60" s="1" t="s">
        <v>845</v>
      </c>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row>
    <row r="61" spans="2:56" s="144" customFormat="1" ht="15" customHeight="1" outlineLevel="1" x14ac:dyDescent="0.25">
      <c r="B61" s="490"/>
      <c r="C61" s="441"/>
      <c r="D61" s="441"/>
      <c r="E61" s="441"/>
      <c r="F61" s="441"/>
      <c r="G61" s="441"/>
      <c r="H61" s="441"/>
      <c r="I61" s="441"/>
      <c r="J61" s="441"/>
      <c r="K61" s="441"/>
      <c r="L61" s="441"/>
      <c r="M61" s="494">
        <f t="shared" si="6"/>
        <v>0</v>
      </c>
      <c r="N61" s="492">
        <f t="shared" si="7"/>
        <v>0</v>
      </c>
      <c r="O61" s="492">
        <f t="shared" si="8"/>
        <v>0</v>
      </c>
      <c r="P61" s="492">
        <f t="shared" si="9"/>
        <v>0</v>
      </c>
      <c r="Q61" s="493">
        <f t="shared" si="10"/>
        <v>0</v>
      </c>
      <c r="R61" s="145"/>
      <c r="S61" s="1" t="s">
        <v>846</v>
      </c>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row>
    <row r="62" spans="2:56" s="144" customFormat="1" ht="15" customHeight="1" outlineLevel="1" x14ac:dyDescent="0.25">
      <c r="B62" s="490"/>
      <c r="C62" s="441"/>
      <c r="D62" s="441"/>
      <c r="E62" s="441"/>
      <c r="F62" s="441"/>
      <c r="G62" s="441"/>
      <c r="H62" s="441"/>
      <c r="I62" s="441"/>
      <c r="J62" s="441"/>
      <c r="K62" s="441"/>
      <c r="L62" s="441"/>
      <c r="M62" s="494">
        <f t="shared" si="6"/>
        <v>0</v>
      </c>
      <c r="N62" s="492">
        <f t="shared" si="7"/>
        <v>0</v>
      </c>
      <c r="O62" s="492">
        <f t="shared" si="8"/>
        <v>0</v>
      </c>
      <c r="P62" s="492">
        <f t="shared" si="9"/>
        <v>0</v>
      </c>
      <c r="Q62" s="493">
        <f t="shared" si="10"/>
        <v>0</v>
      </c>
      <c r="R62" s="145"/>
      <c r="S62" s="1" t="s">
        <v>847</v>
      </c>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row>
    <row r="63" spans="2:56" s="144" customFormat="1" ht="15" customHeight="1" outlineLevel="1" x14ac:dyDescent="0.25">
      <c r="B63" s="490"/>
      <c r="C63" s="441"/>
      <c r="D63" s="441"/>
      <c r="E63" s="441"/>
      <c r="F63" s="441"/>
      <c r="G63" s="441"/>
      <c r="H63" s="441"/>
      <c r="I63" s="441"/>
      <c r="J63" s="441"/>
      <c r="K63" s="441"/>
      <c r="L63" s="441"/>
      <c r="M63" s="494">
        <f t="shared" si="6"/>
        <v>0</v>
      </c>
      <c r="N63" s="492">
        <f t="shared" si="7"/>
        <v>0</v>
      </c>
      <c r="O63" s="492">
        <f t="shared" si="8"/>
        <v>0</v>
      </c>
      <c r="P63" s="492">
        <f t="shared" si="9"/>
        <v>0</v>
      </c>
      <c r="Q63" s="493">
        <f t="shared" si="10"/>
        <v>0</v>
      </c>
      <c r="R63" s="145"/>
      <c r="S63" s="1" t="s">
        <v>848</v>
      </c>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row>
    <row r="64" spans="2:56" s="144" customFormat="1" ht="15" customHeight="1" outlineLevel="1" x14ac:dyDescent="0.25">
      <c r="B64" s="490"/>
      <c r="C64" s="441"/>
      <c r="D64" s="441"/>
      <c r="E64" s="441"/>
      <c r="F64" s="441"/>
      <c r="G64" s="441"/>
      <c r="H64" s="441"/>
      <c r="I64" s="441"/>
      <c r="J64" s="441"/>
      <c r="K64" s="441"/>
      <c r="L64" s="441"/>
      <c r="M64" s="494">
        <f t="shared" si="6"/>
        <v>0</v>
      </c>
      <c r="N64" s="492">
        <f t="shared" si="7"/>
        <v>0</v>
      </c>
      <c r="O64" s="492">
        <f t="shared" si="8"/>
        <v>0</v>
      </c>
      <c r="P64" s="492">
        <f t="shared" si="9"/>
        <v>0</v>
      </c>
      <c r="Q64" s="493">
        <f t="shared" si="10"/>
        <v>0</v>
      </c>
      <c r="R64" s="145"/>
      <c r="S64" s="1" t="s">
        <v>849</v>
      </c>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row>
    <row r="65" spans="2:56" s="144" customFormat="1" ht="15" customHeight="1" outlineLevel="1" x14ac:dyDescent="0.25">
      <c r="B65" s="490"/>
      <c r="C65" s="441"/>
      <c r="D65" s="441"/>
      <c r="E65" s="441"/>
      <c r="F65" s="441"/>
      <c r="G65" s="441"/>
      <c r="H65" s="441"/>
      <c r="I65" s="441"/>
      <c r="J65" s="441"/>
      <c r="K65" s="441"/>
      <c r="L65" s="441"/>
      <c r="M65" s="494">
        <f t="shared" si="6"/>
        <v>0</v>
      </c>
      <c r="N65" s="492">
        <f t="shared" si="7"/>
        <v>0</v>
      </c>
      <c r="O65" s="492">
        <f t="shared" si="8"/>
        <v>0</v>
      </c>
      <c r="P65" s="492">
        <f t="shared" si="9"/>
        <v>0</v>
      </c>
      <c r="Q65" s="493">
        <f t="shared" si="10"/>
        <v>0</v>
      </c>
      <c r="R65" s="145"/>
      <c r="S65" s="1" t="s">
        <v>850</v>
      </c>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row>
    <row r="66" spans="2:56" s="144" customFormat="1" ht="15" customHeight="1" outlineLevel="1" x14ac:dyDescent="0.25">
      <c r="B66" s="490"/>
      <c r="C66" s="441"/>
      <c r="D66" s="441"/>
      <c r="E66" s="441"/>
      <c r="F66" s="441"/>
      <c r="G66" s="441"/>
      <c r="H66" s="441"/>
      <c r="I66" s="441"/>
      <c r="J66" s="441"/>
      <c r="K66" s="441"/>
      <c r="L66" s="441"/>
      <c r="M66" s="494">
        <f t="shared" si="6"/>
        <v>0</v>
      </c>
      <c r="N66" s="492">
        <f t="shared" si="7"/>
        <v>0</v>
      </c>
      <c r="O66" s="492">
        <f t="shared" si="8"/>
        <v>0</v>
      </c>
      <c r="P66" s="492">
        <f t="shared" si="9"/>
        <v>0</v>
      </c>
      <c r="Q66" s="493">
        <f t="shared" si="10"/>
        <v>0</v>
      </c>
      <c r="R66" s="145"/>
      <c r="S66" s="1" t="s">
        <v>851</v>
      </c>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row>
    <row r="67" spans="2:56" s="144" customFormat="1" ht="15" customHeight="1" outlineLevel="1" x14ac:dyDescent="0.25">
      <c r="B67" s="490"/>
      <c r="C67" s="441"/>
      <c r="D67" s="441"/>
      <c r="E67" s="441"/>
      <c r="F67" s="441"/>
      <c r="G67" s="441"/>
      <c r="H67" s="441"/>
      <c r="I67" s="441"/>
      <c r="J67" s="441"/>
      <c r="K67" s="441"/>
      <c r="L67" s="441"/>
      <c r="M67" s="494">
        <f t="shared" si="6"/>
        <v>0</v>
      </c>
      <c r="N67" s="492">
        <f t="shared" si="7"/>
        <v>0</v>
      </c>
      <c r="O67" s="492">
        <f t="shared" si="8"/>
        <v>0</v>
      </c>
      <c r="P67" s="492">
        <f t="shared" si="9"/>
        <v>0</v>
      </c>
      <c r="Q67" s="493">
        <f t="shared" si="10"/>
        <v>0</v>
      </c>
      <c r="R67" s="145"/>
      <c r="S67" s="1" t="s">
        <v>852</v>
      </c>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row>
    <row r="68" spans="2:56" s="144" customFormat="1" ht="15" customHeight="1" outlineLevel="1" x14ac:dyDescent="0.25">
      <c r="B68" s="490"/>
      <c r="C68" s="441"/>
      <c r="D68" s="441"/>
      <c r="E68" s="441"/>
      <c r="F68" s="441"/>
      <c r="G68" s="441"/>
      <c r="H68" s="441"/>
      <c r="I68" s="441"/>
      <c r="J68" s="441"/>
      <c r="K68" s="441"/>
      <c r="L68" s="441"/>
      <c r="M68" s="494">
        <f t="shared" si="6"/>
        <v>0</v>
      </c>
      <c r="N68" s="492">
        <f t="shared" si="7"/>
        <v>0</v>
      </c>
      <c r="O68" s="492">
        <f t="shared" si="8"/>
        <v>0</v>
      </c>
      <c r="P68" s="492">
        <f t="shared" si="9"/>
        <v>0</v>
      </c>
      <c r="Q68" s="493">
        <f t="shared" si="10"/>
        <v>0</v>
      </c>
      <c r="R68" s="145"/>
      <c r="S68" s="1" t="s">
        <v>853</v>
      </c>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row>
    <row r="69" spans="2:56" s="144" customFormat="1" ht="15" customHeight="1" outlineLevel="1" x14ac:dyDescent="0.25">
      <c r="B69" s="490"/>
      <c r="C69" s="441"/>
      <c r="D69" s="441"/>
      <c r="E69" s="441"/>
      <c r="F69" s="441"/>
      <c r="G69" s="441"/>
      <c r="H69" s="441"/>
      <c r="I69" s="441"/>
      <c r="J69" s="441"/>
      <c r="K69" s="441"/>
      <c r="L69" s="441"/>
      <c r="M69" s="494">
        <f t="shared" si="6"/>
        <v>0</v>
      </c>
      <c r="N69" s="492">
        <f t="shared" si="7"/>
        <v>0</v>
      </c>
      <c r="O69" s="492">
        <f t="shared" si="8"/>
        <v>0</v>
      </c>
      <c r="P69" s="492">
        <f t="shared" si="9"/>
        <v>0</v>
      </c>
      <c r="Q69" s="493">
        <f t="shared" si="10"/>
        <v>0</v>
      </c>
      <c r="R69" s="145"/>
      <c r="S69" s="1" t="s">
        <v>854</v>
      </c>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row>
    <row r="70" spans="2:56" s="144" customFormat="1" ht="15" customHeight="1" outlineLevel="1" x14ac:dyDescent="0.25">
      <c r="B70" s="490"/>
      <c r="C70" s="441"/>
      <c r="D70" s="441"/>
      <c r="E70" s="441"/>
      <c r="F70" s="441"/>
      <c r="G70" s="441"/>
      <c r="H70" s="441"/>
      <c r="I70" s="441"/>
      <c r="J70" s="441"/>
      <c r="K70" s="441"/>
      <c r="L70" s="441"/>
      <c r="M70" s="494">
        <f t="shared" si="6"/>
        <v>0</v>
      </c>
      <c r="N70" s="492">
        <f t="shared" si="7"/>
        <v>0</v>
      </c>
      <c r="O70" s="492">
        <f t="shared" si="8"/>
        <v>0</v>
      </c>
      <c r="P70" s="492">
        <f t="shared" si="9"/>
        <v>0</v>
      </c>
      <c r="Q70" s="493">
        <f t="shared" si="10"/>
        <v>0</v>
      </c>
      <c r="R70" s="145"/>
      <c r="S70" s="1" t="s">
        <v>855</v>
      </c>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row>
    <row r="71" spans="2:56" s="144" customFormat="1" ht="15" customHeight="1" outlineLevel="1" x14ac:dyDescent="0.25">
      <c r="B71" s="490"/>
      <c r="C71" s="441"/>
      <c r="D71" s="441"/>
      <c r="E71" s="441"/>
      <c r="F71" s="441"/>
      <c r="G71" s="441"/>
      <c r="H71" s="441"/>
      <c r="I71" s="441"/>
      <c r="J71" s="441"/>
      <c r="K71" s="441"/>
      <c r="L71" s="441"/>
      <c r="M71" s="494">
        <f t="shared" ref="M71:M106" si="11">C71-H71</f>
        <v>0</v>
      </c>
      <c r="N71" s="492">
        <f t="shared" ref="N71:N106" si="12">D71-I71</f>
        <v>0</v>
      </c>
      <c r="O71" s="492">
        <f t="shared" ref="O71:O106" si="13">E71-J71</f>
        <v>0</v>
      </c>
      <c r="P71" s="492">
        <f t="shared" ref="P71:P106" si="14">F71-K71</f>
        <v>0</v>
      </c>
      <c r="Q71" s="493">
        <f t="shared" ref="Q71:Q106" si="15">G71-L71</f>
        <v>0</v>
      </c>
      <c r="R71" s="145"/>
      <c r="S71" s="1" t="s">
        <v>856</v>
      </c>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row>
    <row r="72" spans="2:56" s="144" customFormat="1" ht="15" customHeight="1" outlineLevel="1" x14ac:dyDescent="0.25">
      <c r="B72" s="490"/>
      <c r="C72" s="441"/>
      <c r="D72" s="441"/>
      <c r="E72" s="441"/>
      <c r="F72" s="441"/>
      <c r="G72" s="441"/>
      <c r="H72" s="441"/>
      <c r="I72" s="441"/>
      <c r="J72" s="441"/>
      <c r="K72" s="441"/>
      <c r="L72" s="441"/>
      <c r="M72" s="494">
        <f t="shared" si="11"/>
        <v>0</v>
      </c>
      <c r="N72" s="492">
        <f t="shared" si="12"/>
        <v>0</v>
      </c>
      <c r="O72" s="492">
        <f t="shared" si="13"/>
        <v>0</v>
      </c>
      <c r="P72" s="492">
        <f t="shared" si="14"/>
        <v>0</v>
      </c>
      <c r="Q72" s="493">
        <f t="shared" si="15"/>
        <v>0</v>
      </c>
      <c r="R72" s="145"/>
      <c r="S72" s="1" t="s">
        <v>857</v>
      </c>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row>
    <row r="73" spans="2:56" s="144" customFormat="1" ht="15" customHeight="1" outlineLevel="1" x14ac:dyDescent="0.25">
      <c r="B73" s="490"/>
      <c r="C73" s="441"/>
      <c r="D73" s="441"/>
      <c r="E73" s="441"/>
      <c r="F73" s="441"/>
      <c r="G73" s="441"/>
      <c r="H73" s="441"/>
      <c r="I73" s="441"/>
      <c r="J73" s="441"/>
      <c r="K73" s="441"/>
      <c r="L73" s="441"/>
      <c r="M73" s="494">
        <f t="shared" si="11"/>
        <v>0</v>
      </c>
      <c r="N73" s="492">
        <f t="shared" si="12"/>
        <v>0</v>
      </c>
      <c r="O73" s="492">
        <f t="shared" si="13"/>
        <v>0</v>
      </c>
      <c r="P73" s="492">
        <f t="shared" si="14"/>
        <v>0</v>
      </c>
      <c r="Q73" s="493">
        <f t="shared" si="15"/>
        <v>0</v>
      </c>
      <c r="R73" s="145"/>
      <c r="S73" s="1" t="s">
        <v>858</v>
      </c>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row>
    <row r="74" spans="2:56" s="144" customFormat="1" ht="15" customHeight="1" outlineLevel="1" x14ac:dyDescent="0.25">
      <c r="B74" s="490"/>
      <c r="C74" s="441"/>
      <c r="D74" s="441"/>
      <c r="E74" s="441"/>
      <c r="F74" s="441"/>
      <c r="G74" s="441"/>
      <c r="H74" s="441"/>
      <c r="I74" s="441"/>
      <c r="J74" s="441"/>
      <c r="K74" s="441"/>
      <c r="L74" s="441"/>
      <c r="M74" s="494">
        <f t="shared" si="11"/>
        <v>0</v>
      </c>
      <c r="N74" s="492">
        <f t="shared" si="12"/>
        <v>0</v>
      </c>
      <c r="O74" s="492">
        <f t="shared" si="13"/>
        <v>0</v>
      </c>
      <c r="P74" s="492">
        <f t="shared" si="14"/>
        <v>0</v>
      </c>
      <c r="Q74" s="493">
        <f t="shared" si="15"/>
        <v>0</v>
      </c>
      <c r="R74" s="145"/>
      <c r="S74" s="1" t="s">
        <v>859</v>
      </c>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row>
    <row r="75" spans="2:56" s="144" customFormat="1" ht="15" customHeight="1" outlineLevel="1" x14ac:dyDescent="0.25">
      <c r="B75" s="490"/>
      <c r="C75" s="441"/>
      <c r="D75" s="441"/>
      <c r="E75" s="441"/>
      <c r="F75" s="441"/>
      <c r="G75" s="441"/>
      <c r="H75" s="441"/>
      <c r="I75" s="441"/>
      <c r="J75" s="441"/>
      <c r="K75" s="441"/>
      <c r="L75" s="441"/>
      <c r="M75" s="494">
        <f t="shared" si="11"/>
        <v>0</v>
      </c>
      <c r="N75" s="492">
        <f t="shared" si="12"/>
        <v>0</v>
      </c>
      <c r="O75" s="492">
        <f t="shared" si="13"/>
        <v>0</v>
      </c>
      <c r="P75" s="492">
        <f t="shared" si="14"/>
        <v>0</v>
      </c>
      <c r="Q75" s="493">
        <f t="shared" si="15"/>
        <v>0</v>
      </c>
      <c r="R75" s="145"/>
      <c r="S75" s="1" t="s">
        <v>860</v>
      </c>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row>
    <row r="76" spans="2:56" s="144" customFormat="1" ht="15" customHeight="1" outlineLevel="1" x14ac:dyDescent="0.25">
      <c r="B76" s="490"/>
      <c r="C76" s="441"/>
      <c r="D76" s="441"/>
      <c r="E76" s="441"/>
      <c r="F76" s="441"/>
      <c r="G76" s="441"/>
      <c r="H76" s="441"/>
      <c r="I76" s="441"/>
      <c r="J76" s="441"/>
      <c r="K76" s="441"/>
      <c r="L76" s="441"/>
      <c r="M76" s="494">
        <f t="shared" si="11"/>
        <v>0</v>
      </c>
      <c r="N76" s="492">
        <f t="shared" si="12"/>
        <v>0</v>
      </c>
      <c r="O76" s="492">
        <f t="shared" si="13"/>
        <v>0</v>
      </c>
      <c r="P76" s="492">
        <f t="shared" si="14"/>
        <v>0</v>
      </c>
      <c r="Q76" s="493">
        <f t="shared" si="15"/>
        <v>0</v>
      </c>
      <c r="R76" s="145"/>
      <c r="S76" s="1" t="s">
        <v>861</v>
      </c>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row>
    <row r="77" spans="2:56" s="144" customFormat="1" ht="15" customHeight="1" outlineLevel="1" x14ac:dyDescent="0.25">
      <c r="B77" s="490"/>
      <c r="C77" s="441"/>
      <c r="D77" s="441"/>
      <c r="E77" s="441"/>
      <c r="F77" s="441"/>
      <c r="G77" s="441"/>
      <c r="H77" s="441"/>
      <c r="I77" s="441"/>
      <c r="J77" s="441"/>
      <c r="K77" s="441"/>
      <c r="L77" s="441"/>
      <c r="M77" s="494">
        <f t="shared" si="11"/>
        <v>0</v>
      </c>
      <c r="N77" s="492">
        <f t="shared" si="12"/>
        <v>0</v>
      </c>
      <c r="O77" s="492">
        <f t="shared" si="13"/>
        <v>0</v>
      </c>
      <c r="P77" s="492">
        <f t="shared" si="14"/>
        <v>0</v>
      </c>
      <c r="Q77" s="493">
        <f t="shared" si="15"/>
        <v>0</v>
      </c>
      <c r="R77" s="145"/>
      <c r="S77" s="1" t="s">
        <v>862</v>
      </c>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row>
    <row r="78" spans="2:56" s="144" customFormat="1" ht="15" customHeight="1" outlineLevel="1" x14ac:dyDescent="0.25">
      <c r="B78" s="490"/>
      <c r="C78" s="441"/>
      <c r="D78" s="441"/>
      <c r="E78" s="441"/>
      <c r="F78" s="441"/>
      <c r="G78" s="441"/>
      <c r="H78" s="441"/>
      <c r="I78" s="441"/>
      <c r="J78" s="441"/>
      <c r="K78" s="441"/>
      <c r="L78" s="441"/>
      <c r="M78" s="494">
        <f t="shared" si="11"/>
        <v>0</v>
      </c>
      <c r="N78" s="492">
        <f t="shared" si="12"/>
        <v>0</v>
      </c>
      <c r="O78" s="492">
        <f t="shared" si="13"/>
        <v>0</v>
      </c>
      <c r="P78" s="492">
        <f t="shared" si="14"/>
        <v>0</v>
      </c>
      <c r="Q78" s="493">
        <f t="shared" si="15"/>
        <v>0</v>
      </c>
      <c r="R78" s="145"/>
      <c r="S78" s="1" t="s">
        <v>863</v>
      </c>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row>
    <row r="79" spans="2:56" s="144" customFormat="1" ht="15" customHeight="1" outlineLevel="1" x14ac:dyDescent="0.25">
      <c r="B79" s="490"/>
      <c r="C79" s="441"/>
      <c r="D79" s="441"/>
      <c r="E79" s="441"/>
      <c r="F79" s="441"/>
      <c r="G79" s="441"/>
      <c r="H79" s="441"/>
      <c r="I79" s="441"/>
      <c r="J79" s="441"/>
      <c r="K79" s="441"/>
      <c r="L79" s="441"/>
      <c r="M79" s="494">
        <f t="shared" si="11"/>
        <v>0</v>
      </c>
      <c r="N79" s="492">
        <f t="shared" si="12"/>
        <v>0</v>
      </c>
      <c r="O79" s="492">
        <f t="shared" si="13"/>
        <v>0</v>
      </c>
      <c r="P79" s="492">
        <f t="shared" si="14"/>
        <v>0</v>
      </c>
      <c r="Q79" s="493">
        <f t="shared" si="15"/>
        <v>0</v>
      </c>
      <c r="R79" s="145"/>
      <c r="S79" s="1" t="s">
        <v>864</v>
      </c>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row>
    <row r="80" spans="2:56" s="144" customFormat="1" ht="15" customHeight="1" outlineLevel="1" x14ac:dyDescent="0.25">
      <c r="B80" s="490"/>
      <c r="C80" s="441"/>
      <c r="D80" s="441"/>
      <c r="E80" s="441"/>
      <c r="F80" s="441"/>
      <c r="G80" s="441"/>
      <c r="H80" s="441"/>
      <c r="I80" s="441"/>
      <c r="J80" s="441"/>
      <c r="K80" s="441"/>
      <c r="L80" s="441"/>
      <c r="M80" s="494">
        <f t="shared" si="11"/>
        <v>0</v>
      </c>
      <c r="N80" s="492">
        <f t="shared" si="12"/>
        <v>0</v>
      </c>
      <c r="O80" s="492">
        <f t="shared" si="13"/>
        <v>0</v>
      </c>
      <c r="P80" s="492">
        <f t="shared" si="14"/>
        <v>0</v>
      </c>
      <c r="Q80" s="493">
        <f t="shared" si="15"/>
        <v>0</v>
      </c>
      <c r="R80" s="145"/>
      <c r="S80" s="1" t="s">
        <v>865</v>
      </c>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row>
    <row r="81" spans="2:56" s="144" customFormat="1" ht="15" customHeight="1" outlineLevel="1" x14ac:dyDescent="0.25">
      <c r="B81" s="490"/>
      <c r="C81" s="441"/>
      <c r="D81" s="441"/>
      <c r="E81" s="441"/>
      <c r="F81" s="441"/>
      <c r="G81" s="441"/>
      <c r="H81" s="441"/>
      <c r="I81" s="441"/>
      <c r="J81" s="441"/>
      <c r="K81" s="441"/>
      <c r="L81" s="441"/>
      <c r="M81" s="494">
        <f t="shared" si="11"/>
        <v>0</v>
      </c>
      <c r="N81" s="492">
        <f t="shared" si="12"/>
        <v>0</v>
      </c>
      <c r="O81" s="492">
        <f t="shared" si="13"/>
        <v>0</v>
      </c>
      <c r="P81" s="492">
        <f t="shared" si="14"/>
        <v>0</v>
      </c>
      <c r="Q81" s="493">
        <f t="shared" si="15"/>
        <v>0</v>
      </c>
      <c r="R81" s="145"/>
      <c r="S81" s="1" t="s">
        <v>866</v>
      </c>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row>
    <row r="82" spans="2:56" s="144" customFormat="1" ht="15" customHeight="1" outlineLevel="1" x14ac:dyDescent="0.25">
      <c r="B82" s="490"/>
      <c r="C82" s="441"/>
      <c r="D82" s="441"/>
      <c r="E82" s="441"/>
      <c r="F82" s="441"/>
      <c r="G82" s="441"/>
      <c r="H82" s="441"/>
      <c r="I82" s="441"/>
      <c r="J82" s="441"/>
      <c r="K82" s="441"/>
      <c r="L82" s="441"/>
      <c r="M82" s="494">
        <f t="shared" si="11"/>
        <v>0</v>
      </c>
      <c r="N82" s="492">
        <f t="shared" si="12"/>
        <v>0</v>
      </c>
      <c r="O82" s="492">
        <f t="shared" si="13"/>
        <v>0</v>
      </c>
      <c r="P82" s="492">
        <f t="shared" si="14"/>
        <v>0</v>
      </c>
      <c r="Q82" s="493">
        <f t="shared" si="15"/>
        <v>0</v>
      </c>
      <c r="R82" s="145"/>
      <c r="S82" s="1" t="s">
        <v>867</v>
      </c>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row>
    <row r="83" spans="2:56" s="144" customFormat="1" ht="15" customHeight="1" outlineLevel="1" x14ac:dyDescent="0.25">
      <c r="B83" s="490"/>
      <c r="C83" s="441"/>
      <c r="D83" s="441"/>
      <c r="E83" s="441"/>
      <c r="F83" s="441"/>
      <c r="G83" s="441"/>
      <c r="H83" s="441"/>
      <c r="I83" s="441"/>
      <c r="J83" s="441"/>
      <c r="K83" s="441"/>
      <c r="L83" s="441"/>
      <c r="M83" s="494">
        <f t="shared" si="11"/>
        <v>0</v>
      </c>
      <c r="N83" s="492">
        <f t="shared" si="12"/>
        <v>0</v>
      </c>
      <c r="O83" s="492">
        <f t="shared" si="13"/>
        <v>0</v>
      </c>
      <c r="P83" s="492">
        <f t="shared" si="14"/>
        <v>0</v>
      </c>
      <c r="Q83" s="493">
        <f t="shared" si="15"/>
        <v>0</v>
      </c>
      <c r="R83" s="145"/>
      <c r="S83" s="1" t="s">
        <v>868</v>
      </c>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row>
    <row r="84" spans="2:56" s="144" customFormat="1" ht="15" customHeight="1" outlineLevel="1" x14ac:dyDescent="0.25">
      <c r="B84" s="490"/>
      <c r="C84" s="441"/>
      <c r="D84" s="441"/>
      <c r="E84" s="441"/>
      <c r="F84" s="441"/>
      <c r="G84" s="441"/>
      <c r="H84" s="441"/>
      <c r="I84" s="441"/>
      <c r="J84" s="441"/>
      <c r="K84" s="441"/>
      <c r="L84" s="441"/>
      <c r="M84" s="494">
        <f t="shared" si="11"/>
        <v>0</v>
      </c>
      <c r="N84" s="492">
        <f t="shared" si="12"/>
        <v>0</v>
      </c>
      <c r="O84" s="492">
        <f t="shared" si="13"/>
        <v>0</v>
      </c>
      <c r="P84" s="492">
        <f t="shared" si="14"/>
        <v>0</v>
      </c>
      <c r="Q84" s="493">
        <f t="shared" si="15"/>
        <v>0</v>
      </c>
      <c r="R84" s="145"/>
      <c r="S84" s="1" t="s">
        <v>869</v>
      </c>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row>
    <row r="85" spans="2:56" s="144" customFormat="1" ht="15" customHeight="1" outlineLevel="1" x14ac:dyDescent="0.25">
      <c r="B85" s="490"/>
      <c r="C85" s="441"/>
      <c r="D85" s="441"/>
      <c r="E85" s="441"/>
      <c r="F85" s="441"/>
      <c r="G85" s="441"/>
      <c r="H85" s="441"/>
      <c r="I85" s="441"/>
      <c r="J85" s="441"/>
      <c r="K85" s="441"/>
      <c r="L85" s="441"/>
      <c r="M85" s="494">
        <f t="shared" si="11"/>
        <v>0</v>
      </c>
      <c r="N85" s="492">
        <f t="shared" si="12"/>
        <v>0</v>
      </c>
      <c r="O85" s="492">
        <f t="shared" si="13"/>
        <v>0</v>
      </c>
      <c r="P85" s="492">
        <f t="shared" si="14"/>
        <v>0</v>
      </c>
      <c r="Q85" s="493">
        <f t="shared" si="15"/>
        <v>0</v>
      </c>
      <c r="R85" s="145"/>
      <c r="S85" s="1" t="s">
        <v>870</v>
      </c>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row>
    <row r="86" spans="2:56" s="144" customFormat="1" ht="15" customHeight="1" outlineLevel="1" x14ac:dyDescent="0.25">
      <c r="B86" s="490"/>
      <c r="C86" s="441"/>
      <c r="D86" s="441"/>
      <c r="E86" s="441"/>
      <c r="F86" s="441"/>
      <c r="G86" s="441"/>
      <c r="H86" s="441"/>
      <c r="I86" s="441"/>
      <c r="J86" s="441"/>
      <c r="K86" s="441"/>
      <c r="L86" s="441"/>
      <c r="M86" s="494">
        <f t="shared" si="11"/>
        <v>0</v>
      </c>
      <c r="N86" s="492">
        <f t="shared" si="12"/>
        <v>0</v>
      </c>
      <c r="O86" s="492">
        <f t="shared" si="13"/>
        <v>0</v>
      </c>
      <c r="P86" s="492">
        <f t="shared" si="14"/>
        <v>0</v>
      </c>
      <c r="Q86" s="493">
        <f t="shared" si="15"/>
        <v>0</v>
      </c>
      <c r="R86" s="145"/>
      <c r="S86" s="1" t="s">
        <v>871</v>
      </c>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row>
    <row r="87" spans="2:56" s="144" customFormat="1" ht="15" customHeight="1" outlineLevel="1" x14ac:dyDescent="0.25">
      <c r="B87" s="490"/>
      <c r="C87" s="441"/>
      <c r="D87" s="441"/>
      <c r="E87" s="441"/>
      <c r="F87" s="441"/>
      <c r="G87" s="441"/>
      <c r="H87" s="441"/>
      <c r="I87" s="441"/>
      <c r="J87" s="441"/>
      <c r="K87" s="441"/>
      <c r="L87" s="441"/>
      <c r="M87" s="494">
        <f t="shared" si="11"/>
        <v>0</v>
      </c>
      <c r="N87" s="492">
        <f t="shared" si="12"/>
        <v>0</v>
      </c>
      <c r="O87" s="492">
        <f t="shared" si="13"/>
        <v>0</v>
      </c>
      <c r="P87" s="492">
        <f t="shared" si="14"/>
        <v>0</v>
      </c>
      <c r="Q87" s="493">
        <f t="shared" si="15"/>
        <v>0</v>
      </c>
      <c r="R87" s="145"/>
      <c r="S87" s="1" t="s">
        <v>872</v>
      </c>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row>
    <row r="88" spans="2:56" s="144" customFormat="1" ht="15" customHeight="1" outlineLevel="1" x14ac:dyDescent="0.25">
      <c r="B88" s="490"/>
      <c r="C88" s="441"/>
      <c r="D88" s="441"/>
      <c r="E88" s="441"/>
      <c r="F88" s="441"/>
      <c r="G88" s="441"/>
      <c r="H88" s="441"/>
      <c r="I88" s="441"/>
      <c r="J88" s="441"/>
      <c r="K88" s="441"/>
      <c r="L88" s="441"/>
      <c r="M88" s="494">
        <f t="shared" si="11"/>
        <v>0</v>
      </c>
      <c r="N88" s="492">
        <f t="shared" si="12"/>
        <v>0</v>
      </c>
      <c r="O88" s="492">
        <f t="shared" si="13"/>
        <v>0</v>
      </c>
      <c r="P88" s="492">
        <f t="shared" si="14"/>
        <v>0</v>
      </c>
      <c r="Q88" s="493">
        <f t="shared" si="15"/>
        <v>0</v>
      </c>
      <c r="R88" s="145"/>
      <c r="S88" s="1" t="s">
        <v>873</v>
      </c>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row>
    <row r="89" spans="2:56" s="144" customFormat="1" ht="15" customHeight="1" outlineLevel="1" x14ac:dyDescent="0.25">
      <c r="B89" s="490"/>
      <c r="C89" s="441"/>
      <c r="D89" s="441"/>
      <c r="E89" s="441"/>
      <c r="F89" s="441"/>
      <c r="G89" s="441"/>
      <c r="H89" s="441"/>
      <c r="I89" s="441"/>
      <c r="J89" s="441"/>
      <c r="K89" s="441"/>
      <c r="L89" s="441"/>
      <c r="M89" s="494">
        <f t="shared" si="11"/>
        <v>0</v>
      </c>
      <c r="N89" s="492">
        <f t="shared" si="12"/>
        <v>0</v>
      </c>
      <c r="O89" s="492">
        <f t="shared" si="13"/>
        <v>0</v>
      </c>
      <c r="P89" s="492">
        <f t="shared" si="14"/>
        <v>0</v>
      </c>
      <c r="Q89" s="493">
        <f t="shared" si="15"/>
        <v>0</v>
      </c>
      <c r="R89" s="145"/>
      <c r="S89" s="1" t="s">
        <v>874</v>
      </c>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row>
    <row r="90" spans="2:56" s="144" customFormat="1" ht="15" customHeight="1" outlineLevel="1" x14ac:dyDescent="0.25">
      <c r="B90" s="490"/>
      <c r="C90" s="441"/>
      <c r="D90" s="441"/>
      <c r="E90" s="441"/>
      <c r="F90" s="441"/>
      <c r="G90" s="441"/>
      <c r="H90" s="441"/>
      <c r="I90" s="441"/>
      <c r="J90" s="441"/>
      <c r="K90" s="441"/>
      <c r="L90" s="441"/>
      <c r="M90" s="494">
        <f t="shared" si="11"/>
        <v>0</v>
      </c>
      <c r="N90" s="492">
        <f t="shared" si="12"/>
        <v>0</v>
      </c>
      <c r="O90" s="492">
        <f t="shared" si="13"/>
        <v>0</v>
      </c>
      <c r="P90" s="492">
        <f t="shared" si="14"/>
        <v>0</v>
      </c>
      <c r="Q90" s="493">
        <f t="shared" si="15"/>
        <v>0</v>
      </c>
      <c r="R90" s="145"/>
      <c r="S90" s="1" t="s">
        <v>875</v>
      </c>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row>
    <row r="91" spans="2:56" s="144" customFormat="1" ht="15" customHeight="1" outlineLevel="1" x14ac:dyDescent="0.25">
      <c r="B91" s="490"/>
      <c r="C91" s="441"/>
      <c r="D91" s="441"/>
      <c r="E91" s="441"/>
      <c r="F91" s="441"/>
      <c r="G91" s="441"/>
      <c r="H91" s="441"/>
      <c r="I91" s="441"/>
      <c r="J91" s="441"/>
      <c r="K91" s="441"/>
      <c r="L91" s="441"/>
      <c r="M91" s="494">
        <f t="shared" si="11"/>
        <v>0</v>
      </c>
      <c r="N91" s="492">
        <f t="shared" si="12"/>
        <v>0</v>
      </c>
      <c r="O91" s="492">
        <f t="shared" si="13"/>
        <v>0</v>
      </c>
      <c r="P91" s="492">
        <f t="shared" si="14"/>
        <v>0</v>
      </c>
      <c r="Q91" s="493">
        <f t="shared" si="15"/>
        <v>0</v>
      </c>
      <c r="R91" s="145"/>
      <c r="S91" s="1" t="s">
        <v>876</v>
      </c>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row>
    <row r="92" spans="2:56" s="144" customFormat="1" ht="15" customHeight="1" outlineLevel="1" x14ac:dyDescent="0.25">
      <c r="B92" s="490"/>
      <c r="C92" s="441"/>
      <c r="D92" s="441"/>
      <c r="E92" s="441"/>
      <c r="F92" s="441"/>
      <c r="G92" s="441"/>
      <c r="H92" s="441"/>
      <c r="I92" s="441"/>
      <c r="J92" s="441"/>
      <c r="K92" s="441"/>
      <c r="L92" s="441"/>
      <c r="M92" s="494">
        <f t="shared" si="11"/>
        <v>0</v>
      </c>
      <c r="N92" s="492">
        <f t="shared" si="12"/>
        <v>0</v>
      </c>
      <c r="O92" s="492">
        <f t="shared" si="13"/>
        <v>0</v>
      </c>
      <c r="P92" s="492">
        <f t="shared" si="14"/>
        <v>0</v>
      </c>
      <c r="Q92" s="493">
        <f t="shared" si="15"/>
        <v>0</v>
      </c>
      <c r="R92" s="145"/>
      <c r="S92" s="1" t="s">
        <v>877</v>
      </c>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row>
    <row r="93" spans="2:56" s="144" customFormat="1" ht="15" customHeight="1" outlineLevel="1" x14ac:dyDescent="0.25">
      <c r="B93" s="490"/>
      <c r="C93" s="441"/>
      <c r="D93" s="441"/>
      <c r="E93" s="441"/>
      <c r="F93" s="441"/>
      <c r="G93" s="441"/>
      <c r="H93" s="441"/>
      <c r="I93" s="441"/>
      <c r="J93" s="441"/>
      <c r="K93" s="441"/>
      <c r="L93" s="441"/>
      <c r="M93" s="494">
        <f t="shared" si="11"/>
        <v>0</v>
      </c>
      <c r="N93" s="492">
        <f t="shared" si="12"/>
        <v>0</v>
      </c>
      <c r="O93" s="492">
        <f t="shared" si="13"/>
        <v>0</v>
      </c>
      <c r="P93" s="492">
        <f t="shared" si="14"/>
        <v>0</v>
      </c>
      <c r="Q93" s="493">
        <f t="shared" si="15"/>
        <v>0</v>
      </c>
      <c r="R93" s="145"/>
      <c r="S93" s="1" t="s">
        <v>878</v>
      </c>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row>
    <row r="94" spans="2:56" s="144" customFormat="1" ht="15" customHeight="1" outlineLevel="1" x14ac:dyDescent="0.25">
      <c r="B94" s="490"/>
      <c r="C94" s="441"/>
      <c r="D94" s="441"/>
      <c r="E94" s="441"/>
      <c r="F94" s="441"/>
      <c r="G94" s="441"/>
      <c r="H94" s="441"/>
      <c r="I94" s="441"/>
      <c r="J94" s="441"/>
      <c r="K94" s="441"/>
      <c r="L94" s="441"/>
      <c r="M94" s="494">
        <f t="shared" si="11"/>
        <v>0</v>
      </c>
      <c r="N94" s="492">
        <f t="shared" si="12"/>
        <v>0</v>
      </c>
      <c r="O94" s="492">
        <f t="shared" si="13"/>
        <v>0</v>
      </c>
      <c r="P94" s="492">
        <f t="shared" si="14"/>
        <v>0</v>
      </c>
      <c r="Q94" s="493">
        <f t="shared" si="15"/>
        <v>0</v>
      </c>
      <c r="R94" s="145"/>
      <c r="S94" s="1" t="s">
        <v>879</v>
      </c>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row>
    <row r="95" spans="2:56" s="144" customFormat="1" ht="15" customHeight="1" outlineLevel="1" x14ac:dyDescent="0.25">
      <c r="B95" s="490"/>
      <c r="C95" s="441"/>
      <c r="D95" s="441"/>
      <c r="E95" s="441"/>
      <c r="F95" s="441"/>
      <c r="G95" s="441"/>
      <c r="H95" s="441"/>
      <c r="I95" s="441"/>
      <c r="J95" s="441"/>
      <c r="K95" s="441"/>
      <c r="L95" s="441"/>
      <c r="M95" s="494">
        <f t="shared" si="11"/>
        <v>0</v>
      </c>
      <c r="N95" s="492">
        <f t="shared" si="12"/>
        <v>0</v>
      </c>
      <c r="O95" s="492">
        <f t="shared" si="13"/>
        <v>0</v>
      </c>
      <c r="P95" s="492">
        <f t="shared" si="14"/>
        <v>0</v>
      </c>
      <c r="Q95" s="493">
        <f t="shared" si="15"/>
        <v>0</v>
      </c>
      <c r="R95" s="145"/>
      <c r="S95" s="1" t="s">
        <v>880</v>
      </c>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row>
    <row r="96" spans="2:56" s="144" customFormat="1" ht="15" customHeight="1" outlineLevel="1" x14ac:dyDescent="0.25">
      <c r="B96" s="490"/>
      <c r="C96" s="441"/>
      <c r="D96" s="441"/>
      <c r="E96" s="441"/>
      <c r="F96" s="441"/>
      <c r="G96" s="441"/>
      <c r="H96" s="441"/>
      <c r="I96" s="441"/>
      <c r="J96" s="441"/>
      <c r="K96" s="441"/>
      <c r="L96" s="441"/>
      <c r="M96" s="494">
        <f t="shared" si="11"/>
        <v>0</v>
      </c>
      <c r="N96" s="492">
        <f t="shared" si="12"/>
        <v>0</v>
      </c>
      <c r="O96" s="492">
        <f t="shared" si="13"/>
        <v>0</v>
      </c>
      <c r="P96" s="492">
        <f t="shared" si="14"/>
        <v>0</v>
      </c>
      <c r="Q96" s="493">
        <f t="shared" si="15"/>
        <v>0</v>
      </c>
      <c r="R96" s="145"/>
      <c r="S96" s="1" t="s">
        <v>881</v>
      </c>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row>
    <row r="97" spans="2:56" s="144" customFormat="1" ht="15" customHeight="1" outlineLevel="1" x14ac:dyDescent="0.25">
      <c r="B97" s="490"/>
      <c r="C97" s="441"/>
      <c r="D97" s="441"/>
      <c r="E97" s="441"/>
      <c r="F97" s="441"/>
      <c r="G97" s="441"/>
      <c r="H97" s="441"/>
      <c r="I97" s="441"/>
      <c r="J97" s="441"/>
      <c r="K97" s="441"/>
      <c r="L97" s="441"/>
      <c r="M97" s="494">
        <f t="shared" si="11"/>
        <v>0</v>
      </c>
      <c r="N97" s="492">
        <f t="shared" si="12"/>
        <v>0</v>
      </c>
      <c r="O97" s="492">
        <f t="shared" si="13"/>
        <v>0</v>
      </c>
      <c r="P97" s="492">
        <f t="shared" si="14"/>
        <v>0</v>
      </c>
      <c r="Q97" s="493">
        <f t="shared" si="15"/>
        <v>0</v>
      </c>
      <c r="R97" s="145"/>
      <c r="S97" s="1" t="s">
        <v>882</v>
      </c>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row>
    <row r="98" spans="2:56" s="144" customFormat="1" ht="15" customHeight="1" outlineLevel="1" x14ac:dyDescent="0.25">
      <c r="B98" s="490"/>
      <c r="C98" s="441"/>
      <c r="D98" s="441"/>
      <c r="E98" s="441"/>
      <c r="F98" s="441"/>
      <c r="G98" s="441"/>
      <c r="H98" s="441"/>
      <c r="I98" s="441"/>
      <c r="J98" s="441"/>
      <c r="K98" s="441"/>
      <c r="L98" s="441"/>
      <c r="M98" s="494">
        <f t="shared" si="11"/>
        <v>0</v>
      </c>
      <c r="N98" s="492">
        <f t="shared" si="12"/>
        <v>0</v>
      </c>
      <c r="O98" s="492">
        <f t="shared" si="13"/>
        <v>0</v>
      </c>
      <c r="P98" s="492">
        <f t="shared" si="14"/>
        <v>0</v>
      </c>
      <c r="Q98" s="493">
        <f t="shared" si="15"/>
        <v>0</v>
      </c>
      <c r="R98" s="145"/>
      <c r="S98" s="1" t="s">
        <v>883</v>
      </c>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row>
    <row r="99" spans="2:56" s="144" customFormat="1" ht="15" customHeight="1" outlineLevel="1" x14ac:dyDescent="0.25">
      <c r="B99" s="490"/>
      <c r="C99" s="441"/>
      <c r="D99" s="441"/>
      <c r="E99" s="441"/>
      <c r="F99" s="441"/>
      <c r="G99" s="441"/>
      <c r="H99" s="441"/>
      <c r="I99" s="441"/>
      <c r="J99" s="441"/>
      <c r="K99" s="441"/>
      <c r="L99" s="441"/>
      <c r="M99" s="494">
        <f t="shared" si="11"/>
        <v>0</v>
      </c>
      <c r="N99" s="492">
        <f t="shared" si="12"/>
        <v>0</v>
      </c>
      <c r="O99" s="492">
        <f t="shared" si="13"/>
        <v>0</v>
      </c>
      <c r="P99" s="492">
        <f t="shared" si="14"/>
        <v>0</v>
      </c>
      <c r="Q99" s="493">
        <f t="shared" si="15"/>
        <v>0</v>
      </c>
      <c r="R99" s="145"/>
      <c r="S99" s="1" t="s">
        <v>884</v>
      </c>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row>
    <row r="100" spans="2:56" s="144" customFormat="1" ht="15" customHeight="1" outlineLevel="1" x14ac:dyDescent="0.25">
      <c r="B100" s="490"/>
      <c r="C100" s="441"/>
      <c r="D100" s="441"/>
      <c r="E100" s="441"/>
      <c r="F100" s="441"/>
      <c r="G100" s="441"/>
      <c r="H100" s="441"/>
      <c r="I100" s="441"/>
      <c r="J100" s="441"/>
      <c r="K100" s="441"/>
      <c r="L100" s="441"/>
      <c r="M100" s="494">
        <f t="shared" si="11"/>
        <v>0</v>
      </c>
      <c r="N100" s="492">
        <f t="shared" si="12"/>
        <v>0</v>
      </c>
      <c r="O100" s="492">
        <f t="shared" si="13"/>
        <v>0</v>
      </c>
      <c r="P100" s="492">
        <f t="shared" si="14"/>
        <v>0</v>
      </c>
      <c r="Q100" s="493">
        <f t="shared" si="15"/>
        <v>0</v>
      </c>
      <c r="R100" s="145"/>
      <c r="S100" s="1" t="s">
        <v>885</v>
      </c>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row>
    <row r="101" spans="2:56" s="144" customFormat="1" ht="15" customHeight="1" outlineLevel="1" x14ac:dyDescent="0.25">
      <c r="B101" s="490"/>
      <c r="C101" s="441"/>
      <c r="D101" s="441"/>
      <c r="E101" s="441"/>
      <c r="F101" s="441"/>
      <c r="G101" s="441"/>
      <c r="H101" s="441"/>
      <c r="I101" s="441"/>
      <c r="J101" s="441"/>
      <c r="K101" s="441"/>
      <c r="L101" s="441"/>
      <c r="M101" s="494">
        <f t="shared" si="11"/>
        <v>0</v>
      </c>
      <c r="N101" s="492">
        <f t="shared" si="12"/>
        <v>0</v>
      </c>
      <c r="O101" s="492">
        <f t="shared" si="13"/>
        <v>0</v>
      </c>
      <c r="P101" s="492">
        <f t="shared" si="14"/>
        <v>0</v>
      </c>
      <c r="Q101" s="493">
        <f t="shared" si="15"/>
        <v>0</v>
      </c>
      <c r="R101" s="145"/>
      <c r="S101" s="1" t="s">
        <v>886</v>
      </c>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row>
    <row r="102" spans="2:56" s="144" customFormat="1" ht="15" customHeight="1" outlineLevel="1" x14ac:dyDescent="0.25">
      <c r="B102" s="490"/>
      <c r="C102" s="441"/>
      <c r="D102" s="441"/>
      <c r="E102" s="441"/>
      <c r="F102" s="441"/>
      <c r="G102" s="441"/>
      <c r="H102" s="441"/>
      <c r="I102" s="441"/>
      <c r="J102" s="441"/>
      <c r="K102" s="441"/>
      <c r="L102" s="441"/>
      <c r="M102" s="494">
        <f t="shared" si="11"/>
        <v>0</v>
      </c>
      <c r="N102" s="492">
        <f t="shared" si="12"/>
        <v>0</v>
      </c>
      <c r="O102" s="492">
        <f t="shared" si="13"/>
        <v>0</v>
      </c>
      <c r="P102" s="492">
        <f t="shared" si="14"/>
        <v>0</v>
      </c>
      <c r="Q102" s="493">
        <f t="shared" si="15"/>
        <v>0</v>
      </c>
      <c r="R102" s="145"/>
      <c r="S102" s="1" t="s">
        <v>887</v>
      </c>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row>
    <row r="103" spans="2:56" s="144" customFormat="1" ht="15" customHeight="1" outlineLevel="1" x14ac:dyDescent="0.25">
      <c r="B103" s="490"/>
      <c r="C103" s="441"/>
      <c r="D103" s="441"/>
      <c r="E103" s="441"/>
      <c r="F103" s="441"/>
      <c r="G103" s="441"/>
      <c r="H103" s="441"/>
      <c r="I103" s="441"/>
      <c r="J103" s="441"/>
      <c r="K103" s="441"/>
      <c r="L103" s="441"/>
      <c r="M103" s="494">
        <f t="shared" si="11"/>
        <v>0</v>
      </c>
      <c r="N103" s="492">
        <f t="shared" si="12"/>
        <v>0</v>
      </c>
      <c r="O103" s="492">
        <f t="shared" si="13"/>
        <v>0</v>
      </c>
      <c r="P103" s="492">
        <f t="shared" si="14"/>
        <v>0</v>
      </c>
      <c r="Q103" s="493">
        <f t="shared" si="15"/>
        <v>0</v>
      </c>
      <c r="R103" s="145"/>
      <c r="S103" s="1" t="s">
        <v>888</v>
      </c>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row>
    <row r="104" spans="2:56" s="144" customFormat="1" ht="15" customHeight="1" outlineLevel="1" x14ac:dyDescent="0.25">
      <c r="B104" s="490"/>
      <c r="C104" s="441"/>
      <c r="D104" s="441"/>
      <c r="E104" s="441"/>
      <c r="F104" s="441"/>
      <c r="G104" s="441"/>
      <c r="H104" s="441"/>
      <c r="I104" s="441"/>
      <c r="J104" s="441"/>
      <c r="K104" s="441"/>
      <c r="L104" s="441"/>
      <c r="M104" s="494">
        <f t="shared" si="11"/>
        <v>0</v>
      </c>
      <c r="N104" s="492">
        <f t="shared" si="12"/>
        <v>0</v>
      </c>
      <c r="O104" s="492">
        <f t="shared" si="13"/>
        <v>0</v>
      </c>
      <c r="P104" s="492">
        <f t="shared" si="14"/>
        <v>0</v>
      </c>
      <c r="Q104" s="493">
        <f t="shared" si="15"/>
        <v>0</v>
      </c>
      <c r="R104" s="145"/>
      <c r="S104" s="1" t="s">
        <v>889</v>
      </c>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row>
    <row r="105" spans="2:56" s="144" customFormat="1" ht="15" customHeight="1" outlineLevel="1" x14ac:dyDescent="0.25">
      <c r="B105" s="490"/>
      <c r="C105" s="441"/>
      <c r="D105" s="441"/>
      <c r="E105" s="441"/>
      <c r="F105" s="441"/>
      <c r="G105" s="441"/>
      <c r="H105" s="441"/>
      <c r="I105" s="441"/>
      <c r="J105" s="441"/>
      <c r="K105" s="441"/>
      <c r="L105" s="441"/>
      <c r="M105" s="494">
        <f t="shared" si="11"/>
        <v>0</v>
      </c>
      <c r="N105" s="492">
        <f t="shared" si="12"/>
        <v>0</v>
      </c>
      <c r="O105" s="492">
        <f t="shared" si="13"/>
        <v>0</v>
      </c>
      <c r="P105" s="492">
        <f t="shared" si="14"/>
        <v>0</v>
      </c>
      <c r="Q105" s="493">
        <f t="shared" si="15"/>
        <v>0</v>
      </c>
      <c r="R105" s="145"/>
      <c r="S105" s="1" t="s">
        <v>890</v>
      </c>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row>
    <row r="106" spans="2:56" s="144" customFormat="1" ht="15" customHeight="1" outlineLevel="1" thickBot="1" x14ac:dyDescent="0.3">
      <c r="B106" s="495"/>
      <c r="C106" s="441"/>
      <c r="D106" s="441"/>
      <c r="E106" s="441"/>
      <c r="F106" s="441"/>
      <c r="G106" s="441"/>
      <c r="H106" s="441"/>
      <c r="I106" s="441"/>
      <c r="J106" s="441"/>
      <c r="K106" s="441"/>
      <c r="L106" s="441"/>
      <c r="M106" s="494">
        <f t="shared" si="11"/>
        <v>0</v>
      </c>
      <c r="N106" s="492">
        <f t="shared" si="12"/>
        <v>0</v>
      </c>
      <c r="O106" s="492">
        <f t="shared" si="13"/>
        <v>0</v>
      </c>
      <c r="P106" s="492">
        <f t="shared" si="14"/>
        <v>0</v>
      </c>
      <c r="Q106" s="493">
        <f t="shared" si="15"/>
        <v>0</v>
      </c>
      <c r="R106" s="145"/>
      <c r="S106" s="1" t="s">
        <v>29</v>
      </c>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row>
    <row r="107" spans="2:56" s="169" customFormat="1" ht="15" customHeight="1" thickTop="1" thickBot="1" x14ac:dyDescent="0.3">
      <c r="B107" s="324" t="str">
        <f>IF(Lang=0,V107,W107)</f>
        <v>Total non consolidé</v>
      </c>
      <c r="C107" s="405">
        <f t="shared" ref="C107:Q107" si="16">SUM(C7:C106)</f>
        <v>0</v>
      </c>
      <c r="D107" s="405">
        <f t="shared" si="16"/>
        <v>0</v>
      </c>
      <c r="E107" s="405">
        <f t="shared" si="16"/>
        <v>0</v>
      </c>
      <c r="F107" s="405">
        <f t="shared" si="16"/>
        <v>0</v>
      </c>
      <c r="G107" s="405">
        <f t="shared" si="16"/>
        <v>0</v>
      </c>
      <c r="H107" s="405">
        <f t="shared" si="16"/>
        <v>0</v>
      </c>
      <c r="I107" s="405">
        <f t="shared" si="16"/>
        <v>0</v>
      </c>
      <c r="J107" s="405">
        <f t="shared" si="16"/>
        <v>0</v>
      </c>
      <c r="K107" s="405">
        <f t="shared" si="16"/>
        <v>0</v>
      </c>
      <c r="L107" s="405">
        <f t="shared" si="16"/>
        <v>0</v>
      </c>
      <c r="M107" s="496">
        <f t="shared" si="16"/>
        <v>0</v>
      </c>
      <c r="N107" s="405">
        <f t="shared" si="16"/>
        <v>0</v>
      </c>
      <c r="O107" s="405">
        <f t="shared" si="16"/>
        <v>0</v>
      </c>
      <c r="P107" s="405">
        <f t="shared" si="16"/>
        <v>0</v>
      </c>
      <c r="Q107" s="440">
        <f t="shared" si="16"/>
        <v>0</v>
      </c>
      <c r="R107" s="148"/>
      <c r="S107" s="5">
        <v>999</v>
      </c>
      <c r="U107" s="112"/>
      <c r="V107" s="112" t="s">
        <v>1799</v>
      </c>
      <c r="W107" s="112" t="s">
        <v>1800</v>
      </c>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row>
    <row r="109" spans="2:56" x14ac:dyDescent="0.25">
      <c r="B109" s="150"/>
    </row>
  </sheetData>
  <sheetProtection sheet="1" objects="1" scenarios="1"/>
  <mergeCells count="14">
    <mergeCell ref="B2:Q2"/>
    <mergeCell ref="B3:B5"/>
    <mergeCell ref="C3:G3"/>
    <mergeCell ref="H3:L3"/>
    <mergeCell ref="M3:Q3"/>
    <mergeCell ref="M4:M5"/>
    <mergeCell ref="N4:N5"/>
    <mergeCell ref="O4:Q4"/>
    <mergeCell ref="E4:G4"/>
    <mergeCell ref="J4:L4"/>
    <mergeCell ref="C4:C5"/>
    <mergeCell ref="D4:D5"/>
    <mergeCell ref="H4:H5"/>
    <mergeCell ref="I4:I5"/>
  </mergeCells>
  <pageMargins left="0.70866141732283505" right="0.70866141732283505" top="0.74803149606299202" bottom="0.74803149606299202" header="0.31496062992126" footer="0.31496062992126"/>
  <pageSetup paperSize="5" scale="54" orientation="landscape" r:id="rId1"/>
  <headerFooter>
    <oddFooter>&amp;LAutorité des marchés financiers
Direction principale de la surveillance des assureurs et du contrôle du droit d'exercice&amp;CTableau A4.1&amp;RNouvelles émissions de contrats - Affaires individuelles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'0'!$D$6:$D$104</xm:f>
          </x14:formula1>
          <xm:sqref>B7:B106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F92DA-F68F-4522-B341-F9D0A5CA823F}">
  <sheetPr codeName="Feuil36"/>
  <dimension ref="B1:AP114"/>
  <sheetViews>
    <sheetView zoomScale="85" zoomScaleNormal="85" workbookViewId="0"/>
  </sheetViews>
  <sheetFormatPr baseColWidth="10" defaultColWidth="15.140625" defaultRowHeight="15" outlineLevelRow="1" outlineLevelCol="1" x14ac:dyDescent="0.25"/>
  <cols>
    <col min="1" max="1" width="3.28515625" style="137" customWidth="1"/>
    <col min="2" max="12" width="20.7109375" style="137" customWidth="1"/>
    <col min="13" max="13" width="2.140625" style="137" customWidth="1"/>
    <col min="14" max="14" width="3.7109375" style="137" customWidth="1"/>
    <col min="15" max="15" width="15.140625" style="137"/>
    <col min="16" max="27" width="15.140625" style="112" hidden="1" customWidth="1" outlineLevel="1"/>
    <col min="28" max="28" width="0" style="112" hidden="1" customWidth="1" outlineLevel="1"/>
    <col min="29" max="41" width="15.140625" style="112" hidden="1" customWidth="1" outlineLevel="1"/>
    <col min="42" max="42" width="15.140625" style="137" collapsed="1"/>
    <col min="43" max="16384" width="15.140625" style="137"/>
  </cols>
  <sheetData>
    <row r="1" spans="2:41" ht="15.75" thickBot="1" x14ac:dyDescent="0.3"/>
    <row r="2" spans="2:41" s="149" customFormat="1" ht="30" customHeight="1" x14ac:dyDescent="0.25">
      <c r="B2" s="615" t="str">
        <f>IF(Lang=0,Q2,R2)</f>
        <v>Produits fondés sur les déchéances
(non consolidé)</v>
      </c>
      <c r="C2" s="688"/>
      <c r="D2" s="688"/>
      <c r="E2" s="688"/>
      <c r="F2" s="688"/>
      <c r="G2" s="688"/>
      <c r="H2" s="688"/>
      <c r="I2" s="688"/>
      <c r="J2" s="688"/>
      <c r="K2" s="688"/>
      <c r="L2" s="703"/>
      <c r="P2" s="112"/>
      <c r="Q2" s="112" t="s">
        <v>2677</v>
      </c>
      <c r="R2" s="112" t="s">
        <v>2678</v>
      </c>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2:41" s="149" customFormat="1" ht="15" customHeight="1" x14ac:dyDescent="0.25">
      <c r="B3" s="689" t="str">
        <f>IF(Lang=0,Q3,R3)</f>
        <v>(en millier de dollars)</v>
      </c>
      <c r="C3" s="690"/>
      <c r="D3" s="690"/>
      <c r="E3" s="690"/>
      <c r="F3" s="690"/>
      <c r="G3" s="690"/>
      <c r="H3" s="690"/>
      <c r="I3" s="690"/>
      <c r="J3" s="690"/>
      <c r="K3" s="690"/>
      <c r="L3" s="704"/>
      <c r="P3" s="112"/>
      <c r="Q3" s="112" t="s">
        <v>756</v>
      </c>
      <c r="R3" s="112" t="s">
        <v>757</v>
      </c>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s="149" customFormat="1" ht="35.25" customHeight="1" x14ac:dyDescent="0.25">
      <c r="B4" s="36" t="str">
        <f>IF(Lang=0,Q4,R4)</f>
        <v>Regroupement de contrat/Produits</v>
      </c>
      <c r="C4" s="38" t="str">
        <f>IF(Lang=0,S4,T4)</f>
        <v>Années d'émission</v>
      </c>
      <c r="D4" s="39" t="str">
        <f>IF(Lang=0,U4,V4)</f>
        <v>Portefeuille</v>
      </c>
      <c r="E4" s="89" t="str">
        <f>IF(Lang=0,W4,X4)</f>
        <v>Montant d'assurance en vigueur (brut)</v>
      </c>
      <c r="F4" s="89" t="str">
        <f>IF(Lang=0,Y4,Z4)</f>
        <v>Montant d'assurance en vigueur 
net</v>
      </c>
      <c r="G4" s="89" t="str">
        <f>IF(Lang=0,AA4,AB4)</f>
        <v>Passif des contrats d'assurance (excluant la MSC)</v>
      </c>
      <c r="H4" s="89" t="str">
        <f>IF(Lang=0,AC4,AD4)</f>
        <v>Passif net des contrats (excluant la MSC)</v>
      </c>
      <c r="I4" s="89" t="str">
        <f>IF(Lang=0,AE4,AF4)</f>
        <v>Durée ultime</v>
      </c>
      <c r="J4" s="89" t="str">
        <f>IF(Lang=0,AG4,AH4)</f>
        <v>Hypothèse de taux de déchéance ultime</v>
      </c>
      <c r="K4" s="89" t="str">
        <f>IF(Lang=0,AI4,AJ4)</f>
        <v>Expérience réelle à la durée ultime</v>
      </c>
      <c r="L4" s="40" t="str">
        <f>IF(Lang=0,AK4,AL4)</f>
        <v>Indicateur(s) de contrat
(1)</v>
      </c>
      <c r="M4" s="157"/>
      <c r="P4" s="112"/>
      <c r="Q4" s="112" t="s">
        <v>2679</v>
      </c>
      <c r="R4" s="112" t="s">
        <v>2533</v>
      </c>
      <c r="S4" s="112" t="s">
        <v>2561</v>
      </c>
      <c r="T4" s="112" t="s">
        <v>2562</v>
      </c>
      <c r="U4" s="112" t="s">
        <v>665</v>
      </c>
      <c r="V4" s="112" t="s">
        <v>666</v>
      </c>
      <c r="W4" s="112" t="s">
        <v>2680</v>
      </c>
      <c r="X4" s="112" t="s">
        <v>2681</v>
      </c>
      <c r="Y4" s="112" t="s">
        <v>2682</v>
      </c>
      <c r="Z4" s="112" t="s">
        <v>2683</v>
      </c>
      <c r="AA4" s="112" t="s">
        <v>2684</v>
      </c>
      <c r="AB4" s="112" t="s">
        <v>2685</v>
      </c>
      <c r="AC4" s="112" t="s">
        <v>2233</v>
      </c>
      <c r="AD4" s="112" t="s">
        <v>2599</v>
      </c>
      <c r="AE4" s="112" t="s">
        <v>2686</v>
      </c>
      <c r="AF4" s="112" t="s">
        <v>2687</v>
      </c>
      <c r="AG4" s="112" t="s">
        <v>2688</v>
      </c>
      <c r="AH4" s="112" t="s">
        <v>2689</v>
      </c>
      <c r="AI4" s="112" t="s">
        <v>2690</v>
      </c>
      <c r="AJ4" s="112" t="s">
        <v>2691</v>
      </c>
      <c r="AK4" s="112" t="s">
        <v>2692</v>
      </c>
      <c r="AL4" s="112" t="s">
        <v>2693</v>
      </c>
      <c r="AM4" s="112"/>
      <c r="AN4" s="112"/>
      <c r="AO4" s="112"/>
    </row>
    <row r="5" spans="2:41" s="149" customFormat="1" ht="9" customHeight="1" x14ac:dyDescent="0.25">
      <c r="B5" s="325" t="s">
        <v>782</v>
      </c>
      <c r="C5" s="326" t="s">
        <v>783</v>
      </c>
      <c r="D5" s="327" t="s">
        <v>784</v>
      </c>
      <c r="E5" s="327" t="s">
        <v>1796</v>
      </c>
      <c r="F5" s="327" t="s">
        <v>1838</v>
      </c>
      <c r="G5" s="327" t="s">
        <v>785</v>
      </c>
      <c r="H5" s="327" t="s">
        <v>787</v>
      </c>
      <c r="I5" s="188" t="s">
        <v>788</v>
      </c>
      <c r="J5" s="328">
        <v>27</v>
      </c>
      <c r="K5" s="328" t="s">
        <v>1866</v>
      </c>
      <c r="L5" s="189" t="s">
        <v>789</v>
      </c>
      <c r="M5" s="157"/>
      <c r="N5" s="2" t="str">
        <f>IF(Lang=0,AN5,AO5)</f>
        <v>Réf</v>
      </c>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t="s">
        <v>2</v>
      </c>
      <c r="AO5" s="112" t="s">
        <v>3</v>
      </c>
    </row>
    <row r="6" spans="2:41" s="149" customFormat="1" ht="15" customHeight="1" x14ac:dyDescent="0.25">
      <c r="B6" s="474"/>
      <c r="C6" s="377"/>
      <c r="D6" s="365" t="str">
        <f t="shared" ref="D6:D15" si="0">IF(Lang=0,U6,V6)</f>
        <v>Portefeuille#1</v>
      </c>
      <c r="E6" s="441"/>
      <c r="F6" s="441"/>
      <c r="G6" s="441"/>
      <c r="H6" s="441"/>
      <c r="I6" s="377"/>
      <c r="J6" s="475"/>
      <c r="K6" s="497"/>
      <c r="L6" s="378"/>
      <c r="N6" s="1" t="s">
        <v>794</v>
      </c>
      <c r="P6" s="112"/>
      <c r="Q6" s="112"/>
      <c r="R6" s="112"/>
      <c r="S6" s="112"/>
      <c r="T6" s="112"/>
      <c r="U6" s="112" t="s">
        <v>680</v>
      </c>
      <c r="V6" s="112" t="s">
        <v>681</v>
      </c>
      <c r="W6" s="112"/>
      <c r="X6" s="112"/>
      <c r="Y6" s="112"/>
      <c r="Z6" s="112"/>
      <c r="AA6" s="112"/>
      <c r="AB6" s="112"/>
      <c r="AC6" s="112"/>
      <c r="AD6" s="112"/>
      <c r="AE6" s="112"/>
      <c r="AF6" s="112"/>
      <c r="AG6" s="112"/>
      <c r="AH6" s="112"/>
      <c r="AI6" s="112"/>
      <c r="AJ6" s="112"/>
      <c r="AK6" s="112"/>
      <c r="AL6" s="112"/>
      <c r="AM6" s="112"/>
      <c r="AN6" s="112"/>
      <c r="AO6" s="112"/>
    </row>
    <row r="7" spans="2:41" s="149" customFormat="1" ht="15" customHeight="1" x14ac:dyDescent="0.25">
      <c r="B7" s="474"/>
      <c r="C7" s="377"/>
      <c r="D7" s="365" t="str">
        <f t="shared" si="0"/>
        <v>Portefeuille#2</v>
      </c>
      <c r="E7" s="441"/>
      <c r="F7" s="441"/>
      <c r="G7" s="441"/>
      <c r="H7" s="441"/>
      <c r="I7" s="377"/>
      <c r="J7" s="475"/>
      <c r="K7" s="497"/>
      <c r="L7" s="378"/>
      <c r="N7" s="1" t="s">
        <v>795</v>
      </c>
      <c r="P7" s="112"/>
      <c r="Q7" s="112"/>
      <c r="R7" s="112"/>
      <c r="S7" s="112"/>
      <c r="T7" s="112"/>
      <c r="U7" s="112" t="s">
        <v>687</v>
      </c>
      <c r="V7" s="112" t="s">
        <v>688</v>
      </c>
      <c r="W7" s="112"/>
      <c r="X7" s="112"/>
      <c r="Y7" s="112"/>
      <c r="Z7" s="112"/>
      <c r="AA7" s="112"/>
      <c r="AB7" s="112"/>
      <c r="AC7" s="112"/>
      <c r="AD7" s="112"/>
      <c r="AE7" s="112"/>
      <c r="AF7" s="112"/>
      <c r="AG7" s="112"/>
      <c r="AH7" s="112"/>
      <c r="AI7" s="112"/>
      <c r="AJ7" s="112"/>
      <c r="AK7" s="112"/>
      <c r="AL7" s="112"/>
      <c r="AM7" s="112"/>
      <c r="AN7" s="112"/>
      <c r="AO7" s="112"/>
    </row>
    <row r="8" spans="2:41" s="149" customFormat="1" ht="15" customHeight="1" x14ac:dyDescent="0.25">
      <c r="B8" s="474"/>
      <c r="C8" s="377"/>
      <c r="D8" s="365" t="str">
        <f t="shared" si="0"/>
        <v>Portefeuille#3</v>
      </c>
      <c r="E8" s="441"/>
      <c r="F8" s="441"/>
      <c r="G8" s="441"/>
      <c r="H8" s="441"/>
      <c r="I8" s="377"/>
      <c r="J8" s="475"/>
      <c r="K8" s="497"/>
      <c r="L8" s="378"/>
      <c r="N8" s="1" t="s">
        <v>796</v>
      </c>
      <c r="P8" s="112"/>
      <c r="Q8" s="112"/>
      <c r="R8" s="112"/>
      <c r="S8" s="112"/>
      <c r="T8" s="112"/>
      <c r="U8" s="112" t="s">
        <v>694</v>
      </c>
      <c r="V8" s="112" t="s">
        <v>695</v>
      </c>
      <c r="W8" s="112"/>
      <c r="X8" s="112"/>
      <c r="Y8" s="112"/>
      <c r="Z8" s="112"/>
      <c r="AA8" s="112"/>
      <c r="AB8" s="112"/>
      <c r="AC8" s="112"/>
      <c r="AD8" s="112"/>
      <c r="AE8" s="112"/>
      <c r="AF8" s="112"/>
      <c r="AG8" s="112"/>
      <c r="AH8" s="112"/>
      <c r="AI8" s="112"/>
      <c r="AJ8" s="112"/>
      <c r="AK8" s="112"/>
      <c r="AL8" s="112"/>
      <c r="AM8" s="112"/>
      <c r="AN8" s="112"/>
      <c r="AO8" s="112"/>
    </row>
    <row r="9" spans="2:41" s="149" customFormat="1" ht="15" customHeight="1" x14ac:dyDescent="0.25">
      <c r="B9" s="474"/>
      <c r="C9" s="377"/>
      <c r="D9" s="365" t="str">
        <f t="shared" si="0"/>
        <v>Portefeuille#4</v>
      </c>
      <c r="E9" s="441"/>
      <c r="F9" s="441"/>
      <c r="G9" s="441"/>
      <c r="H9" s="441"/>
      <c r="I9" s="377"/>
      <c r="J9" s="475"/>
      <c r="K9" s="497"/>
      <c r="L9" s="378"/>
      <c r="N9" s="1" t="s">
        <v>797</v>
      </c>
      <c r="P9" s="112"/>
      <c r="Q9" s="112"/>
      <c r="R9" s="112"/>
      <c r="S9" s="112"/>
      <c r="T9" s="112"/>
      <c r="U9" s="112" t="s">
        <v>701</v>
      </c>
      <c r="V9" s="112" t="s">
        <v>702</v>
      </c>
      <c r="W9" s="112"/>
      <c r="X9" s="112"/>
      <c r="Y9" s="112"/>
      <c r="Z9" s="112"/>
      <c r="AA9" s="112"/>
      <c r="AB9" s="112"/>
      <c r="AC9" s="112"/>
      <c r="AD9" s="112"/>
      <c r="AE9" s="112"/>
      <c r="AF9" s="112"/>
      <c r="AG9" s="112"/>
      <c r="AH9" s="112"/>
      <c r="AI9" s="112"/>
      <c r="AJ9" s="112"/>
      <c r="AK9" s="112"/>
      <c r="AL9" s="112"/>
      <c r="AM9" s="112"/>
      <c r="AN9" s="112"/>
      <c r="AO9" s="112"/>
    </row>
    <row r="10" spans="2:41" s="149" customFormat="1" ht="15" customHeight="1" x14ac:dyDescent="0.25">
      <c r="B10" s="474"/>
      <c r="C10" s="377"/>
      <c r="D10" s="365" t="str">
        <f t="shared" si="0"/>
        <v>Portefeuille#5</v>
      </c>
      <c r="E10" s="441"/>
      <c r="F10" s="441"/>
      <c r="G10" s="441"/>
      <c r="H10" s="441"/>
      <c r="I10" s="377"/>
      <c r="J10" s="475"/>
      <c r="K10" s="497"/>
      <c r="L10" s="378"/>
      <c r="N10" s="1" t="s">
        <v>6</v>
      </c>
      <c r="P10" s="112"/>
      <c r="Q10" s="112"/>
      <c r="R10" s="112"/>
      <c r="S10" s="112"/>
      <c r="T10" s="112"/>
      <c r="U10" s="112" t="s">
        <v>708</v>
      </c>
      <c r="V10" s="112" t="s">
        <v>709</v>
      </c>
      <c r="W10" s="112"/>
      <c r="X10" s="112"/>
      <c r="Y10" s="112"/>
      <c r="Z10" s="112"/>
      <c r="AA10" s="112"/>
      <c r="AB10" s="112"/>
      <c r="AC10" s="112"/>
      <c r="AD10" s="112"/>
      <c r="AE10" s="112"/>
      <c r="AF10" s="112"/>
      <c r="AG10" s="112"/>
      <c r="AH10" s="112"/>
      <c r="AI10" s="112"/>
      <c r="AJ10" s="112"/>
      <c r="AK10" s="112"/>
      <c r="AL10" s="112"/>
      <c r="AM10" s="112"/>
      <c r="AN10" s="112"/>
      <c r="AO10" s="112"/>
    </row>
    <row r="11" spans="2:41" s="149" customFormat="1" ht="15" customHeight="1" x14ac:dyDescent="0.25">
      <c r="B11" s="474"/>
      <c r="C11" s="377"/>
      <c r="D11" s="365" t="str">
        <f t="shared" si="0"/>
        <v>Portefeuille#6</v>
      </c>
      <c r="E11" s="441"/>
      <c r="F11" s="441"/>
      <c r="G11" s="441"/>
      <c r="H11" s="441"/>
      <c r="I11" s="377"/>
      <c r="J11" s="475"/>
      <c r="K11" s="497"/>
      <c r="L11" s="378"/>
      <c r="N11" s="1" t="s">
        <v>798</v>
      </c>
      <c r="P11" s="112"/>
      <c r="Q11" s="112"/>
      <c r="R11" s="112"/>
      <c r="S11" s="112"/>
      <c r="T11" s="112"/>
      <c r="U11" s="112" t="s">
        <v>715</v>
      </c>
      <c r="V11" s="112" t="s">
        <v>716</v>
      </c>
      <c r="W11" s="112"/>
      <c r="X11" s="112"/>
      <c r="Y11" s="112"/>
      <c r="Z11" s="112"/>
      <c r="AA11" s="112"/>
      <c r="AB11" s="112"/>
      <c r="AC11" s="112"/>
      <c r="AD11" s="112"/>
      <c r="AE11" s="112"/>
      <c r="AF11" s="112"/>
      <c r="AG11" s="112"/>
      <c r="AH11" s="112"/>
      <c r="AI11" s="112"/>
      <c r="AJ11" s="112"/>
      <c r="AK11" s="112"/>
      <c r="AL11" s="112"/>
      <c r="AM11" s="112"/>
      <c r="AN11" s="112"/>
      <c r="AO11" s="112"/>
    </row>
    <row r="12" spans="2:41" s="149" customFormat="1" ht="15" customHeight="1" x14ac:dyDescent="0.25">
      <c r="B12" s="474"/>
      <c r="C12" s="377"/>
      <c r="D12" s="365" t="str">
        <f t="shared" si="0"/>
        <v>Portefeuille#7</v>
      </c>
      <c r="E12" s="441"/>
      <c r="F12" s="441"/>
      <c r="G12" s="441"/>
      <c r="H12" s="441"/>
      <c r="I12" s="377"/>
      <c r="J12" s="475"/>
      <c r="K12" s="497"/>
      <c r="L12" s="378"/>
      <c r="N12" s="1" t="s">
        <v>799</v>
      </c>
      <c r="P12" s="112"/>
      <c r="Q12" s="112"/>
      <c r="R12" s="112"/>
      <c r="S12" s="112"/>
      <c r="T12" s="112"/>
      <c r="U12" s="112" t="s">
        <v>722</v>
      </c>
      <c r="V12" s="112" t="s">
        <v>723</v>
      </c>
      <c r="W12" s="112"/>
      <c r="X12" s="112"/>
      <c r="Y12" s="112"/>
      <c r="Z12" s="112"/>
      <c r="AA12" s="112"/>
      <c r="AB12" s="112"/>
      <c r="AC12" s="112"/>
      <c r="AD12" s="112"/>
      <c r="AE12" s="112"/>
      <c r="AF12" s="112"/>
      <c r="AG12" s="112"/>
      <c r="AH12" s="112"/>
      <c r="AI12" s="112"/>
      <c r="AJ12" s="112"/>
      <c r="AK12" s="112"/>
      <c r="AL12" s="112"/>
      <c r="AM12" s="112"/>
      <c r="AN12" s="112"/>
      <c r="AO12" s="112"/>
    </row>
    <row r="13" spans="2:41" s="149" customFormat="1" ht="15" customHeight="1" x14ac:dyDescent="0.25">
      <c r="B13" s="474"/>
      <c r="C13" s="377"/>
      <c r="D13" s="365" t="str">
        <f t="shared" si="0"/>
        <v>Portefeuille#8</v>
      </c>
      <c r="E13" s="441"/>
      <c r="F13" s="441"/>
      <c r="G13" s="441"/>
      <c r="H13" s="441"/>
      <c r="I13" s="377"/>
      <c r="J13" s="475"/>
      <c r="K13" s="497"/>
      <c r="L13" s="378"/>
      <c r="N13" s="1" t="s">
        <v>800</v>
      </c>
      <c r="P13" s="112"/>
      <c r="Q13" s="112"/>
      <c r="R13" s="112"/>
      <c r="S13" s="112"/>
      <c r="T13" s="112"/>
      <c r="U13" s="112" t="s">
        <v>729</v>
      </c>
      <c r="V13" s="112" t="s">
        <v>730</v>
      </c>
      <c r="W13" s="112"/>
      <c r="X13" s="112"/>
      <c r="Y13" s="112"/>
      <c r="Z13" s="112"/>
      <c r="AA13" s="112"/>
      <c r="AB13" s="112"/>
      <c r="AC13" s="112"/>
      <c r="AD13" s="112"/>
      <c r="AE13" s="112"/>
      <c r="AF13" s="112"/>
      <c r="AG13" s="112"/>
      <c r="AH13" s="112"/>
      <c r="AI13" s="112"/>
      <c r="AJ13" s="112"/>
      <c r="AK13" s="112"/>
      <c r="AL13" s="112"/>
      <c r="AM13" s="112"/>
      <c r="AN13" s="112"/>
      <c r="AO13" s="112"/>
    </row>
    <row r="14" spans="2:41" s="149" customFormat="1" ht="15" customHeight="1" x14ac:dyDescent="0.25">
      <c r="B14" s="474"/>
      <c r="C14" s="377"/>
      <c r="D14" s="365" t="str">
        <f t="shared" si="0"/>
        <v>Portefeuille#9</v>
      </c>
      <c r="E14" s="441"/>
      <c r="F14" s="441"/>
      <c r="G14" s="441"/>
      <c r="H14" s="441"/>
      <c r="I14" s="377"/>
      <c r="J14" s="475"/>
      <c r="K14" s="497"/>
      <c r="L14" s="378"/>
      <c r="N14" s="1" t="s">
        <v>801</v>
      </c>
      <c r="P14" s="112"/>
      <c r="Q14" s="112"/>
      <c r="R14" s="112"/>
      <c r="S14" s="112"/>
      <c r="T14" s="112"/>
      <c r="U14" s="112" t="s">
        <v>736</v>
      </c>
      <c r="V14" s="112" t="s">
        <v>737</v>
      </c>
      <c r="W14" s="112"/>
      <c r="X14" s="112"/>
      <c r="Y14" s="112"/>
      <c r="Z14" s="112"/>
      <c r="AA14" s="112"/>
      <c r="AB14" s="112"/>
      <c r="AC14" s="112"/>
      <c r="AD14" s="112"/>
      <c r="AE14" s="112"/>
      <c r="AF14" s="112"/>
      <c r="AG14" s="112"/>
      <c r="AH14" s="112"/>
      <c r="AI14" s="112"/>
      <c r="AJ14" s="112"/>
      <c r="AK14" s="112"/>
      <c r="AL14" s="112"/>
      <c r="AM14" s="112"/>
      <c r="AN14" s="112"/>
      <c r="AO14" s="112"/>
    </row>
    <row r="15" spans="2:41" s="149" customFormat="1" ht="15" customHeight="1" x14ac:dyDescent="0.25">
      <c r="B15" s="474"/>
      <c r="C15" s="377"/>
      <c r="D15" s="365" t="str">
        <f t="shared" si="0"/>
        <v>Portefeuille#10</v>
      </c>
      <c r="E15" s="441"/>
      <c r="F15" s="441"/>
      <c r="G15" s="441"/>
      <c r="H15" s="441"/>
      <c r="I15" s="377"/>
      <c r="J15" s="475"/>
      <c r="K15" s="497"/>
      <c r="L15" s="378"/>
      <c r="N15" s="1" t="s">
        <v>24</v>
      </c>
      <c r="P15" s="112"/>
      <c r="Q15" s="112"/>
      <c r="R15" s="112"/>
      <c r="S15" s="112"/>
      <c r="T15" s="112"/>
      <c r="U15" s="112" t="s">
        <v>744</v>
      </c>
      <c r="V15" s="112" t="s">
        <v>745</v>
      </c>
      <c r="W15" s="112"/>
      <c r="X15" s="112"/>
      <c r="Y15" s="112"/>
      <c r="Z15" s="112"/>
      <c r="AA15" s="112"/>
      <c r="AB15" s="112"/>
      <c r="AC15" s="112"/>
      <c r="AD15" s="112"/>
      <c r="AE15" s="112"/>
      <c r="AF15" s="112"/>
      <c r="AG15" s="112"/>
      <c r="AH15" s="112"/>
      <c r="AI15" s="112"/>
      <c r="AJ15" s="112"/>
      <c r="AK15" s="112"/>
      <c r="AL15" s="112"/>
      <c r="AM15" s="112"/>
      <c r="AN15" s="112"/>
      <c r="AO15" s="112"/>
    </row>
    <row r="16" spans="2:41" s="149" customFormat="1" ht="15" customHeight="1" outlineLevel="1" x14ac:dyDescent="0.25">
      <c r="B16" s="474"/>
      <c r="C16" s="377"/>
      <c r="D16" s="365"/>
      <c r="E16" s="441"/>
      <c r="F16" s="441"/>
      <c r="G16" s="441"/>
      <c r="H16" s="441"/>
      <c r="I16" s="377"/>
      <c r="J16" s="475"/>
      <c r="K16" s="497"/>
      <c r="L16" s="378"/>
      <c r="N16" s="1" t="s">
        <v>802</v>
      </c>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s="149" customFormat="1" ht="15" customHeight="1" outlineLevel="1" x14ac:dyDescent="0.25">
      <c r="B17" s="474"/>
      <c r="C17" s="377"/>
      <c r="D17" s="365"/>
      <c r="E17" s="441"/>
      <c r="F17" s="441"/>
      <c r="G17" s="441"/>
      <c r="H17" s="441"/>
      <c r="I17" s="377"/>
      <c r="J17" s="475"/>
      <c r="K17" s="497"/>
      <c r="L17" s="378"/>
      <c r="N17" s="1" t="s">
        <v>803</v>
      </c>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s="149" customFormat="1" ht="15" customHeight="1" outlineLevel="1" x14ac:dyDescent="0.25">
      <c r="B18" s="474"/>
      <c r="C18" s="377"/>
      <c r="D18" s="365"/>
      <c r="E18" s="441"/>
      <c r="F18" s="441"/>
      <c r="G18" s="441"/>
      <c r="H18" s="441"/>
      <c r="I18" s="377"/>
      <c r="J18" s="475"/>
      <c r="K18" s="497"/>
      <c r="L18" s="378"/>
      <c r="N18" s="1" t="s">
        <v>804</v>
      </c>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s="149" customFormat="1" ht="15" customHeight="1" outlineLevel="1" x14ac:dyDescent="0.25">
      <c r="B19" s="474"/>
      <c r="C19" s="377"/>
      <c r="D19" s="365"/>
      <c r="E19" s="441"/>
      <c r="F19" s="441"/>
      <c r="G19" s="441"/>
      <c r="H19" s="441"/>
      <c r="I19" s="377"/>
      <c r="J19" s="475"/>
      <c r="K19" s="497"/>
      <c r="L19" s="378"/>
      <c r="N19" s="1" t="s">
        <v>805</v>
      </c>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s="149" customFormat="1" ht="15" customHeight="1" outlineLevel="1" x14ac:dyDescent="0.25">
      <c r="B20" s="474"/>
      <c r="C20" s="377"/>
      <c r="D20" s="365"/>
      <c r="E20" s="441"/>
      <c r="F20" s="441"/>
      <c r="G20" s="441"/>
      <c r="H20" s="441"/>
      <c r="I20" s="377"/>
      <c r="J20" s="475"/>
      <c r="K20" s="497"/>
      <c r="L20" s="378"/>
      <c r="N20" s="1" t="s">
        <v>806</v>
      </c>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1" spans="2:41" s="149" customFormat="1" ht="15" customHeight="1" outlineLevel="1" x14ac:dyDescent="0.25">
      <c r="B21" s="474"/>
      <c r="C21" s="377"/>
      <c r="D21" s="365"/>
      <c r="E21" s="441"/>
      <c r="F21" s="441"/>
      <c r="G21" s="441"/>
      <c r="H21" s="441"/>
      <c r="I21" s="377"/>
      <c r="J21" s="475"/>
      <c r="K21" s="497"/>
      <c r="L21" s="378"/>
      <c r="N21" s="1" t="s">
        <v>807</v>
      </c>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row>
    <row r="22" spans="2:41" s="149" customFormat="1" ht="15" customHeight="1" outlineLevel="1" x14ac:dyDescent="0.25">
      <c r="B22" s="474"/>
      <c r="C22" s="377"/>
      <c r="D22" s="365"/>
      <c r="E22" s="441"/>
      <c r="F22" s="441"/>
      <c r="G22" s="441"/>
      <c r="H22" s="441"/>
      <c r="I22" s="377"/>
      <c r="J22" s="475"/>
      <c r="K22" s="497"/>
      <c r="L22" s="378"/>
      <c r="N22" s="1" t="s">
        <v>808</v>
      </c>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row>
    <row r="23" spans="2:41" s="149" customFormat="1" ht="15" customHeight="1" outlineLevel="1" x14ac:dyDescent="0.25">
      <c r="B23" s="474"/>
      <c r="C23" s="377"/>
      <c r="D23" s="365"/>
      <c r="E23" s="441"/>
      <c r="F23" s="441"/>
      <c r="G23" s="441"/>
      <c r="H23" s="441"/>
      <c r="I23" s="377"/>
      <c r="J23" s="475"/>
      <c r="K23" s="497"/>
      <c r="L23" s="378"/>
      <c r="N23" s="1" t="s">
        <v>809</v>
      </c>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row>
    <row r="24" spans="2:41" s="149" customFormat="1" ht="15" customHeight="1" outlineLevel="1" x14ac:dyDescent="0.25">
      <c r="B24" s="474"/>
      <c r="C24" s="377"/>
      <c r="D24" s="365"/>
      <c r="E24" s="441"/>
      <c r="F24" s="441"/>
      <c r="G24" s="441"/>
      <c r="H24" s="441"/>
      <c r="I24" s="377"/>
      <c r="J24" s="475"/>
      <c r="K24" s="497"/>
      <c r="L24" s="378"/>
      <c r="N24" s="1" t="s">
        <v>810</v>
      </c>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row>
    <row r="25" spans="2:41" s="149" customFormat="1" ht="15" customHeight="1" outlineLevel="1" x14ac:dyDescent="0.25">
      <c r="B25" s="474"/>
      <c r="C25" s="377"/>
      <c r="D25" s="365"/>
      <c r="E25" s="441"/>
      <c r="F25" s="441"/>
      <c r="G25" s="441"/>
      <c r="H25" s="441"/>
      <c r="I25" s="377"/>
      <c r="J25" s="475"/>
      <c r="K25" s="497"/>
      <c r="L25" s="378"/>
      <c r="N25" s="1" t="s">
        <v>811</v>
      </c>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row>
    <row r="26" spans="2:41" s="149" customFormat="1" ht="15" customHeight="1" outlineLevel="1" x14ac:dyDescent="0.25">
      <c r="B26" s="474"/>
      <c r="C26" s="377"/>
      <c r="D26" s="365"/>
      <c r="E26" s="441"/>
      <c r="F26" s="441"/>
      <c r="G26" s="441"/>
      <c r="H26" s="441"/>
      <c r="I26" s="377"/>
      <c r="J26" s="475"/>
      <c r="K26" s="497"/>
      <c r="L26" s="378"/>
      <c r="N26" s="1" t="s">
        <v>812</v>
      </c>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row>
    <row r="27" spans="2:41" s="149" customFormat="1" ht="15" customHeight="1" outlineLevel="1" x14ac:dyDescent="0.25">
      <c r="B27" s="474"/>
      <c r="C27" s="377"/>
      <c r="D27" s="365"/>
      <c r="E27" s="441"/>
      <c r="F27" s="441"/>
      <c r="G27" s="441"/>
      <c r="H27" s="441"/>
      <c r="I27" s="377"/>
      <c r="J27" s="475"/>
      <c r="K27" s="497"/>
      <c r="L27" s="378"/>
      <c r="N27" s="1" t="s">
        <v>813</v>
      </c>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row>
    <row r="28" spans="2:41" s="149" customFormat="1" ht="15" customHeight="1" outlineLevel="1" x14ac:dyDescent="0.25">
      <c r="B28" s="474"/>
      <c r="C28" s="377"/>
      <c r="D28" s="365"/>
      <c r="E28" s="441"/>
      <c r="F28" s="441"/>
      <c r="G28" s="441"/>
      <c r="H28" s="441"/>
      <c r="I28" s="377"/>
      <c r="J28" s="475"/>
      <c r="K28" s="497"/>
      <c r="L28" s="378"/>
      <c r="N28" s="1" t="s">
        <v>814</v>
      </c>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row>
    <row r="29" spans="2:41" s="149" customFormat="1" ht="15" customHeight="1" outlineLevel="1" x14ac:dyDescent="0.25">
      <c r="B29" s="474"/>
      <c r="C29" s="377"/>
      <c r="D29" s="365"/>
      <c r="E29" s="441"/>
      <c r="F29" s="441"/>
      <c r="G29" s="441"/>
      <c r="H29" s="441"/>
      <c r="I29" s="377"/>
      <c r="J29" s="475"/>
      <c r="K29" s="497"/>
      <c r="L29" s="378"/>
      <c r="N29" s="1" t="s">
        <v>815</v>
      </c>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row>
    <row r="30" spans="2:41" s="149" customFormat="1" ht="15" customHeight="1" outlineLevel="1" x14ac:dyDescent="0.25">
      <c r="B30" s="474"/>
      <c r="C30" s="377"/>
      <c r="D30" s="365"/>
      <c r="E30" s="441"/>
      <c r="F30" s="441"/>
      <c r="G30" s="441"/>
      <c r="H30" s="441"/>
      <c r="I30" s="377"/>
      <c r="J30" s="475"/>
      <c r="K30" s="497"/>
      <c r="L30" s="378"/>
      <c r="N30" s="1" t="s">
        <v>816</v>
      </c>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row>
    <row r="31" spans="2:41" s="149" customFormat="1" ht="15" customHeight="1" outlineLevel="1" x14ac:dyDescent="0.25">
      <c r="B31" s="474"/>
      <c r="C31" s="377"/>
      <c r="D31" s="365"/>
      <c r="E31" s="441"/>
      <c r="F31" s="441"/>
      <c r="G31" s="441"/>
      <c r="H31" s="441"/>
      <c r="I31" s="377"/>
      <c r="J31" s="475"/>
      <c r="K31" s="497"/>
      <c r="L31" s="378"/>
      <c r="N31" s="1" t="s">
        <v>817</v>
      </c>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row>
    <row r="32" spans="2:41" s="149" customFormat="1" ht="15" customHeight="1" outlineLevel="1" x14ac:dyDescent="0.25">
      <c r="B32" s="474"/>
      <c r="C32" s="377"/>
      <c r="D32" s="365"/>
      <c r="E32" s="441"/>
      <c r="F32" s="441"/>
      <c r="G32" s="441"/>
      <c r="H32" s="441"/>
      <c r="I32" s="377"/>
      <c r="J32" s="475"/>
      <c r="K32" s="497"/>
      <c r="L32" s="378"/>
      <c r="N32" s="1" t="s">
        <v>818</v>
      </c>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row>
    <row r="33" spans="2:41" s="149" customFormat="1" ht="15" customHeight="1" outlineLevel="1" x14ac:dyDescent="0.25">
      <c r="B33" s="474"/>
      <c r="C33" s="377"/>
      <c r="D33" s="365"/>
      <c r="E33" s="441"/>
      <c r="F33" s="441"/>
      <c r="G33" s="441"/>
      <c r="H33" s="441"/>
      <c r="I33" s="377"/>
      <c r="J33" s="475"/>
      <c r="K33" s="497"/>
      <c r="L33" s="378"/>
      <c r="N33" s="1" t="s">
        <v>819</v>
      </c>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row>
    <row r="34" spans="2:41" s="149" customFormat="1" ht="15" customHeight="1" outlineLevel="1" x14ac:dyDescent="0.25">
      <c r="B34" s="474"/>
      <c r="C34" s="377"/>
      <c r="D34" s="365"/>
      <c r="E34" s="441"/>
      <c r="F34" s="441"/>
      <c r="G34" s="441"/>
      <c r="H34" s="441"/>
      <c r="I34" s="377"/>
      <c r="J34" s="377"/>
      <c r="K34" s="377"/>
      <c r="L34" s="378"/>
      <c r="N34" s="1" t="s">
        <v>820</v>
      </c>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row>
    <row r="35" spans="2:41" s="149" customFormat="1" ht="15" customHeight="1" outlineLevel="1" x14ac:dyDescent="0.25">
      <c r="B35" s="474"/>
      <c r="C35" s="377"/>
      <c r="D35" s="365"/>
      <c r="E35" s="441"/>
      <c r="F35" s="441"/>
      <c r="G35" s="441"/>
      <c r="H35" s="441"/>
      <c r="I35" s="377"/>
      <c r="J35" s="377"/>
      <c r="K35" s="377"/>
      <c r="L35" s="378"/>
      <c r="N35" s="1" t="s">
        <v>821</v>
      </c>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row>
    <row r="36" spans="2:41" s="149" customFormat="1" ht="15" customHeight="1" outlineLevel="1" x14ac:dyDescent="0.25">
      <c r="B36" s="474"/>
      <c r="C36" s="377"/>
      <c r="D36" s="365"/>
      <c r="E36" s="441"/>
      <c r="F36" s="441"/>
      <c r="G36" s="441"/>
      <c r="H36" s="441"/>
      <c r="I36" s="377"/>
      <c r="J36" s="377"/>
      <c r="K36" s="377"/>
      <c r="L36" s="378"/>
      <c r="N36" s="1" t="s">
        <v>822</v>
      </c>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row>
    <row r="37" spans="2:41" s="149" customFormat="1" ht="15" customHeight="1" outlineLevel="1" x14ac:dyDescent="0.25">
      <c r="B37" s="474"/>
      <c r="C37" s="377"/>
      <c r="D37" s="365"/>
      <c r="E37" s="441"/>
      <c r="F37" s="441"/>
      <c r="G37" s="441"/>
      <c r="H37" s="441"/>
      <c r="I37" s="377"/>
      <c r="J37" s="377"/>
      <c r="K37" s="377"/>
      <c r="L37" s="378"/>
      <c r="N37" s="1" t="s">
        <v>823</v>
      </c>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row>
    <row r="38" spans="2:41" s="149" customFormat="1" ht="15" customHeight="1" outlineLevel="1" x14ac:dyDescent="0.25">
      <c r="B38" s="474"/>
      <c r="C38" s="377"/>
      <c r="D38" s="365"/>
      <c r="E38" s="441"/>
      <c r="F38" s="441"/>
      <c r="G38" s="441"/>
      <c r="H38" s="441"/>
      <c r="I38" s="377"/>
      <c r="J38" s="377"/>
      <c r="K38" s="377"/>
      <c r="L38" s="378"/>
      <c r="N38" s="1" t="s">
        <v>824</v>
      </c>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row>
    <row r="39" spans="2:41" s="149" customFormat="1" ht="15" customHeight="1" outlineLevel="1" x14ac:dyDescent="0.25">
      <c r="B39" s="474"/>
      <c r="C39" s="377"/>
      <c r="D39" s="365"/>
      <c r="E39" s="441"/>
      <c r="F39" s="441"/>
      <c r="G39" s="441"/>
      <c r="H39" s="441"/>
      <c r="I39" s="377"/>
      <c r="J39" s="377"/>
      <c r="K39" s="377"/>
      <c r="L39" s="378"/>
      <c r="N39" s="1" t="s">
        <v>825</v>
      </c>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row>
    <row r="40" spans="2:41" s="149" customFormat="1" ht="15" customHeight="1" outlineLevel="1" x14ac:dyDescent="0.25">
      <c r="B40" s="474"/>
      <c r="C40" s="377"/>
      <c r="D40" s="365"/>
      <c r="E40" s="441"/>
      <c r="F40" s="441"/>
      <c r="G40" s="441"/>
      <c r="H40" s="441"/>
      <c r="I40" s="377"/>
      <c r="J40" s="377"/>
      <c r="K40" s="377"/>
      <c r="L40" s="378"/>
      <c r="N40" s="1" t="s">
        <v>826</v>
      </c>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row>
    <row r="41" spans="2:41" s="149" customFormat="1" ht="15" customHeight="1" outlineLevel="1" x14ac:dyDescent="0.25">
      <c r="B41" s="474"/>
      <c r="C41" s="377"/>
      <c r="D41" s="365"/>
      <c r="E41" s="441"/>
      <c r="F41" s="441"/>
      <c r="G41" s="441"/>
      <c r="H41" s="441"/>
      <c r="I41" s="377"/>
      <c r="J41" s="377"/>
      <c r="K41" s="377"/>
      <c r="L41" s="378"/>
      <c r="N41" s="1" t="s">
        <v>827</v>
      </c>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row>
    <row r="42" spans="2:41" s="149" customFormat="1" ht="15" customHeight="1" outlineLevel="1" x14ac:dyDescent="0.25">
      <c r="B42" s="474"/>
      <c r="C42" s="377"/>
      <c r="D42" s="365"/>
      <c r="E42" s="441"/>
      <c r="F42" s="441"/>
      <c r="G42" s="441"/>
      <c r="H42" s="441"/>
      <c r="I42" s="377"/>
      <c r="J42" s="377"/>
      <c r="K42" s="377"/>
      <c r="L42" s="378"/>
      <c r="N42" s="1" t="s">
        <v>828</v>
      </c>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row>
    <row r="43" spans="2:41" s="149" customFormat="1" ht="15" customHeight="1" outlineLevel="1" x14ac:dyDescent="0.25">
      <c r="B43" s="474"/>
      <c r="C43" s="377"/>
      <c r="D43" s="365"/>
      <c r="E43" s="441"/>
      <c r="F43" s="441"/>
      <c r="G43" s="441"/>
      <c r="H43" s="441"/>
      <c r="I43" s="377"/>
      <c r="J43" s="377"/>
      <c r="K43" s="377"/>
      <c r="L43" s="378"/>
      <c r="N43" s="1" t="s">
        <v>829</v>
      </c>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row>
    <row r="44" spans="2:41" s="149" customFormat="1" ht="15" customHeight="1" outlineLevel="1" x14ac:dyDescent="0.25">
      <c r="B44" s="474"/>
      <c r="C44" s="377"/>
      <c r="D44" s="365"/>
      <c r="E44" s="441"/>
      <c r="F44" s="441"/>
      <c r="G44" s="441"/>
      <c r="H44" s="441"/>
      <c r="I44" s="377"/>
      <c r="J44" s="377"/>
      <c r="K44" s="377"/>
      <c r="L44" s="378"/>
      <c r="N44" s="1" t="s">
        <v>830</v>
      </c>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row>
    <row r="45" spans="2:41" s="149" customFormat="1" ht="15" customHeight="1" outlineLevel="1" x14ac:dyDescent="0.25">
      <c r="B45" s="474"/>
      <c r="C45" s="377"/>
      <c r="D45" s="365"/>
      <c r="E45" s="441"/>
      <c r="F45" s="441"/>
      <c r="G45" s="441"/>
      <c r="H45" s="441"/>
      <c r="I45" s="377"/>
      <c r="J45" s="377"/>
      <c r="K45" s="377"/>
      <c r="L45" s="378"/>
      <c r="N45" s="1" t="s">
        <v>831</v>
      </c>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row>
    <row r="46" spans="2:41" s="149" customFormat="1" ht="15" customHeight="1" outlineLevel="1" x14ac:dyDescent="0.25">
      <c r="B46" s="474"/>
      <c r="C46" s="377"/>
      <c r="D46" s="365"/>
      <c r="E46" s="441"/>
      <c r="F46" s="441"/>
      <c r="G46" s="441"/>
      <c r="H46" s="441"/>
      <c r="I46" s="377"/>
      <c r="J46" s="377"/>
      <c r="K46" s="377"/>
      <c r="L46" s="378"/>
      <c r="N46" s="1" t="s">
        <v>832</v>
      </c>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row>
    <row r="47" spans="2:41" s="149" customFormat="1" ht="15" customHeight="1" outlineLevel="1" x14ac:dyDescent="0.25">
      <c r="B47" s="474"/>
      <c r="C47" s="377"/>
      <c r="D47" s="365"/>
      <c r="E47" s="441"/>
      <c r="F47" s="441"/>
      <c r="G47" s="441"/>
      <c r="H47" s="441"/>
      <c r="I47" s="377"/>
      <c r="J47" s="377"/>
      <c r="K47" s="377"/>
      <c r="L47" s="378"/>
      <c r="N47" s="1" t="s">
        <v>833</v>
      </c>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row>
    <row r="48" spans="2:41" s="149" customFormat="1" ht="15" customHeight="1" outlineLevel="1" x14ac:dyDescent="0.25">
      <c r="B48" s="474"/>
      <c r="C48" s="377"/>
      <c r="D48" s="365"/>
      <c r="E48" s="441"/>
      <c r="F48" s="441"/>
      <c r="G48" s="441"/>
      <c r="H48" s="441"/>
      <c r="I48" s="377"/>
      <c r="J48" s="377"/>
      <c r="K48" s="377"/>
      <c r="L48" s="378"/>
      <c r="N48" s="1" t="s">
        <v>834</v>
      </c>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row>
    <row r="49" spans="2:41" s="149" customFormat="1" ht="15" customHeight="1" outlineLevel="1" x14ac:dyDescent="0.25">
      <c r="B49" s="474"/>
      <c r="C49" s="377"/>
      <c r="D49" s="365"/>
      <c r="E49" s="441"/>
      <c r="F49" s="441"/>
      <c r="G49" s="441"/>
      <c r="H49" s="441"/>
      <c r="I49" s="377"/>
      <c r="J49" s="377"/>
      <c r="K49" s="377"/>
      <c r="L49" s="378"/>
      <c r="N49" s="1" t="s">
        <v>835</v>
      </c>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row>
    <row r="50" spans="2:41" s="149" customFormat="1" ht="15" customHeight="1" outlineLevel="1" x14ac:dyDescent="0.25">
      <c r="B50" s="474"/>
      <c r="C50" s="377"/>
      <c r="D50" s="365"/>
      <c r="E50" s="441"/>
      <c r="F50" s="441"/>
      <c r="G50" s="441"/>
      <c r="H50" s="441"/>
      <c r="I50" s="377"/>
      <c r="J50" s="377"/>
      <c r="K50" s="377"/>
      <c r="L50" s="378"/>
      <c r="N50" s="1" t="s">
        <v>836</v>
      </c>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row>
    <row r="51" spans="2:41" s="149" customFormat="1" ht="15" customHeight="1" outlineLevel="1" x14ac:dyDescent="0.25">
      <c r="B51" s="474"/>
      <c r="C51" s="377"/>
      <c r="D51" s="365"/>
      <c r="E51" s="441"/>
      <c r="F51" s="441"/>
      <c r="G51" s="441"/>
      <c r="H51" s="441"/>
      <c r="I51" s="377"/>
      <c r="J51" s="377"/>
      <c r="K51" s="377"/>
      <c r="L51" s="378"/>
      <c r="N51" s="1" t="s">
        <v>837</v>
      </c>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row>
    <row r="52" spans="2:41" s="149" customFormat="1" ht="15" customHeight="1" outlineLevel="1" x14ac:dyDescent="0.25">
      <c r="B52" s="474"/>
      <c r="C52" s="377"/>
      <c r="D52" s="365"/>
      <c r="E52" s="441"/>
      <c r="F52" s="441"/>
      <c r="G52" s="441"/>
      <c r="H52" s="441"/>
      <c r="I52" s="377"/>
      <c r="J52" s="377"/>
      <c r="K52" s="377"/>
      <c r="L52" s="378"/>
      <c r="N52" s="1" t="s">
        <v>838</v>
      </c>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row>
    <row r="53" spans="2:41" s="149" customFormat="1" ht="15" customHeight="1" outlineLevel="1" x14ac:dyDescent="0.25">
      <c r="B53" s="474"/>
      <c r="C53" s="377"/>
      <c r="D53" s="365"/>
      <c r="E53" s="441"/>
      <c r="F53" s="441"/>
      <c r="G53" s="441"/>
      <c r="H53" s="441"/>
      <c r="I53" s="377"/>
      <c r="J53" s="377"/>
      <c r="K53" s="377"/>
      <c r="L53" s="378"/>
      <c r="N53" s="1" t="s">
        <v>839</v>
      </c>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row>
    <row r="54" spans="2:41" s="149" customFormat="1" ht="15" customHeight="1" outlineLevel="1" x14ac:dyDescent="0.25">
      <c r="B54" s="474"/>
      <c r="C54" s="377"/>
      <c r="D54" s="365"/>
      <c r="E54" s="441"/>
      <c r="F54" s="441"/>
      <c r="G54" s="441"/>
      <c r="H54" s="441"/>
      <c r="I54" s="377"/>
      <c r="J54" s="377"/>
      <c r="K54" s="377"/>
      <c r="L54" s="378"/>
      <c r="N54" s="1" t="s">
        <v>840</v>
      </c>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row>
    <row r="55" spans="2:41" s="149" customFormat="1" ht="15" customHeight="1" outlineLevel="1" x14ac:dyDescent="0.25">
      <c r="B55" s="474"/>
      <c r="C55" s="377"/>
      <c r="D55" s="365"/>
      <c r="E55" s="441"/>
      <c r="F55" s="441"/>
      <c r="G55" s="441"/>
      <c r="H55" s="441"/>
      <c r="I55" s="377"/>
      <c r="J55" s="377"/>
      <c r="K55" s="377"/>
      <c r="L55" s="378"/>
      <c r="N55" s="1" t="s">
        <v>841</v>
      </c>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row>
    <row r="56" spans="2:41" s="149" customFormat="1" ht="15" customHeight="1" outlineLevel="1" x14ac:dyDescent="0.25">
      <c r="B56" s="474"/>
      <c r="C56" s="377"/>
      <c r="D56" s="365"/>
      <c r="E56" s="441"/>
      <c r="F56" s="441"/>
      <c r="G56" s="441"/>
      <c r="H56" s="441"/>
      <c r="I56" s="377"/>
      <c r="J56" s="377"/>
      <c r="K56" s="377"/>
      <c r="L56" s="378"/>
      <c r="N56" s="1" t="s">
        <v>842</v>
      </c>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row>
    <row r="57" spans="2:41" s="149" customFormat="1" ht="15" customHeight="1" outlineLevel="1" x14ac:dyDescent="0.25">
      <c r="B57" s="474"/>
      <c r="C57" s="377"/>
      <c r="D57" s="365"/>
      <c r="E57" s="441"/>
      <c r="F57" s="441"/>
      <c r="G57" s="441"/>
      <c r="H57" s="441"/>
      <c r="I57" s="377"/>
      <c r="J57" s="377"/>
      <c r="K57" s="377"/>
      <c r="L57" s="378"/>
      <c r="N57" s="1" t="s">
        <v>843</v>
      </c>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row>
    <row r="58" spans="2:41" s="149" customFormat="1" ht="15" customHeight="1" outlineLevel="1" x14ac:dyDescent="0.25">
      <c r="B58" s="474"/>
      <c r="C58" s="377"/>
      <c r="D58" s="365"/>
      <c r="E58" s="441"/>
      <c r="F58" s="441"/>
      <c r="G58" s="441"/>
      <c r="H58" s="441"/>
      <c r="I58" s="377"/>
      <c r="J58" s="377"/>
      <c r="K58" s="377"/>
      <c r="L58" s="378"/>
      <c r="N58" s="1" t="s">
        <v>844</v>
      </c>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row>
    <row r="59" spans="2:41" s="149" customFormat="1" ht="15" customHeight="1" outlineLevel="1" x14ac:dyDescent="0.25">
      <c r="B59" s="474"/>
      <c r="C59" s="377"/>
      <c r="D59" s="365"/>
      <c r="E59" s="441"/>
      <c r="F59" s="441"/>
      <c r="G59" s="441"/>
      <c r="H59" s="441"/>
      <c r="I59" s="377"/>
      <c r="J59" s="377"/>
      <c r="K59" s="377"/>
      <c r="L59" s="378"/>
      <c r="N59" s="1" t="s">
        <v>845</v>
      </c>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row>
    <row r="60" spans="2:41" s="149" customFormat="1" ht="15" customHeight="1" outlineLevel="1" x14ac:dyDescent="0.25">
      <c r="B60" s="474"/>
      <c r="C60" s="377"/>
      <c r="D60" s="365"/>
      <c r="E60" s="441"/>
      <c r="F60" s="441"/>
      <c r="G60" s="441"/>
      <c r="H60" s="441"/>
      <c r="I60" s="377"/>
      <c r="J60" s="377"/>
      <c r="K60" s="377"/>
      <c r="L60" s="378"/>
      <c r="N60" s="1" t="s">
        <v>846</v>
      </c>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row>
    <row r="61" spans="2:41" s="149" customFormat="1" ht="15" customHeight="1" outlineLevel="1" x14ac:dyDescent="0.25">
      <c r="B61" s="474"/>
      <c r="C61" s="377"/>
      <c r="D61" s="365"/>
      <c r="E61" s="441"/>
      <c r="F61" s="441"/>
      <c r="G61" s="441"/>
      <c r="H61" s="441"/>
      <c r="I61" s="377"/>
      <c r="J61" s="377"/>
      <c r="K61" s="377"/>
      <c r="L61" s="378"/>
      <c r="N61" s="1" t="s">
        <v>847</v>
      </c>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row>
    <row r="62" spans="2:41" s="149" customFormat="1" ht="15" customHeight="1" outlineLevel="1" x14ac:dyDescent="0.25">
      <c r="B62" s="474"/>
      <c r="C62" s="377"/>
      <c r="D62" s="365"/>
      <c r="E62" s="441"/>
      <c r="F62" s="441"/>
      <c r="G62" s="441"/>
      <c r="H62" s="441"/>
      <c r="I62" s="377"/>
      <c r="J62" s="377"/>
      <c r="K62" s="377"/>
      <c r="L62" s="378"/>
      <c r="N62" s="1" t="s">
        <v>848</v>
      </c>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row>
    <row r="63" spans="2:41" s="149" customFormat="1" ht="15" customHeight="1" outlineLevel="1" x14ac:dyDescent="0.25">
      <c r="B63" s="474"/>
      <c r="C63" s="377"/>
      <c r="D63" s="365"/>
      <c r="E63" s="441"/>
      <c r="F63" s="441"/>
      <c r="G63" s="441"/>
      <c r="H63" s="441"/>
      <c r="I63" s="377"/>
      <c r="J63" s="377"/>
      <c r="K63" s="377"/>
      <c r="L63" s="378"/>
      <c r="N63" s="1" t="s">
        <v>849</v>
      </c>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row>
    <row r="64" spans="2:41" s="149" customFormat="1" ht="15" customHeight="1" outlineLevel="1" x14ac:dyDescent="0.25">
      <c r="B64" s="474"/>
      <c r="C64" s="377"/>
      <c r="D64" s="365"/>
      <c r="E64" s="441"/>
      <c r="F64" s="441"/>
      <c r="G64" s="441"/>
      <c r="H64" s="441"/>
      <c r="I64" s="377"/>
      <c r="J64" s="377"/>
      <c r="K64" s="377"/>
      <c r="L64" s="378"/>
      <c r="N64" s="1" t="s">
        <v>850</v>
      </c>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row>
    <row r="65" spans="2:41" s="149" customFormat="1" ht="15" customHeight="1" outlineLevel="1" x14ac:dyDescent="0.25">
      <c r="B65" s="474"/>
      <c r="C65" s="377"/>
      <c r="D65" s="365"/>
      <c r="E65" s="441"/>
      <c r="F65" s="441"/>
      <c r="G65" s="441"/>
      <c r="H65" s="441"/>
      <c r="I65" s="377"/>
      <c r="J65" s="377"/>
      <c r="K65" s="377"/>
      <c r="L65" s="378"/>
      <c r="N65" s="1" t="s">
        <v>851</v>
      </c>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row>
    <row r="66" spans="2:41" s="149" customFormat="1" ht="15" customHeight="1" outlineLevel="1" x14ac:dyDescent="0.25">
      <c r="B66" s="474"/>
      <c r="C66" s="377"/>
      <c r="D66" s="365"/>
      <c r="E66" s="441"/>
      <c r="F66" s="441"/>
      <c r="G66" s="441"/>
      <c r="H66" s="441"/>
      <c r="I66" s="377"/>
      <c r="J66" s="377"/>
      <c r="K66" s="377"/>
      <c r="L66" s="378"/>
      <c r="N66" s="1" t="s">
        <v>852</v>
      </c>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row>
    <row r="67" spans="2:41" s="149" customFormat="1" ht="15" customHeight="1" outlineLevel="1" x14ac:dyDescent="0.25">
      <c r="B67" s="474"/>
      <c r="C67" s="377"/>
      <c r="D67" s="365"/>
      <c r="E67" s="441"/>
      <c r="F67" s="441"/>
      <c r="G67" s="441"/>
      <c r="H67" s="441"/>
      <c r="I67" s="377"/>
      <c r="J67" s="377"/>
      <c r="K67" s="377"/>
      <c r="L67" s="378"/>
      <c r="N67" s="1" t="s">
        <v>853</v>
      </c>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row>
    <row r="68" spans="2:41" s="149" customFormat="1" ht="15" customHeight="1" outlineLevel="1" x14ac:dyDescent="0.25">
      <c r="B68" s="474"/>
      <c r="C68" s="377"/>
      <c r="D68" s="365"/>
      <c r="E68" s="441"/>
      <c r="F68" s="441"/>
      <c r="G68" s="441"/>
      <c r="H68" s="441"/>
      <c r="I68" s="377"/>
      <c r="J68" s="377"/>
      <c r="K68" s="377"/>
      <c r="L68" s="378"/>
      <c r="N68" s="1" t="s">
        <v>854</v>
      </c>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row>
    <row r="69" spans="2:41" s="149" customFormat="1" ht="15" customHeight="1" outlineLevel="1" x14ac:dyDescent="0.25">
      <c r="B69" s="474"/>
      <c r="C69" s="377"/>
      <c r="D69" s="365"/>
      <c r="E69" s="441"/>
      <c r="F69" s="441"/>
      <c r="G69" s="441"/>
      <c r="H69" s="441"/>
      <c r="I69" s="377"/>
      <c r="J69" s="377"/>
      <c r="K69" s="377"/>
      <c r="L69" s="378"/>
      <c r="N69" s="1" t="s">
        <v>855</v>
      </c>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row>
    <row r="70" spans="2:41" s="149" customFormat="1" ht="15" customHeight="1" outlineLevel="1" x14ac:dyDescent="0.25">
      <c r="B70" s="474"/>
      <c r="C70" s="377"/>
      <c r="D70" s="365"/>
      <c r="E70" s="441"/>
      <c r="F70" s="441"/>
      <c r="G70" s="441"/>
      <c r="H70" s="441"/>
      <c r="I70" s="377"/>
      <c r="J70" s="377"/>
      <c r="K70" s="377"/>
      <c r="L70" s="378"/>
      <c r="N70" s="1" t="s">
        <v>856</v>
      </c>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row>
    <row r="71" spans="2:41" s="149" customFormat="1" ht="15" customHeight="1" outlineLevel="1" x14ac:dyDescent="0.25">
      <c r="B71" s="474"/>
      <c r="C71" s="377"/>
      <c r="D71" s="365"/>
      <c r="E71" s="441"/>
      <c r="F71" s="441"/>
      <c r="G71" s="441"/>
      <c r="H71" s="441"/>
      <c r="I71" s="377"/>
      <c r="J71" s="377"/>
      <c r="K71" s="377"/>
      <c r="L71" s="378"/>
      <c r="N71" s="1" t="s">
        <v>857</v>
      </c>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row>
    <row r="72" spans="2:41" s="149" customFormat="1" ht="15" customHeight="1" outlineLevel="1" x14ac:dyDescent="0.25">
      <c r="B72" s="474"/>
      <c r="C72" s="377"/>
      <c r="D72" s="365"/>
      <c r="E72" s="441"/>
      <c r="F72" s="441"/>
      <c r="G72" s="441"/>
      <c r="H72" s="441"/>
      <c r="I72" s="377"/>
      <c r="J72" s="377"/>
      <c r="K72" s="377"/>
      <c r="L72" s="378"/>
      <c r="N72" s="1" t="s">
        <v>858</v>
      </c>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row>
    <row r="73" spans="2:41" s="149" customFormat="1" ht="15" customHeight="1" outlineLevel="1" x14ac:dyDescent="0.25">
      <c r="B73" s="474"/>
      <c r="C73" s="377"/>
      <c r="D73" s="365"/>
      <c r="E73" s="441"/>
      <c r="F73" s="441"/>
      <c r="G73" s="441"/>
      <c r="H73" s="441"/>
      <c r="I73" s="377"/>
      <c r="J73" s="377"/>
      <c r="K73" s="377"/>
      <c r="L73" s="378"/>
      <c r="N73" s="1" t="s">
        <v>859</v>
      </c>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row>
    <row r="74" spans="2:41" s="149" customFormat="1" ht="15" customHeight="1" outlineLevel="1" x14ac:dyDescent="0.25">
      <c r="B74" s="474"/>
      <c r="C74" s="377"/>
      <c r="D74" s="365"/>
      <c r="E74" s="441"/>
      <c r="F74" s="441"/>
      <c r="G74" s="441"/>
      <c r="H74" s="441"/>
      <c r="I74" s="377"/>
      <c r="J74" s="377"/>
      <c r="K74" s="377"/>
      <c r="L74" s="378"/>
      <c r="N74" s="1" t="s">
        <v>860</v>
      </c>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row>
    <row r="75" spans="2:41" s="149" customFormat="1" ht="15" customHeight="1" outlineLevel="1" x14ac:dyDescent="0.25">
      <c r="B75" s="474"/>
      <c r="C75" s="377"/>
      <c r="D75" s="365"/>
      <c r="E75" s="441"/>
      <c r="F75" s="441"/>
      <c r="G75" s="441"/>
      <c r="H75" s="441"/>
      <c r="I75" s="377"/>
      <c r="J75" s="377"/>
      <c r="K75" s="377"/>
      <c r="L75" s="378"/>
      <c r="N75" s="1" t="s">
        <v>861</v>
      </c>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row>
    <row r="76" spans="2:41" s="149" customFormat="1" ht="15" customHeight="1" outlineLevel="1" x14ac:dyDescent="0.25">
      <c r="B76" s="474"/>
      <c r="C76" s="377"/>
      <c r="D76" s="365"/>
      <c r="E76" s="441"/>
      <c r="F76" s="441"/>
      <c r="G76" s="441"/>
      <c r="H76" s="441"/>
      <c r="I76" s="377"/>
      <c r="J76" s="377"/>
      <c r="K76" s="377"/>
      <c r="L76" s="378"/>
      <c r="N76" s="1" t="s">
        <v>862</v>
      </c>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row>
    <row r="77" spans="2:41" s="149" customFormat="1" ht="15" customHeight="1" outlineLevel="1" x14ac:dyDescent="0.25">
      <c r="B77" s="474"/>
      <c r="C77" s="377"/>
      <c r="D77" s="365"/>
      <c r="E77" s="441"/>
      <c r="F77" s="441"/>
      <c r="G77" s="441"/>
      <c r="H77" s="441"/>
      <c r="I77" s="377"/>
      <c r="J77" s="377"/>
      <c r="K77" s="377"/>
      <c r="L77" s="378"/>
      <c r="N77" s="1" t="s">
        <v>863</v>
      </c>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row>
    <row r="78" spans="2:41" s="149" customFormat="1" ht="15" customHeight="1" outlineLevel="1" x14ac:dyDescent="0.25">
      <c r="B78" s="474"/>
      <c r="C78" s="377"/>
      <c r="D78" s="365"/>
      <c r="E78" s="441"/>
      <c r="F78" s="441"/>
      <c r="G78" s="441"/>
      <c r="H78" s="441"/>
      <c r="I78" s="377"/>
      <c r="J78" s="377"/>
      <c r="K78" s="377"/>
      <c r="L78" s="378"/>
      <c r="N78" s="1" t="s">
        <v>864</v>
      </c>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row>
    <row r="79" spans="2:41" s="149" customFormat="1" ht="15" customHeight="1" outlineLevel="1" x14ac:dyDescent="0.25">
      <c r="B79" s="474"/>
      <c r="C79" s="377"/>
      <c r="D79" s="365"/>
      <c r="E79" s="441"/>
      <c r="F79" s="441"/>
      <c r="G79" s="441"/>
      <c r="H79" s="441"/>
      <c r="I79" s="377"/>
      <c r="J79" s="377"/>
      <c r="K79" s="377"/>
      <c r="L79" s="378"/>
      <c r="N79" s="1" t="s">
        <v>865</v>
      </c>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row>
    <row r="80" spans="2:41" s="149" customFormat="1" ht="15" customHeight="1" outlineLevel="1" x14ac:dyDescent="0.25">
      <c r="B80" s="474"/>
      <c r="C80" s="377"/>
      <c r="D80" s="365"/>
      <c r="E80" s="441"/>
      <c r="F80" s="441"/>
      <c r="G80" s="441"/>
      <c r="H80" s="441"/>
      <c r="I80" s="377"/>
      <c r="J80" s="377"/>
      <c r="K80" s="377"/>
      <c r="L80" s="378"/>
      <c r="N80" s="1" t="s">
        <v>866</v>
      </c>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row>
    <row r="81" spans="2:41" s="149" customFormat="1" ht="15" customHeight="1" outlineLevel="1" x14ac:dyDescent="0.25">
      <c r="B81" s="474"/>
      <c r="C81" s="377"/>
      <c r="D81" s="365"/>
      <c r="E81" s="441"/>
      <c r="F81" s="441"/>
      <c r="G81" s="441"/>
      <c r="H81" s="441"/>
      <c r="I81" s="377"/>
      <c r="J81" s="377"/>
      <c r="K81" s="377"/>
      <c r="L81" s="378"/>
      <c r="N81" s="1" t="s">
        <v>867</v>
      </c>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row>
    <row r="82" spans="2:41" s="149" customFormat="1" ht="15" customHeight="1" outlineLevel="1" x14ac:dyDescent="0.25">
      <c r="B82" s="474"/>
      <c r="C82" s="377"/>
      <c r="D82" s="365"/>
      <c r="E82" s="441"/>
      <c r="F82" s="441"/>
      <c r="G82" s="441"/>
      <c r="H82" s="441"/>
      <c r="I82" s="377"/>
      <c r="J82" s="377"/>
      <c r="K82" s="377"/>
      <c r="L82" s="378"/>
      <c r="N82" s="1" t="s">
        <v>868</v>
      </c>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row>
    <row r="83" spans="2:41" s="149" customFormat="1" ht="15" customHeight="1" outlineLevel="1" x14ac:dyDescent="0.25">
      <c r="B83" s="474"/>
      <c r="C83" s="377"/>
      <c r="D83" s="365"/>
      <c r="E83" s="441"/>
      <c r="F83" s="441"/>
      <c r="G83" s="441"/>
      <c r="H83" s="441"/>
      <c r="I83" s="377"/>
      <c r="J83" s="377"/>
      <c r="K83" s="377"/>
      <c r="L83" s="378"/>
      <c r="N83" s="1" t="s">
        <v>869</v>
      </c>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row>
    <row r="84" spans="2:41" s="149" customFormat="1" ht="15" customHeight="1" outlineLevel="1" x14ac:dyDescent="0.25">
      <c r="B84" s="474"/>
      <c r="C84" s="377"/>
      <c r="D84" s="365"/>
      <c r="E84" s="441"/>
      <c r="F84" s="441"/>
      <c r="G84" s="441"/>
      <c r="H84" s="441"/>
      <c r="I84" s="377"/>
      <c r="J84" s="377"/>
      <c r="K84" s="377"/>
      <c r="L84" s="378"/>
      <c r="N84" s="1" t="s">
        <v>870</v>
      </c>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row>
    <row r="85" spans="2:41" s="149" customFormat="1" ht="15" customHeight="1" outlineLevel="1" x14ac:dyDescent="0.25">
      <c r="B85" s="474"/>
      <c r="C85" s="377"/>
      <c r="D85" s="365"/>
      <c r="E85" s="441"/>
      <c r="F85" s="441"/>
      <c r="G85" s="441"/>
      <c r="H85" s="441"/>
      <c r="I85" s="377"/>
      <c r="J85" s="377"/>
      <c r="K85" s="377"/>
      <c r="L85" s="378"/>
      <c r="N85" s="1" t="s">
        <v>871</v>
      </c>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row>
    <row r="86" spans="2:41" s="149" customFormat="1" ht="15" customHeight="1" outlineLevel="1" x14ac:dyDescent="0.25">
      <c r="B86" s="474"/>
      <c r="C86" s="377"/>
      <c r="D86" s="365"/>
      <c r="E86" s="441"/>
      <c r="F86" s="441"/>
      <c r="G86" s="441"/>
      <c r="H86" s="441"/>
      <c r="I86" s="377"/>
      <c r="J86" s="377"/>
      <c r="K86" s="377"/>
      <c r="L86" s="378"/>
      <c r="N86" s="1" t="s">
        <v>872</v>
      </c>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row>
    <row r="87" spans="2:41" s="149" customFormat="1" ht="15" customHeight="1" outlineLevel="1" x14ac:dyDescent="0.25">
      <c r="B87" s="474"/>
      <c r="C87" s="377"/>
      <c r="D87" s="365"/>
      <c r="E87" s="441"/>
      <c r="F87" s="441"/>
      <c r="G87" s="441"/>
      <c r="H87" s="441"/>
      <c r="I87" s="377"/>
      <c r="J87" s="377"/>
      <c r="K87" s="377"/>
      <c r="L87" s="378"/>
      <c r="N87" s="1" t="s">
        <v>873</v>
      </c>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row>
    <row r="88" spans="2:41" s="149" customFormat="1" ht="15" customHeight="1" outlineLevel="1" x14ac:dyDescent="0.25">
      <c r="B88" s="474"/>
      <c r="C88" s="377"/>
      <c r="D88" s="365"/>
      <c r="E88" s="441"/>
      <c r="F88" s="441"/>
      <c r="G88" s="441"/>
      <c r="H88" s="441"/>
      <c r="I88" s="377"/>
      <c r="J88" s="377"/>
      <c r="K88" s="377"/>
      <c r="L88" s="378"/>
      <c r="N88" s="1" t="s">
        <v>874</v>
      </c>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row>
    <row r="89" spans="2:41" s="149" customFormat="1" ht="15" customHeight="1" outlineLevel="1" x14ac:dyDescent="0.25">
      <c r="B89" s="474"/>
      <c r="C89" s="377"/>
      <c r="D89" s="365"/>
      <c r="E89" s="441"/>
      <c r="F89" s="441"/>
      <c r="G89" s="441"/>
      <c r="H89" s="441"/>
      <c r="I89" s="377"/>
      <c r="J89" s="377"/>
      <c r="K89" s="377"/>
      <c r="L89" s="378"/>
      <c r="N89" s="1" t="s">
        <v>875</v>
      </c>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row>
    <row r="90" spans="2:41" s="149" customFormat="1" ht="15" customHeight="1" outlineLevel="1" x14ac:dyDescent="0.25">
      <c r="B90" s="474"/>
      <c r="C90" s="377"/>
      <c r="D90" s="365"/>
      <c r="E90" s="441"/>
      <c r="F90" s="441"/>
      <c r="G90" s="441"/>
      <c r="H90" s="441"/>
      <c r="I90" s="377"/>
      <c r="J90" s="377"/>
      <c r="K90" s="377"/>
      <c r="L90" s="378"/>
      <c r="N90" s="1" t="s">
        <v>876</v>
      </c>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row>
    <row r="91" spans="2:41" s="149" customFormat="1" ht="15" customHeight="1" outlineLevel="1" x14ac:dyDescent="0.25">
      <c r="B91" s="474"/>
      <c r="C91" s="377"/>
      <c r="D91" s="365"/>
      <c r="E91" s="441"/>
      <c r="F91" s="441"/>
      <c r="G91" s="441"/>
      <c r="H91" s="441"/>
      <c r="I91" s="377"/>
      <c r="J91" s="377"/>
      <c r="K91" s="377"/>
      <c r="L91" s="378"/>
      <c r="N91" s="1" t="s">
        <v>877</v>
      </c>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row>
    <row r="92" spans="2:41" s="149" customFormat="1" ht="15" customHeight="1" outlineLevel="1" x14ac:dyDescent="0.25">
      <c r="B92" s="474"/>
      <c r="C92" s="377"/>
      <c r="D92" s="365"/>
      <c r="E92" s="441"/>
      <c r="F92" s="441"/>
      <c r="G92" s="441"/>
      <c r="H92" s="441"/>
      <c r="I92" s="377"/>
      <c r="J92" s="377"/>
      <c r="K92" s="377"/>
      <c r="L92" s="378"/>
      <c r="N92" s="1" t="s">
        <v>878</v>
      </c>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row>
    <row r="93" spans="2:41" s="149" customFormat="1" ht="15" customHeight="1" outlineLevel="1" x14ac:dyDescent="0.25">
      <c r="B93" s="474"/>
      <c r="C93" s="377"/>
      <c r="D93" s="365"/>
      <c r="E93" s="441"/>
      <c r="F93" s="441"/>
      <c r="G93" s="441"/>
      <c r="H93" s="441"/>
      <c r="I93" s="377"/>
      <c r="J93" s="377"/>
      <c r="K93" s="377"/>
      <c r="L93" s="378"/>
      <c r="N93" s="1" t="s">
        <v>879</v>
      </c>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row>
    <row r="94" spans="2:41" s="149" customFormat="1" ht="15" customHeight="1" outlineLevel="1" x14ac:dyDescent="0.25">
      <c r="B94" s="474"/>
      <c r="C94" s="377"/>
      <c r="D94" s="365"/>
      <c r="E94" s="441"/>
      <c r="F94" s="441"/>
      <c r="G94" s="441"/>
      <c r="H94" s="441"/>
      <c r="I94" s="377"/>
      <c r="J94" s="377"/>
      <c r="K94" s="377"/>
      <c r="L94" s="378"/>
      <c r="N94" s="1" t="s">
        <v>880</v>
      </c>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row>
    <row r="95" spans="2:41" s="149" customFormat="1" ht="15" customHeight="1" outlineLevel="1" x14ac:dyDescent="0.25">
      <c r="B95" s="474"/>
      <c r="C95" s="377"/>
      <c r="D95" s="365"/>
      <c r="E95" s="441"/>
      <c r="F95" s="441"/>
      <c r="G95" s="441"/>
      <c r="H95" s="441"/>
      <c r="I95" s="377"/>
      <c r="J95" s="377"/>
      <c r="K95" s="377"/>
      <c r="L95" s="378"/>
      <c r="N95" s="1" t="s">
        <v>881</v>
      </c>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row>
    <row r="96" spans="2:41" s="149" customFormat="1" ht="15" customHeight="1" outlineLevel="1" x14ac:dyDescent="0.25">
      <c r="B96" s="474"/>
      <c r="C96" s="377"/>
      <c r="D96" s="365"/>
      <c r="E96" s="441"/>
      <c r="F96" s="441"/>
      <c r="G96" s="441"/>
      <c r="H96" s="441"/>
      <c r="I96" s="377"/>
      <c r="J96" s="377"/>
      <c r="K96" s="377"/>
      <c r="L96" s="378"/>
      <c r="N96" s="1" t="s">
        <v>882</v>
      </c>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row>
    <row r="97" spans="2:41" s="149" customFormat="1" ht="15" customHeight="1" outlineLevel="1" x14ac:dyDescent="0.25">
      <c r="B97" s="474"/>
      <c r="C97" s="377"/>
      <c r="D97" s="365"/>
      <c r="E97" s="441"/>
      <c r="F97" s="441"/>
      <c r="G97" s="441"/>
      <c r="H97" s="441"/>
      <c r="I97" s="377"/>
      <c r="J97" s="377"/>
      <c r="K97" s="377"/>
      <c r="L97" s="378"/>
      <c r="N97" s="1" t="s">
        <v>883</v>
      </c>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row>
    <row r="98" spans="2:41" s="149" customFormat="1" ht="15" customHeight="1" outlineLevel="1" x14ac:dyDescent="0.25">
      <c r="B98" s="474"/>
      <c r="C98" s="377"/>
      <c r="D98" s="365"/>
      <c r="E98" s="441"/>
      <c r="F98" s="441"/>
      <c r="G98" s="441"/>
      <c r="H98" s="441"/>
      <c r="I98" s="377"/>
      <c r="J98" s="377"/>
      <c r="K98" s="377"/>
      <c r="L98" s="378"/>
      <c r="N98" s="1" t="s">
        <v>884</v>
      </c>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row>
    <row r="99" spans="2:41" s="149" customFormat="1" ht="15" customHeight="1" outlineLevel="1" x14ac:dyDescent="0.25">
      <c r="B99" s="474"/>
      <c r="C99" s="377"/>
      <c r="D99" s="365"/>
      <c r="E99" s="441"/>
      <c r="F99" s="441"/>
      <c r="G99" s="441"/>
      <c r="H99" s="441"/>
      <c r="I99" s="377"/>
      <c r="J99" s="377"/>
      <c r="K99" s="377"/>
      <c r="L99" s="378"/>
      <c r="N99" s="1" t="s">
        <v>885</v>
      </c>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row>
    <row r="100" spans="2:41" s="149" customFormat="1" ht="15" customHeight="1" outlineLevel="1" x14ac:dyDescent="0.25">
      <c r="B100" s="474"/>
      <c r="C100" s="377"/>
      <c r="D100" s="365"/>
      <c r="E100" s="441"/>
      <c r="F100" s="441"/>
      <c r="G100" s="441"/>
      <c r="H100" s="441"/>
      <c r="I100" s="377"/>
      <c r="J100" s="377"/>
      <c r="K100" s="377"/>
      <c r="L100" s="378"/>
      <c r="N100" s="1" t="s">
        <v>886</v>
      </c>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row>
    <row r="101" spans="2:41" s="149" customFormat="1" ht="15" customHeight="1" outlineLevel="1" x14ac:dyDescent="0.25">
      <c r="B101" s="474"/>
      <c r="C101" s="377"/>
      <c r="D101" s="365"/>
      <c r="E101" s="441"/>
      <c r="F101" s="441"/>
      <c r="G101" s="441"/>
      <c r="H101" s="441"/>
      <c r="I101" s="377"/>
      <c r="J101" s="377"/>
      <c r="K101" s="377"/>
      <c r="L101" s="378"/>
      <c r="N101" s="1" t="s">
        <v>887</v>
      </c>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row>
    <row r="102" spans="2:41" s="149" customFormat="1" ht="15" customHeight="1" outlineLevel="1" x14ac:dyDescent="0.25">
      <c r="B102" s="474"/>
      <c r="C102" s="377"/>
      <c r="D102" s="365"/>
      <c r="E102" s="441"/>
      <c r="F102" s="441"/>
      <c r="G102" s="441"/>
      <c r="H102" s="441"/>
      <c r="I102" s="377"/>
      <c r="J102" s="377"/>
      <c r="K102" s="377"/>
      <c r="L102" s="378"/>
      <c r="N102" s="1" t="s">
        <v>888</v>
      </c>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row>
    <row r="103" spans="2:41" s="149" customFormat="1" ht="15" customHeight="1" outlineLevel="1" thickBot="1" x14ac:dyDescent="0.3">
      <c r="B103" s="477"/>
      <c r="C103" s="478"/>
      <c r="D103" s="479"/>
      <c r="E103" s="441"/>
      <c r="F103" s="441"/>
      <c r="G103" s="441"/>
      <c r="H103" s="441"/>
      <c r="I103" s="478"/>
      <c r="J103" s="478"/>
      <c r="K103" s="478"/>
      <c r="L103" s="498"/>
      <c r="N103" s="1" t="s">
        <v>889</v>
      </c>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row>
    <row r="104" spans="2:41" s="149" customFormat="1" ht="15" customHeight="1" thickTop="1" thickBot="1" x14ac:dyDescent="0.3">
      <c r="B104" s="291" t="str">
        <f>IF(Lang=0,Q104,R104)</f>
        <v>Total non consolidé</v>
      </c>
      <c r="C104" s="329"/>
      <c r="D104" s="329"/>
      <c r="E104" s="499">
        <f>SUM(E6:E103)</f>
        <v>0</v>
      </c>
      <c r="F104" s="405">
        <f>SUM(F6:F103)</f>
        <v>0</v>
      </c>
      <c r="G104" s="405">
        <f>SUM(G6:G103)</f>
        <v>0</v>
      </c>
      <c r="H104" s="480">
        <f>SUM(H6:H103)</f>
        <v>0</v>
      </c>
      <c r="I104" s="332"/>
      <c r="J104" s="330"/>
      <c r="K104" s="330"/>
      <c r="L104" s="331"/>
      <c r="N104" s="1" t="s">
        <v>890</v>
      </c>
      <c r="P104" s="112"/>
      <c r="Q104" s="112" t="s">
        <v>1799</v>
      </c>
      <c r="R104" s="112" t="s">
        <v>2694</v>
      </c>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row>
    <row r="106" spans="2:41" x14ac:dyDescent="0.25">
      <c r="B106" s="150" t="str">
        <f>IF(Lang=0,Q106,R106)</f>
        <v>(1) En référence à la section 8.1 (tableau 8a).</v>
      </c>
      <c r="C106" s="135"/>
      <c r="E106" s="135"/>
      <c r="F106" s="135"/>
      <c r="G106" s="135"/>
      <c r="H106" s="135"/>
      <c r="Q106" s="112" t="s">
        <v>2695</v>
      </c>
      <c r="R106" s="112" t="s">
        <v>2696</v>
      </c>
    </row>
    <row r="107" spans="2:41" x14ac:dyDescent="0.25">
      <c r="C107" s="135"/>
      <c r="E107" s="135"/>
      <c r="F107" s="135"/>
      <c r="G107" s="135"/>
      <c r="H107" s="135"/>
    </row>
    <row r="108" spans="2:41" x14ac:dyDescent="0.25">
      <c r="B108" s="135"/>
      <c r="C108" s="135"/>
      <c r="D108" s="135"/>
      <c r="E108" s="135"/>
      <c r="F108" s="135"/>
      <c r="G108" s="135"/>
      <c r="H108" s="135"/>
    </row>
    <row r="109" spans="2:41" x14ac:dyDescent="0.25">
      <c r="B109" s="135"/>
      <c r="C109" s="135"/>
      <c r="D109" s="135"/>
      <c r="E109" s="135"/>
      <c r="F109" s="135"/>
      <c r="G109" s="135"/>
      <c r="H109" s="135"/>
    </row>
    <row r="110" spans="2:41" x14ac:dyDescent="0.25">
      <c r="B110" s="135"/>
      <c r="C110" s="135"/>
      <c r="D110" s="135"/>
      <c r="E110" s="135"/>
      <c r="F110" s="135"/>
      <c r="G110" s="135"/>
      <c r="H110" s="135"/>
    </row>
    <row r="111" spans="2:41" x14ac:dyDescent="0.25">
      <c r="B111" s="135"/>
      <c r="C111" s="135"/>
      <c r="D111" s="135"/>
      <c r="E111" s="135"/>
      <c r="F111" s="135"/>
      <c r="G111" s="135"/>
      <c r="H111" s="135"/>
    </row>
    <row r="112" spans="2:41" x14ac:dyDescent="0.25">
      <c r="B112" s="135"/>
      <c r="C112" s="135"/>
      <c r="D112" s="135"/>
      <c r="E112" s="135"/>
      <c r="F112" s="135"/>
      <c r="G112" s="135"/>
      <c r="H112" s="135"/>
    </row>
    <row r="113" spans="2:8" x14ac:dyDescent="0.25">
      <c r="B113" s="135"/>
      <c r="C113" s="135"/>
      <c r="D113" s="135"/>
      <c r="E113" s="135"/>
      <c r="F113" s="135"/>
      <c r="G113" s="135"/>
      <c r="H113" s="135"/>
    </row>
    <row r="114" spans="2:8" x14ac:dyDescent="0.25">
      <c r="B114" s="150"/>
      <c r="C114" s="150"/>
      <c r="D114" s="150"/>
      <c r="E114" s="150"/>
      <c r="F114" s="150"/>
      <c r="G114" s="150"/>
      <c r="H114" s="150"/>
    </row>
  </sheetData>
  <sheetProtection sheet="1" objects="1" scenarios="1"/>
  <mergeCells count="2">
    <mergeCell ref="B2:L2"/>
    <mergeCell ref="B3:L3"/>
  </mergeCells>
  <pageMargins left="0.70866141732283505" right="0.70866141732283505" top="0.74803149606299202" bottom="0.74803149606299202" header="0.31496062992126" footer="0.31496062992126"/>
  <pageSetup paperSize="5" scale="76" orientation="landscape" r:id="rId1"/>
  <headerFooter>
    <oddFooter>&amp;LAutorité des marchés financiers
Direction principale de la surveillance des assureurs et du contrôle du droit d'exercice&amp;CTableau A5&amp;RProduits fondés sur les déchéances</oddFooter>
  </headerFooter>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300-000000000000}">
          <x14:formula1>
            <xm:f>'0'!$D$4:$D$104</xm:f>
          </x14:formula1>
          <xm:sqref>D6:D103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21CF7-04FB-4BCB-9666-BFA8063039C4}">
  <sheetPr codeName="Feuil37"/>
  <dimension ref="B1:AV113"/>
  <sheetViews>
    <sheetView zoomScale="85" zoomScaleNormal="85" workbookViewId="0"/>
  </sheetViews>
  <sheetFormatPr baseColWidth="10" defaultColWidth="15.140625" defaultRowHeight="15" outlineLevelRow="1" outlineLevelCol="1" x14ac:dyDescent="0.25"/>
  <cols>
    <col min="1" max="1" width="3.28515625" style="137" customWidth="1"/>
    <col min="2" max="14" width="20.7109375" style="137" customWidth="1"/>
    <col min="15" max="15" width="2.140625" style="137" customWidth="1"/>
    <col min="16" max="16" width="3.7109375" style="137" customWidth="1"/>
    <col min="17" max="17" width="15.140625" style="137"/>
    <col min="18" max="47" width="15.140625" style="112" hidden="1" customWidth="1" outlineLevel="1"/>
    <col min="48" max="48" width="15.140625" style="137" collapsed="1"/>
    <col min="49" max="16384" width="15.140625" style="137"/>
  </cols>
  <sheetData>
    <row r="1" spans="2:47" ht="15.75" thickBot="1" x14ac:dyDescent="0.3"/>
    <row r="2" spans="2:47" ht="30" customHeight="1" x14ac:dyDescent="0.25">
      <c r="B2" s="566" t="str">
        <f>IF(Lang=0,S2,T2)</f>
        <v>Produits ajustables contractuellement
(non consolidé)</v>
      </c>
      <c r="C2" s="567"/>
      <c r="D2" s="567"/>
      <c r="E2" s="567"/>
      <c r="F2" s="567"/>
      <c r="G2" s="567"/>
      <c r="H2" s="567"/>
      <c r="I2" s="567"/>
      <c r="J2" s="567"/>
      <c r="K2" s="567"/>
      <c r="L2" s="567"/>
      <c r="M2" s="567"/>
      <c r="N2" s="568"/>
      <c r="S2" s="112" t="s">
        <v>2697</v>
      </c>
      <c r="T2" s="112" t="s">
        <v>2698</v>
      </c>
    </row>
    <row r="3" spans="2:47" ht="57" customHeight="1" x14ac:dyDescent="0.25">
      <c r="B3" s="36" t="str">
        <f>IF(Lang=0,S3,T3)</f>
        <v>Regroupement de contrat/Produits</v>
      </c>
      <c r="C3" s="38" t="str">
        <f>IF(Lang=0,U3,V3)</f>
        <v>Années d'émission</v>
      </c>
      <c r="D3" s="39" t="str">
        <f>IF(Lang=0,W3,X3)</f>
        <v>Portefeuille</v>
      </c>
      <c r="E3" s="89" t="str">
        <f>IF(Lang=0,Y3,Z3)</f>
        <v>Montant d'assurance en vigueur
(brut)
(en millier de dollars)</v>
      </c>
      <c r="F3" s="89" t="str">
        <f>IF(Lang=0,AA3,AB3)</f>
        <v>Montant d'assurance en vigueur 
net 
(en millier de dollars)</v>
      </c>
      <c r="G3" s="89" t="str">
        <f>IF(Lang=0,AC3,AD3)</f>
        <v>Primes reçues au titre des contrats d'assurance
(en millier de dollars)</v>
      </c>
      <c r="H3" s="89" t="str">
        <f>IF(Lang=0,AE3,AF3)</f>
        <v>Primes payées
(en millier de dollars)</v>
      </c>
      <c r="I3" s="89" t="str">
        <f>IF(Lang=0,AG3,AH3)</f>
        <v>Facteurs ajustables 
(primes, montant d'assurance, autres (à spécifier))</v>
      </c>
      <c r="J3" s="89" t="str">
        <f>IF(Lang=0,AI3,AJ3)</f>
        <v>Ajustement total depuis l'émission 
(en %)</v>
      </c>
      <c r="K3" s="89" t="str">
        <f>IF(Lang=0,AK3,AL3)</f>
        <v>Limite d'ajustement contractuelle
(en %)</v>
      </c>
      <c r="L3" s="89" t="str">
        <f>IF(Lang=0,AM3,AN3)</f>
        <v>Facteurs d'ajustabilité (mortalité, dépenses, intérêt, autre (à spécifier))</v>
      </c>
      <c r="M3" s="89" t="str">
        <f>IF(Lang=0,AO3,AP3)</f>
        <v>Année du dernier ajustement</v>
      </c>
      <c r="N3" s="91" t="str">
        <f>IF(Lang=0,AQ3,AR3)</f>
        <v>Crédit de capital 
à l'ESCAP
(1)
(en millier de dollars)</v>
      </c>
      <c r="O3" s="157"/>
      <c r="S3" s="112" t="s">
        <v>2679</v>
      </c>
      <c r="T3" s="112" t="s">
        <v>2533</v>
      </c>
      <c r="U3" s="112" t="s">
        <v>2561</v>
      </c>
      <c r="V3" s="112" t="s">
        <v>2562</v>
      </c>
      <c r="W3" s="112" t="s">
        <v>665</v>
      </c>
      <c r="X3" s="112" t="s">
        <v>666</v>
      </c>
      <c r="Y3" s="112" t="s">
        <v>2699</v>
      </c>
      <c r="Z3" s="112" t="s">
        <v>2700</v>
      </c>
      <c r="AA3" s="112" t="s">
        <v>2701</v>
      </c>
      <c r="AB3" s="112" t="s">
        <v>2702</v>
      </c>
      <c r="AC3" s="112" t="s">
        <v>2703</v>
      </c>
      <c r="AD3" s="112" t="s">
        <v>2704</v>
      </c>
      <c r="AE3" s="112" t="s">
        <v>2705</v>
      </c>
      <c r="AF3" s="143" t="s">
        <v>2799</v>
      </c>
      <c r="AG3" s="112" t="s">
        <v>2706</v>
      </c>
      <c r="AH3" s="112" t="s">
        <v>2707</v>
      </c>
      <c r="AI3" s="112" t="s">
        <v>2708</v>
      </c>
      <c r="AJ3" s="112" t="s">
        <v>2709</v>
      </c>
      <c r="AK3" s="112" t="s">
        <v>2710</v>
      </c>
      <c r="AL3" s="112" t="s">
        <v>2711</v>
      </c>
      <c r="AM3" s="112" t="s">
        <v>2712</v>
      </c>
      <c r="AN3" s="112" t="s">
        <v>2713</v>
      </c>
      <c r="AO3" s="112" t="s">
        <v>2714</v>
      </c>
      <c r="AP3" s="112" t="s">
        <v>2715</v>
      </c>
      <c r="AQ3" s="112" t="s">
        <v>2716</v>
      </c>
      <c r="AR3" s="112" t="s">
        <v>2717</v>
      </c>
    </row>
    <row r="4" spans="2:47" ht="9" customHeight="1" x14ac:dyDescent="0.25">
      <c r="B4" s="325" t="s">
        <v>782</v>
      </c>
      <c r="C4" s="326">
        <v>13</v>
      </c>
      <c r="D4" s="327" t="s">
        <v>784</v>
      </c>
      <c r="E4" s="327">
        <v>17</v>
      </c>
      <c r="F4" s="327">
        <v>19</v>
      </c>
      <c r="G4" s="327">
        <v>21</v>
      </c>
      <c r="H4" s="327">
        <v>23</v>
      </c>
      <c r="I4" s="327">
        <v>25</v>
      </c>
      <c r="J4" s="327">
        <v>27</v>
      </c>
      <c r="K4" s="327" t="s">
        <v>1866</v>
      </c>
      <c r="L4" s="327" t="s">
        <v>789</v>
      </c>
      <c r="M4" s="327" t="s">
        <v>1839</v>
      </c>
      <c r="N4" s="333" t="s">
        <v>1840</v>
      </c>
      <c r="O4" s="157"/>
      <c r="P4" s="2" t="str">
        <f>IF(Lang=0,AT4,AU4)</f>
        <v>Réf</v>
      </c>
      <c r="AT4" s="112" t="s">
        <v>2</v>
      </c>
      <c r="AU4" s="112" t="s">
        <v>3</v>
      </c>
    </row>
    <row r="5" spans="2:47" ht="15" customHeight="1" x14ac:dyDescent="0.25">
      <c r="B5" s="474"/>
      <c r="C5" s="500"/>
      <c r="D5" s="365" t="str">
        <f t="shared" ref="D5:D14" si="0">IF(Lang=0,W5,X5)</f>
        <v>Portefeuille#1</v>
      </c>
      <c r="E5" s="501"/>
      <c r="F5" s="501"/>
      <c r="G5" s="501"/>
      <c r="H5" s="501"/>
      <c r="I5" s="500"/>
      <c r="J5" s="502"/>
      <c r="K5" s="500"/>
      <c r="L5" s="500"/>
      <c r="M5" s="500"/>
      <c r="N5" s="503"/>
      <c r="P5" s="1" t="s">
        <v>794</v>
      </c>
      <c r="W5" s="112" t="s">
        <v>680</v>
      </c>
      <c r="X5" s="112" t="s">
        <v>681</v>
      </c>
    </row>
    <row r="6" spans="2:47" ht="15" customHeight="1" x14ac:dyDescent="0.25">
      <c r="B6" s="474"/>
      <c r="C6" s="500"/>
      <c r="D6" s="365" t="str">
        <f t="shared" si="0"/>
        <v>Portefeuille#2</v>
      </c>
      <c r="E6" s="501"/>
      <c r="F6" s="501"/>
      <c r="G6" s="501"/>
      <c r="H6" s="501"/>
      <c r="I6" s="500"/>
      <c r="J6" s="502"/>
      <c r="K6" s="500"/>
      <c r="L6" s="500"/>
      <c r="M6" s="500"/>
      <c r="N6" s="503"/>
      <c r="P6" s="1" t="s">
        <v>795</v>
      </c>
      <c r="W6" s="112" t="s">
        <v>687</v>
      </c>
      <c r="X6" s="112" t="s">
        <v>688</v>
      </c>
    </row>
    <row r="7" spans="2:47" ht="15" customHeight="1" x14ac:dyDescent="0.25">
      <c r="B7" s="474"/>
      <c r="C7" s="500"/>
      <c r="D7" s="365" t="str">
        <f t="shared" si="0"/>
        <v>Portefeuille#3</v>
      </c>
      <c r="E7" s="501"/>
      <c r="F7" s="501"/>
      <c r="G7" s="501"/>
      <c r="H7" s="501"/>
      <c r="I7" s="500"/>
      <c r="J7" s="502"/>
      <c r="K7" s="500"/>
      <c r="L7" s="500"/>
      <c r="M7" s="500"/>
      <c r="N7" s="503"/>
      <c r="P7" s="1" t="s">
        <v>796</v>
      </c>
      <c r="W7" s="112" t="s">
        <v>694</v>
      </c>
      <c r="X7" s="112" t="s">
        <v>695</v>
      </c>
    </row>
    <row r="8" spans="2:47" ht="15" customHeight="1" x14ac:dyDescent="0.25">
      <c r="B8" s="474"/>
      <c r="C8" s="500"/>
      <c r="D8" s="365" t="str">
        <f t="shared" si="0"/>
        <v>Portefeuille#4</v>
      </c>
      <c r="E8" s="501"/>
      <c r="F8" s="501"/>
      <c r="G8" s="501"/>
      <c r="H8" s="501"/>
      <c r="I8" s="500"/>
      <c r="J8" s="502"/>
      <c r="K8" s="500"/>
      <c r="L8" s="500"/>
      <c r="M8" s="500"/>
      <c r="N8" s="503"/>
      <c r="P8" s="1" t="s">
        <v>797</v>
      </c>
      <c r="W8" s="112" t="s">
        <v>701</v>
      </c>
      <c r="X8" s="112" t="s">
        <v>702</v>
      </c>
    </row>
    <row r="9" spans="2:47" ht="15" customHeight="1" x14ac:dyDescent="0.25">
      <c r="B9" s="474"/>
      <c r="C9" s="500"/>
      <c r="D9" s="365" t="str">
        <f t="shared" si="0"/>
        <v>Portefeuille#5</v>
      </c>
      <c r="E9" s="501"/>
      <c r="F9" s="501"/>
      <c r="G9" s="501"/>
      <c r="H9" s="501"/>
      <c r="I9" s="500"/>
      <c r="J9" s="502"/>
      <c r="K9" s="500"/>
      <c r="L9" s="500"/>
      <c r="M9" s="500"/>
      <c r="N9" s="503"/>
      <c r="P9" s="1" t="s">
        <v>6</v>
      </c>
      <c r="W9" s="112" t="s">
        <v>708</v>
      </c>
      <c r="X9" s="112" t="s">
        <v>709</v>
      </c>
    </row>
    <row r="10" spans="2:47" ht="15" customHeight="1" x14ac:dyDescent="0.25">
      <c r="B10" s="474"/>
      <c r="C10" s="500"/>
      <c r="D10" s="365" t="str">
        <f t="shared" si="0"/>
        <v>Portefeuille#6</v>
      </c>
      <c r="E10" s="501"/>
      <c r="F10" s="501"/>
      <c r="G10" s="501"/>
      <c r="H10" s="501"/>
      <c r="I10" s="500"/>
      <c r="J10" s="502"/>
      <c r="K10" s="500"/>
      <c r="L10" s="500"/>
      <c r="M10" s="500"/>
      <c r="N10" s="503"/>
      <c r="P10" s="1" t="s">
        <v>798</v>
      </c>
      <c r="W10" s="112" t="s">
        <v>715</v>
      </c>
      <c r="X10" s="112" t="s">
        <v>716</v>
      </c>
    </row>
    <row r="11" spans="2:47" ht="15" customHeight="1" x14ac:dyDescent="0.25">
      <c r="B11" s="474"/>
      <c r="C11" s="500"/>
      <c r="D11" s="365" t="str">
        <f t="shared" si="0"/>
        <v>Portefeuille#7</v>
      </c>
      <c r="E11" s="501"/>
      <c r="F11" s="501"/>
      <c r="G11" s="501"/>
      <c r="H11" s="501"/>
      <c r="I11" s="500"/>
      <c r="J11" s="502"/>
      <c r="K11" s="500"/>
      <c r="L11" s="500"/>
      <c r="M11" s="500"/>
      <c r="N11" s="503"/>
      <c r="P11" s="1" t="s">
        <v>799</v>
      </c>
      <c r="W11" s="112" t="s">
        <v>722</v>
      </c>
      <c r="X11" s="112" t="s">
        <v>723</v>
      </c>
    </row>
    <row r="12" spans="2:47" ht="15" customHeight="1" x14ac:dyDescent="0.25">
      <c r="B12" s="474"/>
      <c r="C12" s="500"/>
      <c r="D12" s="365" t="str">
        <f t="shared" si="0"/>
        <v>Portefeuille#8</v>
      </c>
      <c r="E12" s="501"/>
      <c r="F12" s="501"/>
      <c r="G12" s="501"/>
      <c r="H12" s="501"/>
      <c r="I12" s="500"/>
      <c r="J12" s="502"/>
      <c r="K12" s="500"/>
      <c r="L12" s="500"/>
      <c r="M12" s="500"/>
      <c r="N12" s="503"/>
      <c r="P12" s="1" t="s">
        <v>800</v>
      </c>
      <c r="W12" s="112" t="s">
        <v>729</v>
      </c>
      <c r="X12" s="112" t="s">
        <v>730</v>
      </c>
    </row>
    <row r="13" spans="2:47" ht="15" customHeight="1" x14ac:dyDescent="0.25">
      <c r="B13" s="474"/>
      <c r="C13" s="500"/>
      <c r="D13" s="365" t="str">
        <f t="shared" si="0"/>
        <v>Portefeuille#9</v>
      </c>
      <c r="E13" s="501"/>
      <c r="F13" s="501"/>
      <c r="G13" s="501"/>
      <c r="H13" s="501"/>
      <c r="I13" s="500"/>
      <c r="J13" s="502"/>
      <c r="K13" s="500"/>
      <c r="L13" s="500"/>
      <c r="M13" s="500"/>
      <c r="N13" s="503"/>
      <c r="P13" s="1" t="s">
        <v>801</v>
      </c>
      <c r="W13" s="112" t="s">
        <v>736</v>
      </c>
      <c r="X13" s="112" t="s">
        <v>737</v>
      </c>
    </row>
    <row r="14" spans="2:47" ht="15" customHeight="1" x14ac:dyDescent="0.25">
      <c r="B14" s="474"/>
      <c r="C14" s="500"/>
      <c r="D14" s="365" t="str">
        <f t="shared" si="0"/>
        <v>Portefeuille#10</v>
      </c>
      <c r="E14" s="501"/>
      <c r="F14" s="501"/>
      <c r="G14" s="501"/>
      <c r="H14" s="501"/>
      <c r="I14" s="500"/>
      <c r="J14" s="502"/>
      <c r="K14" s="500"/>
      <c r="L14" s="500"/>
      <c r="M14" s="500"/>
      <c r="N14" s="503"/>
      <c r="P14" s="1" t="s">
        <v>24</v>
      </c>
      <c r="W14" s="112" t="s">
        <v>744</v>
      </c>
      <c r="X14" s="112" t="s">
        <v>745</v>
      </c>
    </row>
    <row r="15" spans="2:47" ht="15" customHeight="1" outlineLevel="1" x14ac:dyDescent="0.25">
      <c r="B15" s="474"/>
      <c r="C15" s="500"/>
      <c r="D15" s="365"/>
      <c r="E15" s="501"/>
      <c r="F15" s="501"/>
      <c r="G15" s="501"/>
      <c r="H15" s="501"/>
      <c r="I15" s="500"/>
      <c r="J15" s="502"/>
      <c r="K15" s="500"/>
      <c r="L15" s="500"/>
      <c r="M15" s="500"/>
      <c r="N15" s="503"/>
      <c r="P15" s="1" t="s">
        <v>802</v>
      </c>
    </row>
    <row r="16" spans="2:47" ht="15" customHeight="1" outlineLevel="1" x14ac:dyDescent="0.25">
      <c r="B16" s="474"/>
      <c r="C16" s="500"/>
      <c r="D16" s="365"/>
      <c r="E16" s="501"/>
      <c r="F16" s="501"/>
      <c r="G16" s="501"/>
      <c r="H16" s="501"/>
      <c r="I16" s="500"/>
      <c r="J16" s="502"/>
      <c r="K16" s="500"/>
      <c r="L16" s="500"/>
      <c r="M16" s="500"/>
      <c r="N16" s="503"/>
      <c r="P16" s="1" t="s">
        <v>803</v>
      </c>
    </row>
    <row r="17" spans="2:16" ht="15" customHeight="1" outlineLevel="1" x14ac:dyDescent="0.25">
      <c r="B17" s="474"/>
      <c r="C17" s="500"/>
      <c r="D17" s="365"/>
      <c r="E17" s="501"/>
      <c r="F17" s="501"/>
      <c r="G17" s="501"/>
      <c r="H17" s="501"/>
      <c r="I17" s="500"/>
      <c r="J17" s="500"/>
      <c r="K17" s="500"/>
      <c r="L17" s="500"/>
      <c r="M17" s="500"/>
      <c r="N17" s="503"/>
      <c r="P17" s="1" t="s">
        <v>804</v>
      </c>
    </row>
    <row r="18" spans="2:16" ht="15" customHeight="1" outlineLevel="1" x14ac:dyDescent="0.25">
      <c r="B18" s="474"/>
      <c r="C18" s="500"/>
      <c r="D18" s="365"/>
      <c r="E18" s="501"/>
      <c r="F18" s="501"/>
      <c r="G18" s="501"/>
      <c r="H18" s="501"/>
      <c r="I18" s="500"/>
      <c r="J18" s="500"/>
      <c r="K18" s="500"/>
      <c r="L18" s="500"/>
      <c r="M18" s="500"/>
      <c r="N18" s="503"/>
      <c r="P18" s="1" t="s">
        <v>805</v>
      </c>
    </row>
    <row r="19" spans="2:16" ht="15" customHeight="1" outlineLevel="1" x14ac:dyDescent="0.25">
      <c r="B19" s="474"/>
      <c r="C19" s="500"/>
      <c r="D19" s="365"/>
      <c r="E19" s="501"/>
      <c r="F19" s="501"/>
      <c r="G19" s="501"/>
      <c r="H19" s="501"/>
      <c r="I19" s="500"/>
      <c r="J19" s="500"/>
      <c r="K19" s="500"/>
      <c r="L19" s="500"/>
      <c r="M19" s="500"/>
      <c r="N19" s="503"/>
      <c r="P19" s="1" t="s">
        <v>806</v>
      </c>
    </row>
    <row r="20" spans="2:16" ht="15" customHeight="1" outlineLevel="1" x14ac:dyDescent="0.25">
      <c r="B20" s="474"/>
      <c r="C20" s="500"/>
      <c r="D20" s="365"/>
      <c r="E20" s="501"/>
      <c r="F20" s="501"/>
      <c r="G20" s="501"/>
      <c r="H20" s="501"/>
      <c r="I20" s="500"/>
      <c r="J20" s="500"/>
      <c r="K20" s="500"/>
      <c r="L20" s="500"/>
      <c r="M20" s="500"/>
      <c r="N20" s="503"/>
      <c r="P20" s="1" t="s">
        <v>807</v>
      </c>
    </row>
    <row r="21" spans="2:16" ht="15" customHeight="1" outlineLevel="1" x14ac:dyDescent="0.25">
      <c r="B21" s="474"/>
      <c r="C21" s="500"/>
      <c r="D21" s="365"/>
      <c r="E21" s="501"/>
      <c r="F21" s="501"/>
      <c r="G21" s="501"/>
      <c r="H21" s="501"/>
      <c r="I21" s="500"/>
      <c r="J21" s="500"/>
      <c r="K21" s="500"/>
      <c r="L21" s="500"/>
      <c r="M21" s="500"/>
      <c r="N21" s="503"/>
      <c r="P21" s="1" t="s">
        <v>808</v>
      </c>
    </row>
    <row r="22" spans="2:16" ht="15" customHeight="1" outlineLevel="1" x14ac:dyDescent="0.25">
      <c r="B22" s="474"/>
      <c r="C22" s="500"/>
      <c r="D22" s="365"/>
      <c r="E22" s="501"/>
      <c r="F22" s="501"/>
      <c r="G22" s="501"/>
      <c r="H22" s="501"/>
      <c r="I22" s="500"/>
      <c r="J22" s="500"/>
      <c r="K22" s="500"/>
      <c r="L22" s="500"/>
      <c r="M22" s="500"/>
      <c r="N22" s="503"/>
      <c r="P22" s="1" t="s">
        <v>809</v>
      </c>
    </row>
    <row r="23" spans="2:16" ht="15" customHeight="1" outlineLevel="1" x14ac:dyDescent="0.25">
      <c r="B23" s="474"/>
      <c r="C23" s="500"/>
      <c r="D23" s="365"/>
      <c r="E23" s="501"/>
      <c r="F23" s="501"/>
      <c r="G23" s="501"/>
      <c r="H23" s="501"/>
      <c r="I23" s="500"/>
      <c r="J23" s="500"/>
      <c r="K23" s="500"/>
      <c r="L23" s="500"/>
      <c r="M23" s="500"/>
      <c r="N23" s="503"/>
      <c r="P23" s="1" t="s">
        <v>810</v>
      </c>
    </row>
    <row r="24" spans="2:16" ht="15" customHeight="1" outlineLevel="1" x14ac:dyDescent="0.25">
      <c r="B24" s="474"/>
      <c r="C24" s="500"/>
      <c r="D24" s="365"/>
      <c r="E24" s="501"/>
      <c r="F24" s="501"/>
      <c r="G24" s="501"/>
      <c r="H24" s="501"/>
      <c r="I24" s="500"/>
      <c r="J24" s="500"/>
      <c r="K24" s="500"/>
      <c r="L24" s="500"/>
      <c r="M24" s="500"/>
      <c r="N24" s="503"/>
      <c r="P24" s="1" t="s">
        <v>811</v>
      </c>
    </row>
    <row r="25" spans="2:16" ht="15" customHeight="1" outlineLevel="1" x14ac:dyDescent="0.25">
      <c r="B25" s="474"/>
      <c r="C25" s="500"/>
      <c r="D25" s="365"/>
      <c r="E25" s="501"/>
      <c r="F25" s="501"/>
      <c r="G25" s="501"/>
      <c r="H25" s="501"/>
      <c r="I25" s="500"/>
      <c r="J25" s="500"/>
      <c r="K25" s="500"/>
      <c r="L25" s="500"/>
      <c r="M25" s="500"/>
      <c r="N25" s="503"/>
      <c r="P25" s="1" t="s">
        <v>812</v>
      </c>
    </row>
    <row r="26" spans="2:16" ht="15" customHeight="1" outlineLevel="1" x14ac:dyDescent="0.25">
      <c r="B26" s="474"/>
      <c r="C26" s="500"/>
      <c r="D26" s="365"/>
      <c r="E26" s="501"/>
      <c r="F26" s="501"/>
      <c r="G26" s="501"/>
      <c r="H26" s="501"/>
      <c r="I26" s="500"/>
      <c r="J26" s="500"/>
      <c r="K26" s="500"/>
      <c r="L26" s="500"/>
      <c r="M26" s="500"/>
      <c r="N26" s="503"/>
      <c r="P26" s="1" t="s">
        <v>813</v>
      </c>
    </row>
    <row r="27" spans="2:16" ht="15" customHeight="1" outlineLevel="1" x14ac:dyDescent="0.25">
      <c r="B27" s="474"/>
      <c r="C27" s="500"/>
      <c r="D27" s="365"/>
      <c r="E27" s="501"/>
      <c r="F27" s="501"/>
      <c r="G27" s="501"/>
      <c r="H27" s="501"/>
      <c r="I27" s="500"/>
      <c r="J27" s="500"/>
      <c r="K27" s="500"/>
      <c r="L27" s="500"/>
      <c r="M27" s="500"/>
      <c r="N27" s="503"/>
      <c r="P27" s="1" t="s">
        <v>814</v>
      </c>
    </row>
    <row r="28" spans="2:16" ht="15" customHeight="1" outlineLevel="1" x14ac:dyDescent="0.25">
      <c r="B28" s="474"/>
      <c r="C28" s="500"/>
      <c r="D28" s="365"/>
      <c r="E28" s="501"/>
      <c r="F28" s="501"/>
      <c r="G28" s="501"/>
      <c r="H28" s="501"/>
      <c r="I28" s="500"/>
      <c r="J28" s="500"/>
      <c r="K28" s="500"/>
      <c r="L28" s="500"/>
      <c r="M28" s="500"/>
      <c r="N28" s="503"/>
      <c r="P28" s="1" t="s">
        <v>815</v>
      </c>
    </row>
    <row r="29" spans="2:16" ht="15" customHeight="1" outlineLevel="1" x14ac:dyDescent="0.25">
      <c r="B29" s="474"/>
      <c r="C29" s="500"/>
      <c r="D29" s="365"/>
      <c r="E29" s="501"/>
      <c r="F29" s="501"/>
      <c r="G29" s="501"/>
      <c r="H29" s="501"/>
      <c r="I29" s="500"/>
      <c r="J29" s="500"/>
      <c r="K29" s="500"/>
      <c r="L29" s="500"/>
      <c r="M29" s="500"/>
      <c r="N29" s="503"/>
      <c r="P29" s="1" t="s">
        <v>816</v>
      </c>
    </row>
    <row r="30" spans="2:16" ht="15" customHeight="1" outlineLevel="1" x14ac:dyDescent="0.25">
      <c r="B30" s="474"/>
      <c r="C30" s="500"/>
      <c r="D30" s="365"/>
      <c r="E30" s="501"/>
      <c r="F30" s="501"/>
      <c r="G30" s="501"/>
      <c r="H30" s="501"/>
      <c r="I30" s="500"/>
      <c r="J30" s="500"/>
      <c r="K30" s="500"/>
      <c r="L30" s="500"/>
      <c r="M30" s="500"/>
      <c r="N30" s="503"/>
      <c r="P30" s="1" t="s">
        <v>817</v>
      </c>
    </row>
    <row r="31" spans="2:16" ht="15" customHeight="1" outlineLevel="1" x14ac:dyDescent="0.25">
      <c r="B31" s="474"/>
      <c r="C31" s="500"/>
      <c r="D31" s="365"/>
      <c r="E31" s="501"/>
      <c r="F31" s="501"/>
      <c r="G31" s="501"/>
      <c r="H31" s="501"/>
      <c r="I31" s="500"/>
      <c r="J31" s="500"/>
      <c r="K31" s="500"/>
      <c r="L31" s="500"/>
      <c r="M31" s="500"/>
      <c r="N31" s="503"/>
      <c r="P31" s="1" t="s">
        <v>818</v>
      </c>
    </row>
    <row r="32" spans="2:16" ht="15" customHeight="1" outlineLevel="1" x14ac:dyDescent="0.25">
      <c r="B32" s="474"/>
      <c r="C32" s="500"/>
      <c r="D32" s="365"/>
      <c r="E32" s="501"/>
      <c r="F32" s="501"/>
      <c r="G32" s="501"/>
      <c r="H32" s="501"/>
      <c r="I32" s="500"/>
      <c r="J32" s="500"/>
      <c r="K32" s="500"/>
      <c r="L32" s="500"/>
      <c r="M32" s="500"/>
      <c r="N32" s="503"/>
      <c r="P32" s="1" t="s">
        <v>819</v>
      </c>
    </row>
    <row r="33" spans="2:16" ht="15" customHeight="1" outlineLevel="1" x14ac:dyDescent="0.25">
      <c r="B33" s="474"/>
      <c r="C33" s="500"/>
      <c r="D33" s="365"/>
      <c r="E33" s="501"/>
      <c r="F33" s="501"/>
      <c r="G33" s="501"/>
      <c r="H33" s="501"/>
      <c r="I33" s="500"/>
      <c r="J33" s="500"/>
      <c r="K33" s="500"/>
      <c r="L33" s="500"/>
      <c r="M33" s="500"/>
      <c r="N33" s="503"/>
      <c r="P33" s="1" t="s">
        <v>820</v>
      </c>
    </row>
    <row r="34" spans="2:16" ht="15" customHeight="1" outlineLevel="1" x14ac:dyDescent="0.25">
      <c r="B34" s="474"/>
      <c r="C34" s="500"/>
      <c r="D34" s="365"/>
      <c r="E34" s="501"/>
      <c r="F34" s="501"/>
      <c r="G34" s="501"/>
      <c r="H34" s="501"/>
      <c r="I34" s="500"/>
      <c r="J34" s="500"/>
      <c r="K34" s="500"/>
      <c r="L34" s="500"/>
      <c r="M34" s="500"/>
      <c r="N34" s="503"/>
      <c r="P34" s="1" t="s">
        <v>821</v>
      </c>
    </row>
    <row r="35" spans="2:16" ht="15" customHeight="1" outlineLevel="1" x14ac:dyDescent="0.25">
      <c r="B35" s="474"/>
      <c r="C35" s="500"/>
      <c r="D35" s="365"/>
      <c r="E35" s="501"/>
      <c r="F35" s="501"/>
      <c r="G35" s="501"/>
      <c r="H35" s="501"/>
      <c r="I35" s="500"/>
      <c r="J35" s="500"/>
      <c r="K35" s="500"/>
      <c r="L35" s="500"/>
      <c r="M35" s="500"/>
      <c r="N35" s="503"/>
      <c r="P35" s="1" t="s">
        <v>822</v>
      </c>
    </row>
    <row r="36" spans="2:16" ht="15" customHeight="1" outlineLevel="1" x14ac:dyDescent="0.25">
      <c r="B36" s="474"/>
      <c r="C36" s="500"/>
      <c r="D36" s="365"/>
      <c r="E36" s="501"/>
      <c r="F36" s="501"/>
      <c r="G36" s="501"/>
      <c r="H36" s="501"/>
      <c r="I36" s="500"/>
      <c r="J36" s="500"/>
      <c r="K36" s="500"/>
      <c r="L36" s="500"/>
      <c r="M36" s="500"/>
      <c r="N36" s="503"/>
      <c r="P36" s="1" t="s">
        <v>823</v>
      </c>
    </row>
    <row r="37" spans="2:16" ht="15" customHeight="1" outlineLevel="1" x14ac:dyDescent="0.25">
      <c r="B37" s="474"/>
      <c r="C37" s="500"/>
      <c r="D37" s="365"/>
      <c r="E37" s="501"/>
      <c r="F37" s="501"/>
      <c r="G37" s="501"/>
      <c r="H37" s="501"/>
      <c r="I37" s="500"/>
      <c r="J37" s="500"/>
      <c r="K37" s="500"/>
      <c r="L37" s="500"/>
      <c r="M37" s="500"/>
      <c r="N37" s="503"/>
      <c r="P37" s="1" t="s">
        <v>824</v>
      </c>
    </row>
    <row r="38" spans="2:16" ht="15" customHeight="1" outlineLevel="1" x14ac:dyDescent="0.25">
      <c r="B38" s="474"/>
      <c r="C38" s="500"/>
      <c r="D38" s="365"/>
      <c r="E38" s="501"/>
      <c r="F38" s="501"/>
      <c r="G38" s="501"/>
      <c r="H38" s="501"/>
      <c r="I38" s="500"/>
      <c r="J38" s="500"/>
      <c r="K38" s="500"/>
      <c r="L38" s="500"/>
      <c r="M38" s="500"/>
      <c r="N38" s="503"/>
      <c r="P38" s="1" t="s">
        <v>825</v>
      </c>
    </row>
    <row r="39" spans="2:16" ht="15" customHeight="1" outlineLevel="1" x14ac:dyDescent="0.25">
      <c r="B39" s="474"/>
      <c r="C39" s="500"/>
      <c r="D39" s="365"/>
      <c r="E39" s="501"/>
      <c r="F39" s="501"/>
      <c r="G39" s="501"/>
      <c r="H39" s="501"/>
      <c r="I39" s="500"/>
      <c r="J39" s="500"/>
      <c r="K39" s="500"/>
      <c r="L39" s="500"/>
      <c r="M39" s="500"/>
      <c r="N39" s="503"/>
      <c r="P39" s="1" t="s">
        <v>826</v>
      </c>
    </row>
    <row r="40" spans="2:16" ht="15" customHeight="1" outlineLevel="1" x14ac:dyDescent="0.25">
      <c r="B40" s="474"/>
      <c r="C40" s="500"/>
      <c r="D40" s="365"/>
      <c r="E40" s="501"/>
      <c r="F40" s="501"/>
      <c r="G40" s="501"/>
      <c r="H40" s="501"/>
      <c r="I40" s="500"/>
      <c r="J40" s="500"/>
      <c r="K40" s="500"/>
      <c r="L40" s="500"/>
      <c r="M40" s="500"/>
      <c r="N40" s="503"/>
      <c r="P40" s="1" t="s">
        <v>827</v>
      </c>
    </row>
    <row r="41" spans="2:16" ht="15" customHeight="1" outlineLevel="1" x14ac:dyDescent="0.25">
      <c r="B41" s="474"/>
      <c r="C41" s="500"/>
      <c r="D41" s="365"/>
      <c r="E41" s="501"/>
      <c r="F41" s="501"/>
      <c r="G41" s="501"/>
      <c r="H41" s="501"/>
      <c r="I41" s="500"/>
      <c r="J41" s="500"/>
      <c r="K41" s="500"/>
      <c r="L41" s="500"/>
      <c r="M41" s="500"/>
      <c r="N41" s="503"/>
      <c r="P41" s="1" t="s">
        <v>828</v>
      </c>
    </row>
    <row r="42" spans="2:16" ht="15" customHeight="1" outlineLevel="1" x14ac:dyDescent="0.25">
      <c r="B42" s="474"/>
      <c r="C42" s="500"/>
      <c r="D42" s="365"/>
      <c r="E42" s="501"/>
      <c r="F42" s="501"/>
      <c r="G42" s="501"/>
      <c r="H42" s="501"/>
      <c r="I42" s="500"/>
      <c r="J42" s="500"/>
      <c r="K42" s="500"/>
      <c r="L42" s="500"/>
      <c r="M42" s="500"/>
      <c r="N42" s="503"/>
      <c r="P42" s="1" t="s">
        <v>829</v>
      </c>
    </row>
    <row r="43" spans="2:16" ht="15" customHeight="1" outlineLevel="1" x14ac:dyDescent="0.25">
      <c r="B43" s="474"/>
      <c r="C43" s="500"/>
      <c r="D43" s="365"/>
      <c r="E43" s="501"/>
      <c r="F43" s="501"/>
      <c r="G43" s="501"/>
      <c r="H43" s="501"/>
      <c r="I43" s="500"/>
      <c r="J43" s="500"/>
      <c r="K43" s="500"/>
      <c r="L43" s="500"/>
      <c r="M43" s="500"/>
      <c r="N43" s="503"/>
      <c r="P43" s="1" t="s">
        <v>830</v>
      </c>
    </row>
    <row r="44" spans="2:16" ht="15" customHeight="1" outlineLevel="1" x14ac:dyDescent="0.25">
      <c r="B44" s="474"/>
      <c r="C44" s="500"/>
      <c r="D44" s="365"/>
      <c r="E44" s="501"/>
      <c r="F44" s="501"/>
      <c r="G44" s="501"/>
      <c r="H44" s="501"/>
      <c r="I44" s="500"/>
      <c r="J44" s="500"/>
      <c r="K44" s="500"/>
      <c r="L44" s="500"/>
      <c r="M44" s="500"/>
      <c r="N44" s="503"/>
      <c r="P44" s="1" t="s">
        <v>831</v>
      </c>
    </row>
    <row r="45" spans="2:16" ht="15" customHeight="1" outlineLevel="1" x14ac:dyDescent="0.25">
      <c r="B45" s="474"/>
      <c r="C45" s="500"/>
      <c r="D45" s="365"/>
      <c r="E45" s="501"/>
      <c r="F45" s="501"/>
      <c r="G45" s="501"/>
      <c r="H45" s="501"/>
      <c r="I45" s="500"/>
      <c r="J45" s="500"/>
      <c r="K45" s="500"/>
      <c r="L45" s="500"/>
      <c r="M45" s="500"/>
      <c r="N45" s="503"/>
      <c r="P45" s="1" t="s">
        <v>832</v>
      </c>
    </row>
    <row r="46" spans="2:16" ht="15" customHeight="1" outlineLevel="1" x14ac:dyDescent="0.25">
      <c r="B46" s="474"/>
      <c r="C46" s="500"/>
      <c r="D46" s="365"/>
      <c r="E46" s="501"/>
      <c r="F46" s="501"/>
      <c r="G46" s="501"/>
      <c r="H46" s="501"/>
      <c r="I46" s="500"/>
      <c r="J46" s="500"/>
      <c r="K46" s="500"/>
      <c r="L46" s="500"/>
      <c r="M46" s="500"/>
      <c r="N46" s="503"/>
      <c r="P46" s="1" t="s">
        <v>833</v>
      </c>
    </row>
    <row r="47" spans="2:16" ht="15" customHeight="1" outlineLevel="1" x14ac:dyDescent="0.25">
      <c r="B47" s="474"/>
      <c r="C47" s="500"/>
      <c r="D47" s="365"/>
      <c r="E47" s="501"/>
      <c r="F47" s="501"/>
      <c r="G47" s="501"/>
      <c r="H47" s="501"/>
      <c r="I47" s="500"/>
      <c r="J47" s="500"/>
      <c r="K47" s="500"/>
      <c r="L47" s="500"/>
      <c r="M47" s="500"/>
      <c r="N47" s="503"/>
      <c r="P47" s="1" t="s">
        <v>834</v>
      </c>
    </row>
    <row r="48" spans="2:16" ht="15" customHeight="1" outlineLevel="1" x14ac:dyDescent="0.25">
      <c r="B48" s="474"/>
      <c r="C48" s="500"/>
      <c r="D48" s="365"/>
      <c r="E48" s="501"/>
      <c r="F48" s="501"/>
      <c r="G48" s="501"/>
      <c r="H48" s="501"/>
      <c r="I48" s="500"/>
      <c r="J48" s="500"/>
      <c r="K48" s="500"/>
      <c r="L48" s="500"/>
      <c r="M48" s="500"/>
      <c r="N48" s="503"/>
      <c r="P48" s="1" t="s">
        <v>835</v>
      </c>
    </row>
    <row r="49" spans="2:16" ht="15" customHeight="1" outlineLevel="1" x14ac:dyDescent="0.25">
      <c r="B49" s="474"/>
      <c r="C49" s="500"/>
      <c r="D49" s="365"/>
      <c r="E49" s="501"/>
      <c r="F49" s="501"/>
      <c r="G49" s="501"/>
      <c r="H49" s="501"/>
      <c r="I49" s="500"/>
      <c r="J49" s="500"/>
      <c r="K49" s="500"/>
      <c r="L49" s="500"/>
      <c r="M49" s="500"/>
      <c r="N49" s="503"/>
      <c r="P49" s="1" t="s">
        <v>836</v>
      </c>
    </row>
    <row r="50" spans="2:16" ht="15" customHeight="1" outlineLevel="1" x14ac:dyDescent="0.25">
      <c r="B50" s="474"/>
      <c r="C50" s="500"/>
      <c r="D50" s="365"/>
      <c r="E50" s="501"/>
      <c r="F50" s="501"/>
      <c r="G50" s="501"/>
      <c r="H50" s="501"/>
      <c r="I50" s="500"/>
      <c r="J50" s="500"/>
      <c r="K50" s="500"/>
      <c r="L50" s="500"/>
      <c r="M50" s="500"/>
      <c r="N50" s="503"/>
      <c r="P50" s="1" t="s">
        <v>837</v>
      </c>
    </row>
    <row r="51" spans="2:16" ht="15" customHeight="1" outlineLevel="1" x14ac:dyDescent="0.25">
      <c r="B51" s="474"/>
      <c r="C51" s="500"/>
      <c r="D51" s="365"/>
      <c r="E51" s="501"/>
      <c r="F51" s="501"/>
      <c r="G51" s="501"/>
      <c r="H51" s="501"/>
      <c r="I51" s="500"/>
      <c r="J51" s="500"/>
      <c r="K51" s="500"/>
      <c r="L51" s="500"/>
      <c r="M51" s="500"/>
      <c r="N51" s="503"/>
      <c r="P51" s="1" t="s">
        <v>838</v>
      </c>
    </row>
    <row r="52" spans="2:16" ht="15" customHeight="1" outlineLevel="1" x14ac:dyDescent="0.25">
      <c r="B52" s="474"/>
      <c r="C52" s="500"/>
      <c r="D52" s="365"/>
      <c r="E52" s="501"/>
      <c r="F52" s="501"/>
      <c r="G52" s="501"/>
      <c r="H52" s="501"/>
      <c r="I52" s="500"/>
      <c r="J52" s="500"/>
      <c r="K52" s="500"/>
      <c r="L52" s="500"/>
      <c r="M52" s="500"/>
      <c r="N52" s="503"/>
      <c r="P52" s="1" t="s">
        <v>839</v>
      </c>
    </row>
    <row r="53" spans="2:16" ht="15" customHeight="1" outlineLevel="1" x14ac:dyDescent="0.25">
      <c r="B53" s="474"/>
      <c r="C53" s="500"/>
      <c r="D53" s="365"/>
      <c r="E53" s="501"/>
      <c r="F53" s="501"/>
      <c r="G53" s="501"/>
      <c r="H53" s="501"/>
      <c r="I53" s="500"/>
      <c r="J53" s="500"/>
      <c r="K53" s="500"/>
      <c r="L53" s="500"/>
      <c r="M53" s="500"/>
      <c r="N53" s="503"/>
      <c r="P53" s="1" t="s">
        <v>840</v>
      </c>
    </row>
    <row r="54" spans="2:16" ht="15" customHeight="1" outlineLevel="1" x14ac:dyDescent="0.25">
      <c r="B54" s="474"/>
      <c r="C54" s="500"/>
      <c r="D54" s="365"/>
      <c r="E54" s="501"/>
      <c r="F54" s="501"/>
      <c r="G54" s="501"/>
      <c r="H54" s="501"/>
      <c r="I54" s="500"/>
      <c r="J54" s="500"/>
      <c r="K54" s="500"/>
      <c r="L54" s="500"/>
      <c r="M54" s="500"/>
      <c r="N54" s="503"/>
      <c r="P54" s="1" t="s">
        <v>841</v>
      </c>
    </row>
    <row r="55" spans="2:16" ht="15" customHeight="1" outlineLevel="1" x14ac:dyDescent="0.25">
      <c r="B55" s="474"/>
      <c r="C55" s="500"/>
      <c r="D55" s="365"/>
      <c r="E55" s="501"/>
      <c r="F55" s="501"/>
      <c r="G55" s="501"/>
      <c r="H55" s="501"/>
      <c r="I55" s="500"/>
      <c r="J55" s="500"/>
      <c r="K55" s="500"/>
      <c r="L55" s="500"/>
      <c r="M55" s="500"/>
      <c r="N55" s="503"/>
      <c r="P55" s="1" t="s">
        <v>842</v>
      </c>
    </row>
    <row r="56" spans="2:16" ht="15" customHeight="1" outlineLevel="1" x14ac:dyDescent="0.25">
      <c r="B56" s="474"/>
      <c r="C56" s="500"/>
      <c r="D56" s="365"/>
      <c r="E56" s="501"/>
      <c r="F56" s="501"/>
      <c r="G56" s="501"/>
      <c r="H56" s="501"/>
      <c r="I56" s="500"/>
      <c r="J56" s="500"/>
      <c r="K56" s="500"/>
      <c r="L56" s="500"/>
      <c r="M56" s="500"/>
      <c r="N56" s="503"/>
      <c r="P56" s="1" t="s">
        <v>843</v>
      </c>
    </row>
    <row r="57" spans="2:16" ht="15" customHeight="1" outlineLevel="1" x14ac:dyDescent="0.25">
      <c r="B57" s="474"/>
      <c r="C57" s="500"/>
      <c r="D57" s="365"/>
      <c r="E57" s="501"/>
      <c r="F57" s="501"/>
      <c r="G57" s="501"/>
      <c r="H57" s="501"/>
      <c r="I57" s="500"/>
      <c r="J57" s="500"/>
      <c r="K57" s="500"/>
      <c r="L57" s="500"/>
      <c r="M57" s="500"/>
      <c r="N57" s="503"/>
      <c r="P57" s="1" t="s">
        <v>844</v>
      </c>
    </row>
    <row r="58" spans="2:16" ht="15" customHeight="1" outlineLevel="1" x14ac:dyDescent="0.25">
      <c r="B58" s="474"/>
      <c r="C58" s="500"/>
      <c r="D58" s="365"/>
      <c r="E58" s="501"/>
      <c r="F58" s="501"/>
      <c r="G58" s="501"/>
      <c r="H58" s="501"/>
      <c r="I58" s="500"/>
      <c r="J58" s="500"/>
      <c r="K58" s="500"/>
      <c r="L58" s="500"/>
      <c r="M58" s="500"/>
      <c r="N58" s="503"/>
      <c r="P58" s="1" t="s">
        <v>845</v>
      </c>
    </row>
    <row r="59" spans="2:16" ht="15" customHeight="1" outlineLevel="1" x14ac:dyDescent="0.25">
      <c r="B59" s="474"/>
      <c r="C59" s="500"/>
      <c r="D59" s="365"/>
      <c r="E59" s="501"/>
      <c r="F59" s="501"/>
      <c r="G59" s="501"/>
      <c r="H59" s="501"/>
      <c r="I59" s="500"/>
      <c r="J59" s="500"/>
      <c r="K59" s="500"/>
      <c r="L59" s="500"/>
      <c r="M59" s="500"/>
      <c r="N59" s="503"/>
      <c r="P59" s="1" t="s">
        <v>846</v>
      </c>
    </row>
    <row r="60" spans="2:16" ht="15" customHeight="1" outlineLevel="1" x14ac:dyDescent="0.25">
      <c r="B60" s="474"/>
      <c r="C60" s="500"/>
      <c r="D60" s="365"/>
      <c r="E60" s="501"/>
      <c r="F60" s="501"/>
      <c r="G60" s="501"/>
      <c r="H60" s="501"/>
      <c r="I60" s="500"/>
      <c r="J60" s="500"/>
      <c r="K60" s="500"/>
      <c r="L60" s="500"/>
      <c r="M60" s="500"/>
      <c r="N60" s="503"/>
      <c r="P60" s="1" t="s">
        <v>847</v>
      </c>
    </row>
    <row r="61" spans="2:16" ht="15" customHeight="1" outlineLevel="1" x14ac:dyDescent="0.25">
      <c r="B61" s="474"/>
      <c r="C61" s="500"/>
      <c r="D61" s="365"/>
      <c r="E61" s="501"/>
      <c r="F61" s="501"/>
      <c r="G61" s="501"/>
      <c r="H61" s="501"/>
      <c r="I61" s="500"/>
      <c r="J61" s="500"/>
      <c r="K61" s="500"/>
      <c r="L61" s="500"/>
      <c r="M61" s="500"/>
      <c r="N61" s="503"/>
      <c r="P61" s="1" t="s">
        <v>848</v>
      </c>
    </row>
    <row r="62" spans="2:16" ht="15" customHeight="1" outlineLevel="1" x14ac:dyDescent="0.25">
      <c r="B62" s="474"/>
      <c r="C62" s="500"/>
      <c r="D62" s="365"/>
      <c r="E62" s="501"/>
      <c r="F62" s="501"/>
      <c r="G62" s="501"/>
      <c r="H62" s="501"/>
      <c r="I62" s="500"/>
      <c r="J62" s="500"/>
      <c r="K62" s="500"/>
      <c r="L62" s="500"/>
      <c r="M62" s="500"/>
      <c r="N62" s="503"/>
      <c r="P62" s="1" t="s">
        <v>849</v>
      </c>
    </row>
    <row r="63" spans="2:16" ht="15" customHeight="1" outlineLevel="1" x14ac:dyDescent="0.25">
      <c r="B63" s="474"/>
      <c r="C63" s="500"/>
      <c r="D63" s="365"/>
      <c r="E63" s="501"/>
      <c r="F63" s="501"/>
      <c r="G63" s="501"/>
      <c r="H63" s="501"/>
      <c r="I63" s="500"/>
      <c r="J63" s="500"/>
      <c r="K63" s="500"/>
      <c r="L63" s="500"/>
      <c r="M63" s="500"/>
      <c r="N63" s="503"/>
      <c r="P63" s="1" t="s">
        <v>850</v>
      </c>
    </row>
    <row r="64" spans="2:16" ht="15" customHeight="1" outlineLevel="1" x14ac:dyDescent="0.25">
      <c r="B64" s="474"/>
      <c r="C64" s="500"/>
      <c r="D64" s="365"/>
      <c r="E64" s="501"/>
      <c r="F64" s="501"/>
      <c r="G64" s="501"/>
      <c r="H64" s="501"/>
      <c r="I64" s="500"/>
      <c r="J64" s="500"/>
      <c r="K64" s="500"/>
      <c r="L64" s="500"/>
      <c r="M64" s="500"/>
      <c r="N64" s="503"/>
      <c r="P64" s="1" t="s">
        <v>851</v>
      </c>
    </row>
    <row r="65" spans="2:16" ht="15" customHeight="1" outlineLevel="1" x14ac:dyDescent="0.25">
      <c r="B65" s="474"/>
      <c r="C65" s="500"/>
      <c r="D65" s="365"/>
      <c r="E65" s="501"/>
      <c r="F65" s="501"/>
      <c r="G65" s="501"/>
      <c r="H65" s="501"/>
      <c r="I65" s="500"/>
      <c r="J65" s="500"/>
      <c r="K65" s="500"/>
      <c r="L65" s="500"/>
      <c r="M65" s="500"/>
      <c r="N65" s="503"/>
      <c r="P65" s="1" t="s">
        <v>852</v>
      </c>
    </row>
    <row r="66" spans="2:16" ht="15" customHeight="1" outlineLevel="1" x14ac:dyDescent="0.25">
      <c r="B66" s="474"/>
      <c r="C66" s="500"/>
      <c r="D66" s="365"/>
      <c r="E66" s="501"/>
      <c r="F66" s="501"/>
      <c r="G66" s="501"/>
      <c r="H66" s="501"/>
      <c r="I66" s="500"/>
      <c r="J66" s="500"/>
      <c r="K66" s="500"/>
      <c r="L66" s="500"/>
      <c r="M66" s="500"/>
      <c r="N66" s="503"/>
      <c r="P66" s="1" t="s">
        <v>853</v>
      </c>
    </row>
    <row r="67" spans="2:16" ht="15" customHeight="1" outlineLevel="1" x14ac:dyDescent="0.25">
      <c r="B67" s="474"/>
      <c r="C67" s="500"/>
      <c r="D67" s="365"/>
      <c r="E67" s="501"/>
      <c r="F67" s="501"/>
      <c r="G67" s="501"/>
      <c r="H67" s="501"/>
      <c r="I67" s="500"/>
      <c r="J67" s="500"/>
      <c r="K67" s="500"/>
      <c r="L67" s="500"/>
      <c r="M67" s="500"/>
      <c r="N67" s="503"/>
      <c r="P67" s="1" t="s">
        <v>854</v>
      </c>
    </row>
    <row r="68" spans="2:16" ht="15" customHeight="1" outlineLevel="1" x14ac:dyDescent="0.25">
      <c r="B68" s="474"/>
      <c r="C68" s="500"/>
      <c r="D68" s="365"/>
      <c r="E68" s="501"/>
      <c r="F68" s="501"/>
      <c r="G68" s="501"/>
      <c r="H68" s="501"/>
      <c r="I68" s="500"/>
      <c r="J68" s="500"/>
      <c r="K68" s="500"/>
      <c r="L68" s="500"/>
      <c r="M68" s="500"/>
      <c r="N68" s="503"/>
      <c r="P68" s="1" t="s">
        <v>855</v>
      </c>
    </row>
    <row r="69" spans="2:16" ht="15" customHeight="1" outlineLevel="1" x14ac:dyDescent="0.25">
      <c r="B69" s="474"/>
      <c r="C69" s="500"/>
      <c r="D69" s="365"/>
      <c r="E69" s="501"/>
      <c r="F69" s="501"/>
      <c r="G69" s="501"/>
      <c r="H69" s="501"/>
      <c r="I69" s="500"/>
      <c r="J69" s="500"/>
      <c r="K69" s="500"/>
      <c r="L69" s="500"/>
      <c r="M69" s="500"/>
      <c r="N69" s="503"/>
      <c r="P69" s="1" t="s">
        <v>856</v>
      </c>
    </row>
    <row r="70" spans="2:16" ht="15" customHeight="1" outlineLevel="1" x14ac:dyDescent="0.25">
      <c r="B70" s="474"/>
      <c r="C70" s="500"/>
      <c r="D70" s="365"/>
      <c r="E70" s="501"/>
      <c r="F70" s="501"/>
      <c r="G70" s="501"/>
      <c r="H70" s="501"/>
      <c r="I70" s="500"/>
      <c r="J70" s="500"/>
      <c r="K70" s="500"/>
      <c r="L70" s="500"/>
      <c r="M70" s="500"/>
      <c r="N70" s="503"/>
      <c r="P70" s="1" t="s">
        <v>857</v>
      </c>
    </row>
    <row r="71" spans="2:16" ht="15" customHeight="1" outlineLevel="1" x14ac:dyDescent="0.25">
      <c r="B71" s="474"/>
      <c r="C71" s="500"/>
      <c r="D71" s="365"/>
      <c r="E71" s="501"/>
      <c r="F71" s="501"/>
      <c r="G71" s="501"/>
      <c r="H71" s="501"/>
      <c r="I71" s="500"/>
      <c r="J71" s="500"/>
      <c r="K71" s="500"/>
      <c r="L71" s="500"/>
      <c r="M71" s="500"/>
      <c r="N71" s="503"/>
      <c r="P71" s="1" t="s">
        <v>858</v>
      </c>
    </row>
    <row r="72" spans="2:16" ht="15" customHeight="1" outlineLevel="1" x14ac:dyDescent="0.25">
      <c r="B72" s="474"/>
      <c r="C72" s="500"/>
      <c r="D72" s="365"/>
      <c r="E72" s="501"/>
      <c r="F72" s="501"/>
      <c r="G72" s="501"/>
      <c r="H72" s="501"/>
      <c r="I72" s="500"/>
      <c r="J72" s="500"/>
      <c r="K72" s="500"/>
      <c r="L72" s="500"/>
      <c r="M72" s="500"/>
      <c r="N72" s="503"/>
      <c r="P72" s="1" t="s">
        <v>859</v>
      </c>
    </row>
    <row r="73" spans="2:16" ht="15" customHeight="1" outlineLevel="1" x14ac:dyDescent="0.25">
      <c r="B73" s="474"/>
      <c r="C73" s="500"/>
      <c r="D73" s="365"/>
      <c r="E73" s="501"/>
      <c r="F73" s="501"/>
      <c r="G73" s="501"/>
      <c r="H73" s="501"/>
      <c r="I73" s="500"/>
      <c r="J73" s="500"/>
      <c r="K73" s="500"/>
      <c r="L73" s="500"/>
      <c r="M73" s="500"/>
      <c r="N73" s="503"/>
      <c r="P73" s="1" t="s">
        <v>860</v>
      </c>
    </row>
    <row r="74" spans="2:16" ht="15" customHeight="1" outlineLevel="1" x14ac:dyDescent="0.25">
      <c r="B74" s="474"/>
      <c r="C74" s="500"/>
      <c r="D74" s="365"/>
      <c r="E74" s="501"/>
      <c r="F74" s="501"/>
      <c r="G74" s="501"/>
      <c r="H74" s="501"/>
      <c r="I74" s="500"/>
      <c r="J74" s="500"/>
      <c r="K74" s="500"/>
      <c r="L74" s="500"/>
      <c r="M74" s="500"/>
      <c r="N74" s="503"/>
      <c r="P74" s="1" t="s">
        <v>861</v>
      </c>
    </row>
    <row r="75" spans="2:16" ht="15" customHeight="1" outlineLevel="1" x14ac:dyDescent="0.25">
      <c r="B75" s="474"/>
      <c r="C75" s="500"/>
      <c r="D75" s="365"/>
      <c r="E75" s="501"/>
      <c r="F75" s="501"/>
      <c r="G75" s="501"/>
      <c r="H75" s="501"/>
      <c r="I75" s="500"/>
      <c r="J75" s="500"/>
      <c r="K75" s="500"/>
      <c r="L75" s="500"/>
      <c r="M75" s="500"/>
      <c r="N75" s="503"/>
      <c r="P75" s="1" t="s">
        <v>862</v>
      </c>
    </row>
    <row r="76" spans="2:16" ht="15" customHeight="1" outlineLevel="1" x14ac:dyDescent="0.25">
      <c r="B76" s="474"/>
      <c r="C76" s="500"/>
      <c r="D76" s="365"/>
      <c r="E76" s="501"/>
      <c r="F76" s="501"/>
      <c r="G76" s="501"/>
      <c r="H76" s="501"/>
      <c r="I76" s="500"/>
      <c r="J76" s="500"/>
      <c r="K76" s="500"/>
      <c r="L76" s="500"/>
      <c r="M76" s="500"/>
      <c r="N76" s="503"/>
      <c r="P76" s="1" t="s">
        <v>863</v>
      </c>
    </row>
    <row r="77" spans="2:16" ht="15" customHeight="1" outlineLevel="1" x14ac:dyDescent="0.25">
      <c r="B77" s="474"/>
      <c r="C77" s="500"/>
      <c r="D77" s="365"/>
      <c r="E77" s="501"/>
      <c r="F77" s="501"/>
      <c r="G77" s="501"/>
      <c r="H77" s="501"/>
      <c r="I77" s="500"/>
      <c r="J77" s="500"/>
      <c r="K77" s="500"/>
      <c r="L77" s="500"/>
      <c r="M77" s="500"/>
      <c r="N77" s="503"/>
      <c r="P77" s="1" t="s">
        <v>864</v>
      </c>
    </row>
    <row r="78" spans="2:16" ht="15" customHeight="1" outlineLevel="1" x14ac:dyDescent="0.25">
      <c r="B78" s="474"/>
      <c r="C78" s="500"/>
      <c r="D78" s="365"/>
      <c r="E78" s="501"/>
      <c r="F78" s="501"/>
      <c r="G78" s="501"/>
      <c r="H78" s="501"/>
      <c r="I78" s="500"/>
      <c r="J78" s="500"/>
      <c r="K78" s="500"/>
      <c r="L78" s="500"/>
      <c r="M78" s="500"/>
      <c r="N78" s="503"/>
      <c r="P78" s="1" t="s">
        <v>865</v>
      </c>
    </row>
    <row r="79" spans="2:16" ht="15" customHeight="1" outlineLevel="1" x14ac:dyDescent="0.25">
      <c r="B79" s="474"/>
      <c r="C79" s="500"/>
      <c r="D79" s="365"/>
      <c r="E79" s="501"/>
      <c r="F79" s="501"/>
      <c r="G79" s="501"/>
      <c r="H79" s="501"/>
      <c r="I79" s="500"/>
      <c r="J79" s="500"/>
      <c r="K79" s="500"/>
      <c r="L79" s="500"/>
      <c r="M79" s="500"/>
      <c r="N79" s="503"/>
      <c r="P79" s="1" t="s">
        <v>866</v>
      </c>
    </row>
    <row r="80" spans="2:16" ht="15" customHeight="1" outlineLevel="1" x14ac:dyDescent="0.25">
      <c r="B80" s="474"/>
      <c r="C80" s="500"/>
      <c r="D80" s="365"/>
      <c r="E80" s="501"/>
      <c r="F80" s="501"/>
      <c r="G80" s="501"/>
      <c r="H80" s="501"/>
      <c r="I80" s="500"/>
      <c r="J80" s="500"/>
      <c r="K80" s="500"/>
      <c r="L80" s="500"/>
      <c r="M80" s="500"/>
      <c r="N80" s="503"/>
      <c r="P80" s="1" t="s">
        <v>867</v>
      </c>
    </row>
    <row r="81" spans="2:16" ht="15" customHeight="1" outlineLevel="1" x14ac:dyDescent="0.25">
      <c r="B81" s="474"/>
      <c r="C81" s="500"/>
      <c r="D81" s="365"/>
      <c r="E81" s="501"/>
      <c r="F81" s="501"/>
      <c r="G81" s="501"/>
      <c r="H81" s="501"/>
      <c r="I81" s="500"/>
      <c r="J81" s="500"/>
      <c r="K81" s="500"/>
      <c r="L81" s="500"/>
      <c r="M81" s="500"/>
      <c r="N81" s="503"/>
      <c r="P81" s="1" t="s">
        <v>868</v>
      </c>
    </row>
    <row r="82" spans="2:16" ht="15" customHeight="1" outlineLevel="1" x14ac:dyDescent="0.25">
      <c r="B82" s="474"/>
      <c r="C82" s="500"/>
      <c r="D82" s="365"/>
      <c r="E82" s="501"/>
      <c r="F82" s="501"/>
      <c r="G82" s="501"/>
      <c r="H82" s="501"/>
      <c r="I82" s="500"/>
      <c r="J82" s="500"/>
      <c r="K82" s="500"/>
      <c r="L82" s="500"/>
      <c r="M82" s="500"/>
      <c r="N82" s="503"/>
      <c r="P82" s="1" t="s">
        <v>869</v>
      </c>
    </row>
    <row r="83" spans="2:16" ht="15" customHeight="1" outlineLevel="1" x14ac:dyDescent="0.25">
      <c r="B83" s="474"/>
      <c r="C83" s="500"/>
      <c r="D83" s="365"/>
      <c r="E83" s="501"/>
      <c r="F83" s="501"/>
      <c r="G83" s="501"/>
      <c r="H83" s="501"/>
      <c r="I83" s="500"/>
      <c r="J83" s="500"/>
      <c r="K83" s="500"/>
      <c r="L83" s="500"/>
      <c r="M83" s="500"/>
      <c r="N83" s="503"/>
      <c r="P83" s="1" t="s">
        <v>870</v>
      </c>
    </row>
    <row r="84" spans="2:16" ht="15" customHeight="1" outlineLevel="1" x14ac:dyDescent="0.25">
      <c r="B84" s="474"/>
      <c r="C84" s="500"/>
      <c r="D84" s="365"/>
      <c r="E84" s="501"/>
      <c r="F84" s="501"/>
      <c r="G84" s="501"/>
      <c r="H84" s="501"/>
      <c r="I84" s="500"/>
      <c r="J84" s="500"/>
      <c r="K84" s="500"/>
      <c r="L84" s="500"/>
      <c r="M84" s="500"/>
      <c r="N84" s="503"/>
      <c r="P84" s="1" t="s">
        <v>871</v>
      </c>
    </row>
    <row r="85" spans="2:16" ht="15" customHeight="1" outlineLevel="1" x14ac:dyDescent="0.25">
      <c r="B85" s="474"/>
      <c r="C85" s="500"/>
      <c r="D85" s="365"/>
      <c r="E85" s="501"/>
      <c r="F85" s="501"/>
      <c r="G85" s="501"/>
      <c r="H85" s="501"/>
      <c r="I85" s="500"/>
      <c r="J85" s="500"/>
      <c r="K85" s="500"/>
      <c r="L85" s="500"/>
      <c r="M85" s="500"/>
      <c r="N85" s="503"/>
      <c r="P85" s="1" t="s">
        <v>872</v>
      </c>
    </row>
    <row r="86" spans="2:16" ht="15" customHeight="1" outlineLevel="1" x14ac:dyDescent="0.25">
      <c r="B86" s="474"/>
      <c r="C86" s="500"/>
      <c r="D86" s="365"/>
      <c r="E86" s="501"/>
      <c r="F86" s="501"/>
      <c r="G86" s="501"/>
      <c r="H86" s="501"/>
      <c r="I86" s="500"/>
      <c r="J86" s="500"/>
      <c r="K86" s="500"/>
      <c r="L86" s="500"/>
      <c r="M86" s="500"/>
      <c r="N86" s="503"/>
      <c r="P86" s="1" t="s">
        <v>873</v>
      </c>
    </row>
    <row r="87" spans="2:16" ht="15" customHeight="1" outlineLevel="1" x14ac:dyDescent="0.25">
      <c r="B87" s="474"/>
      <c r="C87" s="500"/>
      <c r="D87" s="365"/>
      <c r="E87" s="501"/>
      <c r="F87" s="501"/>
      <c r="G87" s="501"/>
      <c r="H87" s="501"/>
      <c r="I87" s="500"/>
      <c r="J87" s="500"/>
      <c r="K87" s="500"/>
      <c r="L87" s="500"/>
      <c r="M87" s="500"/>
      <c r="N87" s="503"/>
      <c r="P87" s="1" t="s">
        <v>874</v>
      </c>
    </row>
    <row r="88" spans="2:16" ht="15" customHeight="1" outlineLevel="1" x14ac:dyDescent="0.25">
      <c r="B88" s="474"/>
      <c r="C88" s="500"/>
      <c r="D88" s="365"/>
      <c r="E88" s="501"/>
      <c r="F88" s="501"/>
      <c r="G88" s="501"/>
      <c r="H88" s="501"/>
      <c r="I88" s="500"/>
      <c r="J88" s="500"/>
      <c r="K88" s="500"/>
      <c r="L88" s="500"/>
      <c r="M88" s="500"/>
      <c r="N88" s="503"/>
      <c r="P88" s="1" t="s">
        <v>875</v>
      </c>
    </row>
    <row r="89" spans="2:16" ht="15" customHeight="1" outlineLevel="1" x14ac:dyDescent="0.25">
      <c r="B89" s="474"/>
      <c r="C89" s="500"/>
      <c r="D89" s="365"/>
      <c r="E89" s="501"/>
      <c r="F89" s="501"/>
      <c r="G89" s="501"/>
      <c r="H89" s="501"/>
      <c r="I89" s="500"/>
      <c r="J89" s="500"/>
      <c r="K89" s="500"/>
      <c r="L89" s="500"/>
      <c r="M89" s="500"/>
      <c r="N89" s="503"/>
      <c r="P89" s="1" t="s">
        <v>876</v>
      </c>
    </row>
    <row r="90" spans="2:16" ht="15" customHeight="1" outlineLevel="1" x14ac:dyDescent="0.25">
      <c r="B90" s="474"/>
      <c r="C90" s="500"/>
      <c r="D90" s="365"/>
      <c r="E90" s="501"/>
      <c r="F90" s="501"/>
      <c r="G90" s="501"/>
      <c r="H90" s="501"/>
      <c r="I90" s="500"/>
      <c r="J90" s="500"/>
      <c r="K90" s="500"/>
      <c r="L90" s="500"/>
      <c r="M90" s="500"/>
      <c r="N90" s="503"/>
      <c r="P90" s="1" t="s">
        <v>877</v>
      </c>
    </row>
    <row r="91" spans="2:16" ht="15" customHeight="1" outlineLevel="1" x14ac:dyDescent="0.25">
      <c r="B91" s="474"/>
      <c r="C91" s="500"/>
      <c r="D91" s="365"/>
      <c r="E91" s="501"/>
      <c r="F91" s="501"/>
      <c r="G91" s="501"/>
      <c r="H91" s="501"/>
      <c r="I91" s="500"/>
      <c r="J91" s="500"/>
      <c r="K91" s="500"/>
      <c r="L91" s="500"/>
      <c r="M91" s="500"/>
      <c r="N91" s="503"/>
      <c r="P91" s="1" t="s">
        <v>878</v>
      </c>
    </row>
    <row r="92" spans="2:16" ht="15" customHeight="1" outlineLevel="1" x14ac:dyDescent="0.25">
      <c r="B92" s="474"/>
      <c r="C92" s="500"/>
      <c r="D92" s="365"/>
      <c r="E92" s="501"/>
      <c r="F92" s="501"/>
      <c r="G92" s="501"/>
      <c r="H92" s="501"/>
      <c r="I92" s="500"/>
      <c r="J92" s="500"/>
      <c r="K92" s="500"/>
      <c r="L92" s="500"/>
      <c r="M92" s="500"/>
      <c r="N92" s="503"/>
      <c r="P92" s="1" t="s">
        <v>879</v>
      </c>
    </row>
    <row r="93" spans="2:16" ht="15" customHeight="1" outlineLevel="1" x14ac:dyDescent="0.25">
      <c r="B93" s="474"/>
      <c r="C93" s="500"/>
      <c r="D93" s="365"/>
      <c r="E93" s="501"/>
      <c r="F93" s="501"/>
      <c r="G93" s="501"/>
      <c r="H93" s="501"/>
      <c r="I93" s="500"/>
      <c r="J93" s="500"/>
      <c r="K93" s="500"/>
      <c r="L93" s="500"/>
      <c r="M93" s="500"/>
      <c r="N93" s="503"/>
      <c r="P93" s="1" t="s">
        <v>880</v>
      </c>
    </row>
    <row r="94" spans="2:16" ht="15" customHeight="1" outlineLevel="1" x14ac:dyDescent="0.25">
      <c r="B94" s="474"/>
      <c r="C94" s="500"/>
      <c r="D94" s="365"/>
      <c r="E94" s="501"/>
      <c r="F94" s="501"/>
      <c r="G94" s="501"/>
      <c r="H94" s="501"/>
      <c r="I94" s="500"/>
      <c r="J94" s="500"/>
      <c r="K94" s="500"/>
      <c r="L94" s="500"/>
      <c r="M94" s="500"/>
      <c r="N94" s="503"/>
      <c r="P94" s="1" t="s">
        <v>881</v>
      </c>
    </row>
    <row r="95" spans="2:16" ht="15" customHeight="1" outlineLevel="1" x14ac:dyDescent="0.25">
      <c r="B95" s="474"/>
      <c r="C95" s="500"/>
      <c r="D95" s="365"/>
      <c r="E95" s="501"/>
      <c r="F95" s="501"/>
      <c r="G95" s="501"/>
      <c r="H95" s="501"/>
      <c r="I95" s="500"/>
      <c r="J95" s="500"/>
      <c r="K95" s="500"/>
      <c r="L95" s="500"/>
      <c r="M95" s="500"/>
      <c r="N95" s="503"/>
      <c r="P95" s="1" t="s">
        <v>882</v>
      </c>
    </row>
    <row r="96" spans="2:16" ht="15" customHeight="1" outlineLevel="1" x14ac:dyDescent="0.25">
      <c r="B96" s="474"/>
      <c r="C96" s="500"/>
      <c r="D96" s="365"/>
      <c r="E96" s="501"/>
      <c r="F96" s="501"/>
      <c r="G96" s="501"/>
      <c r="H96" s="501"/>
      <c r="I96" s="500"/>
      <c r="J96" s="500"/>
      <c r="K96" s="500"/>
      <c r="L96" s="500"/>
      <c r="M96" s="500"/>
      <c r="N96" s="503"/>
      <c r="P96" s="1" t="s">
        <v>883</v>
      </c>
    </row>
    <row r="97" spans="2:20" ht="15" customHeight="1" outlineLevel="1" x14ac:dyDescent="0.25">
      <c r="B97" s="474"/>
      <c r="C97" s="500"/>
      <c r="D97" s="365"/>
      <c r="E97" s="501"/>
      <c r="F97" s="501"/>
      <c r="G97" s="501"/>
      <c r="H97" s="501"/>
      <c r="I97" s="500"/>
      <c r="J97" s="500"/>
      <c r="K97" s="500"/>
      <c r="L97" s="500"/>
      <c r="M97" s="500"/>
      <c r="N97" s="503"/>
      <c r="P97" s="1" t="s">
        <v>884</v>
      </c>
    </row>
    <row r="98" spans="2:20" ht="15" customHeight="1" outlineLevel="1" x14ac:dyDescent="0.25">
      <c r="B98" s="474"/>
      <c r="C98" s="500"/>
      <c r="D98" s="365"/>
      <c r="E98" s="501"/>
      <c r="F98" s="501"/>
      <c r="G98" s="501"/>
      <c r="H98" s="501"/>
      <c r="I98" s="500"/>
      <c r="J98" s="500"/>
      <c r="K98" s="500"/>
      <c r="L98" s="500"/>
      <c r="M98" s="500"/>
      <c r="N98" s="503"/>
      <c r="P98" s="1" t="s">
        <v>885</v>
      </c>
    </row>
    <row r="99" spans="2:20" ht="15" customHeight="1" outlineLevel="1" x14ac:dyDescent="0.25">
      <c r="B99" s="474"/>
      <c r="C99" s="500"/>
      <c r="D99" s="365"/>
      <c r="E99" s="501"/>
      <c r="F99" s="501"/>
      <c r="G99" s="501"/>
      <c r="H99" s="501"/>
      <c r="I99" s="500"/>
      <c r="J99" s="500"/>
      <c r="K99" s="500"/>
      <c r="L99" s="500"/>
      <c r="M99" s="500"/>
      <c r="N99" s="503"/>
      <c r="P99" s="1" t="s">
        <v>886</v>
      </c>
    </row>
    <row r="100" spans="2:20" ht="15" customHeight="1" outlineLevel="1" x14ac:dyDescent="0.25">
      <c r="B100" s="474"/>
      <c r="C100" s="500"/>
      <c r="D100" s="365"/>
      <c r="E100" s="501"/>
      <c r="F100" s="501"/>
      <c r="G100" s="501"/>
      <c r="H100" s="501"/>
      <c r="I100" s="500"/>
      <c r="J100" s="500"/>
      <c r="K100" s="500"/>
      <c r="L100" s="500"/>
      <c r="M100" s="500"/>
      <c r="N100" s="503"/>
      <c r="P100" s="1" t="s">
        <v>887</v>
      </c>
    </row>
    <row r="101" spans="2:20" ht="15" customHeight="1" outlineLevel="1" x14ac:dyDescent="0.25">
      <c r="B101" s="474"/>
      <c r="C101" s="500"/>
      <c r="D101" s="365"/>
      <c r="E101" s="501"/>
      <c r="F101" s="501"/>
      <c r="G101" s="501"/>
      <c r="H101" s="501"/>
      <c r="I101" s="500"/>
      <c r="J101" s="500"/>
      <c r="K101" s="500"/>
      <c r="L101" s="500"/>
      <c r="M101" s="500"/>
      <c r="N101" s="503"/>
      <c r="P101" s="1" t="s">
        <v>888</v>
      </c>
    </row>
    <row r="102" spans="2:20" ht="15" customHeight="1" outlineLevel="1" thickBot="1" x14ac:dyDescent="0.3">
      <c r="B102" s="477"/>
      <c r="C102" s="504"/>
      <c r="D102" s="479"/>
      <c r="E102" s="501"/>
      <c r="F102" s="501"/>
      <c r="G102" s="501"/>
      <c r="H102" s="501"/>
      <c r="I102" s="504"/>
      <c r="J102" s="504"/>
      <c r="K102" s="504"/>
      <c r="L102" s="504"/>
      <c r="M102" s="504"/>
      <c r="N102" s="503"/>
      <c r="P102" s="1" t="s">
        <v>889</v>
      </c>
    </row>
    <row r="103" spans="2:20" ht="15" customHeight="1" thickTop="1" thickBot="1" x14ac:dyDescent="0.3">
      <c r="B103" s="334" t="str">
        <f>IF(Lang=0,S103,T103)</f>
        <v>Total non consolidé</v>
      </c>
      <c r="C103" s="335"/>
      <c r="D103" s="335"/>
      <c r="E103" s="505">
        <f>SUM(E5:E102)</f>
        <v>0</v>
      </c>
      <c r="F103" s="505">
        <f>SUM(F5:F102)</f>
        <v>0</v>
      </c>
      <c r="G103" s="505">
        <f>SUM(G5:G102)</f>
        <v>0</v>
      </c>
      <c r="H103" s="506">
        <f>SUM(H5:H102)</f>
        <v>0</v>
      </c>
      <c r="I103" s="338"/>
      <c r="J103" s="336"/>
      <c r="K103" s="337"/>
      <c r="L103" s="337"/>
      <c r="M103" s="339"/>
      <c r="N103" s="507">
        <f>SUM(N5:N102)</f>
        <v>0</v>
      </c>
      <c r="P103" s="1" t="s">
        <v>890</v>
      </c>
      <c r="S103" s="112" t="s">
        <v>1799</v>
      </c>
      <c r="T103" s="112" t="s">
        <v>1800</v>
      </c>
    </row>
    <row r="105" spans="2:20" x14ac:dyDescent="0.25">
      <c r="B105" s="150" t="str">
        <f>IF(Lang=0,S105,T105)</f>
        <v>(1) Excluant les montants attribuables aux filiales (c.-à-d. sur une base non consolidée).</v>
      </c>
      <c r="C105" s="150"/>
      <c r="E105" s="150"/>
      <c r="F105" s="150"/>
      <c r="G105" s="150"/>
      <c r="H105" s="150"/>
      <c r="S105" s="112" t="s">
        <v>2718</v>
      </c>
      <c r="T105" s="112" t="s">
        <v>2719</v>
      </c>
    </row>
    <row r="106" spans="2:20" x14ac:dyDescent="0.25">
      <c r="B106" s="150"/>
      <c r="C106" s="150"/>
      <c r="D106" s="150"/>
      <c r="E106" s="150"/>
      <c r="F106" s="150"/>
      <c r="G106" s="150"/>
      <c r="H106" s="150"/>
    </row>
    <row r="107" spans="2:20" x14ac:dyDescent="0.25">
      <c r="B107" s="135"/>
      <c r="C107" s="135"/>
      <c r="D107" s="135"/>
      <c r="E107" s="135"/>
      <c r="F107" s="135"/>
      <c r="G107" s="135"/>
      <c r="H107" s="135"/>
    </row>
    <row r="108" spans="2:20" x14ac:dyDescent="0.25">
      <c r="B108" s="135"/>
      <c r="C108" s="135"/>
      <c r="D108" s="135"/>
      <c r="E108" s="135"/>
      <c r="F108" s="135"/>
      <c r="G108" s="135"/>
      <c r="H108" s="135"/>
    </row>
    <row r="109" spans="2:20" x14ac:dyDescent="0.25">
      <c r="B109" s="135"/>
      <c r="C109" s="135"/>
      <c r="D109" s="135"/>
      <c r="E109" s="135"/>
      <c r="F109" s="135"/>
      <c r="G109" s="135"/>
      <c r="H109" s="135"/>
    </row>
    <row r="110" spans="2:20" x14ac:dyDescent="0.25">
      <c r="B110" s="135"/>
      <c r="C110" s="135"/>
      <c r="D110" s="135"/>
      <c r="E110" s="135"/>
      <c r="F110" s="135"/>
      <c r="G110" s="135"/>
      <c r="H110" s="135"/>
    </row>
    <row r="111" spans="2:20" x14ac:dyDescent="0.25">
      <c r="B111" s="135"/>
      <c r="C111" s="135"/>
      <c r="D111" s="135"/>
      <c r="E111" s="135"/>
      <c r="F111" s="135"/>
      <c r="G111" s="135"/>
      <c r="H111" s="135"/>
    </row>
    <row r="112" spans="2:20" x14ac:dyDescent="0.25">
      <c r="B112" s="135"/>
      <c r="C112" s="135"/>
      <c r="D112" s="135"/>
      <c r="E112" s="135"/>
      <c r="F112" s="135"/>
      <c r="G112" s="135"/>
      <c r="H112" s="135"/>
    </row>
    <row r="113" spans="2:8" x14ac:dyDescent="0.25">
      <c r="B113" s="150"/>
      <c r="C113" s="150"/>
      <c r="D113" s="150"/>
      <c r="E113" s="150"/>
      <c r="F113" s="150"/>
      <c r="G113" s="150"/>
      <c r="H113" s="150"/>
    </row>
  </sheetData>
  <sheetProtection sheet="1" objects="1" scenarios="1"/>
  <mergeCells count="1">
    <mergeCell ref="B2:N2"/>
  </mergeCells>
  <pageMargins left="0.70866141732283505" right="0.70866141732283505" top="0.74803149606299202" bottom="0.74803149606299202" header="0.31496062992126" footer="0.31496062992126"/>
  <pageSetup paperSize="5" scale="63" orientation="landscape" r:id="rId1"/>
  <headerFooter>
    <oddFooter>&amp;LAutorité des marchés financiers
Direction principale de la surveillance des assureurs et du contrôle du droit d'exercice&amp;CTableau A7.1&amp;RProduits ajustables contractuellement</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400-000000000000}">
          <x14:formula1>
            <xm:f>'0'!$D$4:$D$104</xm:f>
          </x14:formula1>
          <xm:sqref>D5:D102</xm:sqref>
        </x14:dataValidation>
      </x14:dataValidations>
    </ext>
  </extLs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AF464-59FF-4FDF-894F-5DA3FDD38498}">
  <sheetPr codeName="Feuil38"/>
  <dimension ref="B1:U26"/>
  <sheetViews>
    <sheetView workbookViewId="0"/>
  </sheetViews>
  <sheetFormatPr baseColWidth="10" defaultColWidth="11.5703125" defaultRowHeight="15" outlineLevelCol="1" x14ac:dyDescent="0.25"/>
  <cols>
    <col min="1" max="1" width="3.28515625" style="170" customWidth="1"/>
    <col min="2" max="2" width="70.28515625" style="170" customWidth="1"/>
    <col min="3" max="5" width="15.7109375" style="170" customWidth="1"/>
    <col min="6" max="6" width="2.140625" style="170" customWidth="1"/>
    <col min="7" max="7" width="3.7109375" style="170" customWidth="1"/>
    <col min="8" max="8" width="11.5703125" style="170"/>
    <col min="9" max="20" width="11.5703125" style="112" hidden="1" customWidth="1" outlineLevel="1"/>
    <col min="21" max="21" width="11.5703125" style="170" collapsed="1"/>
    <col min="22" max="16384" width="11.5703125" style="170"/>
  </cols>
  <sheetData>
    <row r="1" spans="2:20" ht="15.75" thickBot="1" x14ac:dyDescent="0.3">
      <c r="B1" s="137"/>
      <c r="C1" s="137"/>
      <c r="D1" s="137"/>
      <c r="E1" s="137"/>
      <c r="F1" s="137"/>
      <c r="G1" s="137"/>
      <c r="H1" s="137"/>
    </row>
    <row r="2" spans="2:20" s="171" customFormat="1" ht="30" customHeight="1" x14ac:dyDescent="0.25">
      <c r="B2" s="615" t="str">
        <f t="shared" ref="B2:B16" si="0">IF(Lang=0,J2,K2)</f>
        <v>Compte avec participation
(non consolidé)</v>
      </c>
      <c r="C2" s="718">
        <f>IF(Lang=0,L2,M2)</f>
        <v>0</v>
      </c>
      <c r="D2" s="718">
        <f>IF(Lang=0,N2,O2)</f>
        <v>0</v>
      </c>
      <c r="E2" s="719">
        <f>IF(Lang=0,P2,Q2)</f>
        <v>0</v>
      </c>
      <c r="F2" s="172"/>
      <c r="G2" s="149"/>
      <c r="H2" s="149"/>
      <c r="I2" s="112"/>
      <c r="J2" s="112" t="s">
        <v>2720</v>
      </c>
      <c r="K2" s="112" t="s">
        <v>2721</v>
      </c>
      <c r="L2" s="112"/>
      <c r="M2" s="112"/>
      <c r="N2" s="112"/>
      <c r="O2" s="112"/>
      <c r="P2" s="112"/>
      <c r="Q2" s="112"/>
      <c r="R2" s="112"/>
      <c r="S2" s="112"/>
      <c r="T2" s="112"/>
    </row>
    <row r="3" spans="2:20" s="171" customFormat="1" ht="15" customHeight="1" x14ac:dyDescent="0.25">
      <c r="B3" s="733" t="str">
        <f t="shared" si="0"/>
        <v>(en millier de dollars)</v>
      </c>
      <c r="C3" s="734">
        <f>IF(Lang=0,L3,M3)</f>
        <v>0</v>
      </c>
      <c r="D3" s="734">
        <f>IF(Lang=0,N3,O3)</f>
        <v>0</v>
      </c>
      <c r="E3" s="735">
        <f>IF(Lang=0,P3,Q3)</f>
        <v>0</v>
      </c>
      <c r="F3" s="138"/>
      <c r="G3" s="149"/>
      <c r="H3" s="149"/>
      <c r="I3" s="112"/>
      <c r="J3" s="112" t="s">
        <v>756</v>
      </c>
      <c r="K3" s="112" t="s">
        <v>757</v>
      </c>
      <c r="L3" s="112"/>
      <c r="M3" s="112"/>
      <c r="N3" s="112"/>
      <c r="O3" s="112"/>
      <c r="P3" s="112"/>
      <c r="Q3" s="112"/>
      <c r="R3" s="112"/>
      <c r="S3" s="112"/>
      <c r="T3" s="112"/>
    </row>
    <row r="4" spans="2:20" s="171" customFormat="1" ht="19.899999999999999" customHeight="1" x14ac:dyDescent="0.25">
      <c r="B4" s="699" t="str">
        <f t="shared" si="0"/>
        <v>État de l'avoir des titulaires de polices dans des comptes avec participation</v>
      </c>
      <c r="C4" s="340" t="str">
        <f>IF(Lang=0,L4,M4)</f>
        <v>T</v>
      </c>
      <c r="D4" s="340" t="str">
        <f>IF(Lang=0,N4,O4)</f>
        <v>T-1</v>
      </c>
      <c r="E4" s="341" t="str">
        <f>IF(Lang=0,P4,Q4)</f>
        <v>T-2 (6)</v>
      </c>
      <c r="F4" s="173"/>
      <c r="G4" s="157"/>
      <c r="H4" s="149"/>
      <c r="I4" s="112"/>
      <c r="J4" s="112" t="s">
        <v>2722</v>
      </c>
      <c r="K4" s="112" t="s">
        <v>2723</v>
      </c>
      <c r="L4" s="112" t="s">
        <v>1884</v>
      </c>
      <c r="M4" s="112" t="s">
        <v>1884</v>
      </c>
      <c r="N4" s="112" t="s">
        <v>1883</v>
      </c>
      <c r="O4" s="112" t="s">
        <v>1883</v>
      </c>
      <c r="P4" s="112" t="s">
        <v>2724</v>
      </c>
      <c r="Q4" s="112" t="s">
        <v>2724</v>
      </c>
      <c r="R4" s="112"/>
      <c r="S4" s="112"/>
      <c r="T4" s="112"/>
    </row>
    <row r="5" spans="2:20" s="171" customFormat="1" ht="9" customHeight="1" x14ac:dyDescent="0.25">
      <c r="B5" s="702">
        <f t="shared" si="0"/>
        <v>0</v>
      </c>
      <c r="C5" s="343" t="s">
        <v>782</v>
      </c>
      <c r="D5" s="344" t="s">
        <v>783</v>
      </c>
      <c r="E5" s="345" t="s">
        <v>784</v>
      </c>
      <c r="F5" s="174"/>
      <c r="G5" s="2" t="str">
        <f>IF(Lang=0,S5,T5)</f>
        <v>Réf</v>
      </c>
      <c r="H5" s="149"/>
      <c r="I5" s="112"/>
      <c r="J5" s="112"/>
      <c r="K5" s="112"/>
      <c r="L5" s="112"/>
      <c r="M5" s="112"/>
      <c r="N5" s="112"/>
      <c r="O5" s="112"/>
      <c r="P5" s="112"/>
      <c r="Q5" s="112"/>
      <c r="R5" s="112"/>
      <c r="S5" s="112" t="s">
        <v>2</v>
      </c>
      <c r="T5" s="112" t="s">
        <v>3</v>
      </c>
    </row>
    <row r="6" spans="2:20" s="171" customFormat="1" ht="19.899999999999999" customHeight="1" x14ac:dyDescent="0.25">
      <c r="B6" s="342" t="str">
        <f t="shared" si="0"/>
        <v>Solde du compte avec participation au début de la période</v>
      </c>
      <c r="C6" s="508"/>
      <c r="D6" s="508"/>
      <c r="E6" s="509"/>
      <c r="F6" s="175"/>
      <c r="G6" s="1" t="s">
        <v>794</v>
      </c>
      <c r="H6" s="149"/>
      <c r="I6" s="112"/>
      <c r="J6" s="112" t="s">
        <v>2725</v>
      </c>
      <c r="K6" s="112" t="s">
        <v>2726</v>
      </c>
      <c r="L6" s="112"/>
      <c r="M6" s="112"/>
      <c r="N6" s="112"/>
      <c r="O6" s="112"/>
      <c r="P6" s="112"/>
      <c r="Q6" s="112"/>
      <c r="R6" s="112"/>
      <c r="S6" s="112"/>
      <c r="T6" s="112"/>
    </row>
    <row r="7" spans="2:20" s="171" customFormat="1" ht="19.899999999999999" customHeight="1" x14ac:dyDescent="0.25">
      <c r="B7" s="346" t="str">
        <f t="shared" si="0"/>
        <v>+ Part du bénéfice (perte) net(te) attribuable au compte avec participation, avant versement des participations</v>
      </c>
      <c r="C7" s="508"/>
      <c r="D7" s="508"/>
      <c r="E7" s="509"/>
      <c r="F7" s="175"/>
      <c r="G7" s="1" t="s">
        <v>795</v>
      </c>
      <c r="H7" s="149"/>
      <c r="I7" s="112"/>
      <c r="J7" s="112" t="s">
        <v>2727</v>
      </c>
      <c r="K7" s="112" t="s">
        <v>2728</v>
      </c>
      <c r="L7" s="112"/>
      <c r="M7" s="112"/>
      <c r="N7" s="112"/>
      <c r="O7" s="112"/>
      <c r="P7" s="112"/>
      <c r="Q7" s="112"/>
      <c r="R7" s="112"/>
      <c r="S7" s="112"/>
      <c r="T7" s="112"/>
    </row>
    <row r="8" spans="2:20" s="171" customFormat="1" ht="19.899999999999999" customHeight="1" x14ac:dyDescent="0.25">
      <c r="B8" s="346" t="str">
        <f t="shared" si="0"/>
        <v>- Participations nettes de réassurance versées aux titulaires de contrats (1)</v>
      </c>
      <c r="C8" s="508"/>
      <c r="D8" s="508"/>
      <c r="E8" s="509"/>
      <c r="F8" s="175"/>
      <c r="G8" s="1" t="s">
        <v>796</v>
      </c>
      <c r="H8" s="149"/>
      <c r="I8" s="112"/>
      <c r="J8" s="112" t="s">
        <v>2729</v>
      </c>
      <c r="K8" s="112" t="s">
        <v>2730</v>
      </c>
      <c r="L8" s="112"/>
      <c r="M8" s="112"/>
      <c r="N8" s="112"/>
      <c r="O8" s="112"/>
      <c r="P8" s="112"/>
      <c r="Q8" s="112"/>
      <c r="R8" s="112"/>
      <c r="S8" s="112"/>
      <c r="T8" s="112"/>
    </row>
    <row r="9" spans="2:20" s="171" customFormat="1" ht="19.899999999999999" customHeight="1" x14ac:dyDescent="0.25">
      <c r="B9" s="346" t="str">
        <f t="shared" si="0"/>
        <v>+ Prélèvements sur (virements aux) bénéfices non répartis ou compte sans participation (2)</v>
      </c>
      <c r="C9" s="508"/>
      <c r="D9" s="508"/>
      <c r="E9" s="509"/>
      <c r="F9" s="175"/>
      <c r="G9" s="1" t="s">
        <v>797</v>
      </c>
      <c r="H9" s="149"/>
      <c r="I9" s="112"/>
      <c r="J9" s="112" t="s">
        <v>2731</v>
      </c>
      <c r="K9" s="112" t="s">
        <v>2732</v>
      </c>
      <c r="L9" s="112"/>
      <c r="M9" s="112"/>
      <c r="N9" s="112"/>
      <c r="O9" s="112"/>
      <c r="P9" s="112"/>
      <c r="Q9" s="112"/>
      <c r="R9" s="112"/>
      <c r="S9" s="112"/>
      <c r="T9" s="112"/>
    </row>
    <row r="10" spans="2:20" s="171" customFormat="1" ht="19.899999999999999" customHeight="1" thickBot="1" x14ac:dyDescent="0.3">
      <c r="B10" s="347" t="str">
        <f t="shared" si="0"/>
        <v>+ Autres transferts ou redressements au (du) compte avec participation (3)</v>
      </c>
      <c r="C10" s="508"/>
      <c r="D10" s="508"/>
      <c r="E10" s="509"/>
      <c r="F10" s="175"/>
      <c r="G10" s="1" t="s">
        <v>6</v>
      </c>
      <c r="H10" s="149"/>
      <c r="I10" s="112"/>
      <c r="J10" s="112" t="s">
        <v>2733</v>
      </c>
      <c r="K10" s="112" t="s">
        <v>2734</v>
      </c>
      <c r="L10" s="112"/>
      <c r="M10" s="112"/>
      <c r="N10" s="112"/>
      <c r="O10" s="112"/>
      <c r="P10" s="112"/>
      <c r="Q10" s="112"/>
      <c r="R10" s="112"/>
      <c r="S10" s="112"/>
      <c r="T10" s="112"/>
    </row>
    <row r="11" spans="2:20" s="171" customFormat="1" ht="19.899999999999999" customHeight="1" thickTop="1" x14ac:dyDescent="0.25">
      <c r="B11" s="348" t="str">
        <f t="shared" si="0"/>
        <v>= Solde du compte avec participation à la fin de la période (4)</v>
      </c>
      <c r="C11" s="510">
        <f>C6+C7-C8+C9+C10</f>
        <v>0</v>
      </c>
      <c r="D11" s="510">
        <f>D6+D7-D8+D9+D10</f>
        <v>0</v>
      </c>
      <c r="E11" s="511">
        <f>E6+E7-E8+E9+E10</f>
        <v>0</v>
      </c>
      <c r="F11" s="176"/>
      <c r="G11" s="1" t="s">
        <v>798</v>
      </c>
      <c r="H11" s="149"/>
      <c r="I11" s="112"/>
      <c r="J11" s="112" t="s">
        <v>2735</v>
      </c>
      <c r="K11" s="112" t="s">
        <v>2736</v>
      </c>
      <c r="L11" s="112"/>
      <c r="M11" s="112"/>
      <c r="N11" s="112"/>
      <c r="O11" s="112"/>
      <c r="P11" s="112"/>
      <c r="Q11" s="112"/>
      <c r="R11" s="112"/>
      <c r="S11" s="112"/>
      <c r="T11" s="112"/>
    </row>
    <row r="12" spans="2:20" s="171" customFormat="1" ht="19.899999999999999" customHeight="1" x14ac:dyDescent="0.25">
      <c r="B12" s="19" t="str">
        <f t="shared" si="0"/>
        <v>Autres informations</v>
      </c>
      <c r="C12" s="349"/>
      <c r="D12" s="349"/>
      <c r="E12" s="350"/>
      <c r="F12" s="11"/>
      <c r="G12" s="10"/>
      <c r="H12" s="149"/>
      <c r="I12" s="112"/>
      <c r="J12" s="112" t="s">
        <v>2737</v>
      </c>
      <c r="K12" s="112" t="s">
        <v>2738</v>
      </c>
      <c r="L12" s="112"/>
      <c r="M12" s="112"/>
      <c r="N12" s="112"/>
      <c r="O12" s="112"/>
      <c r="P12" s="112"/>
      <c r="Q12" s="112"/>
      <c r="R12" s="112"/>
      <c r="S12" s="112"/>
      <c r="T12" s="112"/>
    </row>
    <row r="13" spans="2:20" s="171" customFormat="1" ht="19.899999999999999" customHeight="1" x14ac:dyDescent="0.25">
      <c r="B13" s="271" t="str">
        <f t="shared" si="0"/>
        <v>Passif net des contrats et solde du compte avec participation à la fin de la période</v>
      </c>
      <c r="C13" s="508"/>
      <c r="D13" s="508"/>
      <c r="E13" s="509"/>
      <c r="F13" s="175"/>
      <c r="G13" s="1" t="s">
        <v>800</v>
      </c>
      <c r="H13" s="149"/>
      <c r="I13" s="112"/>
      <c r="J13" s="112" t="s">
        <v>2739</v>
      </c>
      <c r="K13" s="112" t="s">
        <v>2740</v>
      </c>
      <c r="L13" s="112"/>
      <c r="M13" s="112"/>
      <c r="N13" s="112"/>
      <c r="O13" s="112"/>
      <c r="P13" s="112"/>
      <c r="Q13" s="112"/>
      <c r="R13" s="112"/>
      <c r="S13" s="112"/>
      <c r="T13" s="112"/>
    </row>
    <row r="14" spans="2:20" s="171" customFormat="1" ht="19.899999999999999" customHeight="1" x14ac:dyDescent="0.25">
      <c r="B14" s="271" t="str">
        <f t="shared" si="0"/>
        <v>Nombre de contrats avec participation à la fin de la période</v>
      </c>
      <c r="C14" s="508"/>
      <c r="D14" s="508"/>
      <c r="E14" s="509"/>
      <c r="F14" s="175"/>
      <c r="G14" s="1" t="s">
        <v>801</v>
      </c>
      <c r="H14" s="149"/>
      <c r="I14" s="112"/>
      <c r="J14" s="112" t="s">
        <v>2741</v>
      </c>
      <c r="K14" s="112" t="s">
        <v>2800</v>
      </c>
      <c r="L14" s="112"/>
      <c r="M14" s="112"/>
      <c r="N14" s="112"/>
      <c r="O14" s="112"/>
      <c r="P14" s="112"/>
      <c r="Q14" s="112"/>
      <c r="R14" s="112"/>
      <c r="S14" s="112"/>
      <c r="T14" s="112"/>
    </row>
    <row r="15" spans="2:20" s="171" customFormat="1" ht="19.899999999999999" customHeight="1" x14ac:dyDescent="0.25">
      <c r="B15" s="271" t="str">
        <f t="shared" si="0"/>
        <v>Montant de compte moyen par contrat</v>
      </c>
      <c r="C15" s="508"/>
      <c r="D15" s="508"/>
      <c r="E15" s="509"/>
      <c r="F15" s="175"/>
      <c r="G15" s="1" t="s">
        <v>24</v>
      </c>
      <c r="H15" s="149"/>
      <c r="I15" s="112"/>
      <c r="J15" s="112" t="s">
        <v>2742</v>
      </c>
      <c r="K15" s="112" t="s">
        <v>2743</v>
      </c>
      <c r="L15" s="112"/>
      <c r="M15" s="112"/>
      <c r="N15" s="112"/>
      <c r="O15" s="112"/>
      <c r="P15" s="112"/>
      <c r="Q15" s="112"/>
      <c r="R15" s="112"/>
      <c r="S15" s="112"/>
      <c r="T15" s="112"/>
    </row>
    <row r="16" spans="2:20" s="171" customFormat="1" ht="28.9" customHeight="1" thickBot="1" x14ac:dyDescent="0.3">
      <c r="B16" s="351" t="str">
        <f t="shared" si="0"/>
        <v>Montant transférable maximal du compte avec participation aux bénéfices non répartis ou compte sans participation, tel que calculé conformément à l’article 542 de la Loi (5)</v>
      </c>
      <c r="C16" s="512"/>
      <c r="D16" s="512"/>
      <c r="E16" s="513"/>
      <c r="F16" s="175"/>
      <c r="G16" s="1" t="s">
        <v>802</v>
      </c>
      <c r="H16" s="149"/>
      <c r="I16" s="112"/>
      <c r="J16" s="112" t="s">
        <v>2744</v>
      </c>
      <c r="K16" s="112" t="s">
        <v>2745</v>
      </c>
      <c r="L16" s="112"/>
      <c r="M16" s="112"/>
      <c r="N16" s="112"/>
      <c r="O16" s="112"/>
      <c r="P16" s="112"/>
      <c r="Q16" s="112"/>
      <c r="R16" s="112"/>
      <c r="S16" s="112"/>
      <c r="T16" s="112"/>
    </row>
    <row r="18" spans="2:11" x14ac:dyDescent="0.25">
      <c r="B18" s="155" t="str">
        <f t="shared" ref="B18:B23" si="1">IF(Lang=0,J18,K18)</f>
        <v>(1) Pour le collectif, excluant les ristournes d’expérience.</v>
      </c>
      <c r="C18" s="150"/>
      <c r="D18" s="150"/>
      <c r="E18" s="137"/>
      <c r="F18" s="137"/>
      <c r="G18" s="137"/>
      <c r="H18" s="137"/>
      <c r="J18" s="112" t="s">
        <v>2746</v>
      </c>
      <c r="K18" s="112" t="s">
        <v>2747</v>
      </c>
    </row>
    <row r="19" spans="2:11" x14ac:dyDescent="0.25">
      <c r="B19" s="155" t="str">
        <f t="shared" si="1"/>
        <v>(2) Séparer le transfert du bénéfice (perte) net(te) attribuable aux contrats avec participation dans le cas où le transfert serait inclus dans le bénéfice (perte) net(te).</v>
      </c>
      <c r="C19" s="155"/>
      <c r="D19" s="155"/>
      <c r="E19" s="137"/>
      <c r="F19" s="137"/>
      <c r="G19" s="137"/>
      <c r="H19" s="137"/>
      <c r="J19" s="112" t="s">
        <v>2748</v>
      </c>
      <c r="K19" s="112" t="s">
        <v>2749</v>
      </c>
    </row>
    <row r="20" spans="2:11" x14ac:dyDescent="0.25">
      <c r="B20" s="155" t="str">
        <f t="shared" si="1"/>
        <v>(3) Veuillez expliquer en détail dans le rapport de l'actuaire.</v>
      </c>
      <c r="C20" s="149"/>
      <c r="D20" s="149"/>
      <c r="E20" s="137"/>
      <c r="F20" s="137"/>
      <c r="G20" s="137"/>
      <c r="H20" s="137"/>
      <c r="J20" s="112" t="s">
        <v>2750</v>
      </c>
      <c r="K20" s="112" t="s">
        <v>2751</v>
      </c>
    </row>
    <row r="21" spans="2:11" x14ac:dyDescent="0.25">
      <c r="B21" s="155" t="str">
        <f t="shared" si="1"/>
        <v>(4) Le solde du compte avec participation à la fin de la période doit correspondre au montant de la page 20040, ligne 199, colonne 01 des états VIE.</v>
      </c>
      <c r="C21" s="149"/>
      <c r="D21" s="149"/>
      <c r="E21" s="137"/>
      <c r="F21" s="137"/>
      <c r="G21" s="137"/>
      <c r="H21" s="137"/>
      <c r="J21" s="112" t="s">
        <v>2752</v>
      </c>
      <c r="K21" s="112" t="s">
        <v>2753</v>
      </c>
    </row>
    <row r="22" spans="2:11" ht="31.9" customHeight="1" x14ac:dyDescent="0.25">
      <c r="B22" s="736" t="str">
        <f t="shared" si="1"/>
        <v>(5) Si cet article ne s’applique pas (en vertu par exemple, de l’article 539 de la Loi, ou d’une entente conclue lors d’une démutualisation), inscrire N/A et veuillez justifier dans le rapport de l'actuaire. Le montant transférable maximal du compte avec participation aux bénéfices non répartis ou compte sans participation doit correspondre au montant de la page 10090, ligne 120, colonne 03 des états VIE.</v>
      </c>
      <c r="C22" s="736">
        <f>IF(Lang=0,L22,M22)</f>
        <v>0</v>
      </c>
      <c r="D22" s="736">
        <f>IF(Lang=0,N22,O22)</f>
        <v>0</v>
      </c>
      <c r="E22" s="736">
        <f>IF(Lang=0,P22,Q22)</f>
        <v>0</v>
      </c>
      <c r="F22" s="177"/>
      <c r="G22" s="137"/>
      <c r="H22" s="137"/>
      <c r="J22" s="112" t="s">
        <v>2754</v>
      </c>
      <c r="K22" s="112" t="s">
        <v>2755</v>
      </c>
    </row>
    <row r="23" spans="2:11" x14ac:dyDescent="0.25">
      <c r="B23" s="736" t="str">
        <f t="shared" si="1"/>
        <v>(6) Facultatif</v>
      </c>
      <c r="C23" s="736">
        <f>IF(Lang=0,L23,M23)</f>
        <v>0</v>
      </c>
      <c r="D23" s="736">
        <f>IF(Lang=0,N23,O23)</f>
        <v>0</v>
      </c>
      <c r="E23" s="736">
        <f>IF(Lang=0,P23,Q23)</f>
        <v>0</v>
      </c>
      <c r="F23" s="137"/>
      <c r="G23" s="137"/>
      <c r="H23" s="137"/>
      <c r="J23" s="112" t="s">
        <v>2756</v>
      </c>
      <c r="K23" s="112" t="s">
        <v>2757</v>
      </c>
    </row>
    <row r="24" spans="2:11" x14ac:dyDescent="0.25">
      <c r="B24" s="135"/>
      <c r="C24" s="135"/>
      <c r="D24" s="135"/>
      <c r="E24" s="137"/>
      <c r="F24" s="137"/>
      <c r="G24" s="137"/>
      <c r="H24" s="137"/>
    </row>
    <row r="25" spans="2:11" x14ac:dyDescent="0.25">
      <c r="B25" s="135"/>
      <c r="C25" s="135"/>
      <c r="D25" s="135"/>
      <c r="E25" s="137"/>
      <c r="F25" s="137"/>
      <c r="G25" s="137"/>
      <c r="H25" s="137"/>
    </row>
    <row r="26" spans="2:11" x14ac:dyDescent="0.25">
      <c r="B26" s="150"/>
      <c r="C26" s="150"/>
      <c r="D26" s="150"/>
      <c r="E26" s="137"/>
      <c r="F26" s="137"/>
      <c r="G26" s="137"/>
      <c r="H26" s="137"/>
    </row>
  </sheetData>
  <sheetProtection sheet="1" objects="1" scenarios="1"/>
  <mergeCells count="5">
    <mergeCell ref="B2:E2"/>
    <mergeCell ref="B3:E3"/>
    <mergeCell ref="B22:E22"/>
    <mergeCell ref="B4:B5"/>
    <mergeCell ref="B23:E23"/>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A7.2&amp;RCompte avec participation</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5206-CF39-472C-8971-C4F24388C247}">
  <sheetPr codeName="Feuil39"/>
  <dimension ref="B1:AA105"/>
  <sheetViews>
    <sheetView workbookViewId="0"/>
  </sheetViews>
  <sheetFormatPr baseColWidth="10" defaultColWidth="11.42578125" defaultRowHeight="15" outlineLevelRow="1" outlineLevelCol="1" x14ac:dyDescent="0.25"/>
  <cols>
    <col min="1" max="1" width="3.28515625" style="165" customWidth="1"/>
    <col min="2" max="3" width="18.7109375" style="165" customWidth="1"/>
    <col min="4" max="7" width="15.7109375" style="165" customWidth="1"/>
    <col min="8" max="8" width="2.140625" style="178" customWidth="1"/>
    <col min="9" max="9" width="3.7109375" style="165" customWidth="1"/>
    <col min="10" max="10" width="11.42578125" style="165"/>
    <col min="11" max="14" width="11.42578125" style="165" hidden="1" customWidth="1" outlineLevel="1"/>
    <col min="15" max="15" width="0" style="165" hidden="1" customWidth="1" outlineLevel="1"/>
    <col min="16" max="26" width="11.42578125" style="165" hidden="1" customWidth="1" outlineLevel="1"/>
    <col min="27" max="27" width="11.42578125" style="165" collapsed="1"/>
    <col min="28" max="16384" width="11.42578125" style="165"/>
  </cols>
  <sheetData>
    <row r="1" spans="2:26" ht="15.75" thickBot="1" x14ac:dyDescent="0.3">
      <c r="H1" s="164"/>
    </row>
    <row r="2" spans="2:26" ht="30" customHeight="1" x14ac:dyDescent="0.25">
      <c r="B2" s="705" t="str">
        <f>IF(Lang=0,L2,M2)</f>
        <v>ESCAP - Dépôts admissibles
(consolidé)</v>
      </c>
      <c r="C2" s="711">
        <f>IF(Lang=0,N2,O2)</f>
        <v>0</v>
      </c>
      <c r="D2" s="737">
        <f>IF(Lang=0,P2,Q2)</f>
        <v>0</v>
      </c>
      <c r="E2" s="738"/>
      <c r="F2" s="713"/>
      <c r="G2" s="712">
        <f>IF(Lang=0,R2,S2)</f>
        <v>0</v>
      </c>
      <c r="H2" s="164"/>
      <c r="I2" s="164"/>
      <c r="L2" s="165" t="s">
        <v>2758</v>
      </c>
      <c r="M2" s="165" t="s">
        <v>2759</v>
      </c>
    </row>
    <row r="3" spans="2:26" ht="15" customHeight="1" x14ac:dyDescent="0.25">
      <c r="B3" s="739" t="str">
        <f>IF(Lang=0,L3,M3)</f>
        <v>(en millier de dollars)</v>
      </c>
      <c r="C3" s="740">
        <f>IF(Lang=0,N3,O3)</f>
        <v>0</v>
      </c>
      <c r="D3" s="741">
        <f>IF(Lang=0,P3,Q3)</f>
        <v>0</v>
      </c>
      <c r="E3" s="742"/>
      <c r="F3" s="743"/>
      <c r="G3" s="744">
        <f>IF(Lang=0,R3,S3)</f>
        <v>0</v>
      </c>
      <c r="H3" s="164"/>
      <c r="I3" s="164"/>
      <c r="L3" s="165" t="s">
        <v>756</v>
      </c>
      <c r="M3" s="165" t="s">
        <v>757</v>
      </c>
    </row>
    <row r="4" spans="2:26" ht="27.75" customHeight="1" x14ac:dyDescent="0.25">
      <c r="B4" s="745" t="str">
        <f>IF(Lang=0,L4,M4)</f>
        <v>Portefeuille ou filiale</v>
      </c>
      <c r="C4" s="746">
        <f>IF(Lang=0,N4,O4)</f>
        <v>0</v>
      </c>
      <c r="D4" s="749" t="str">
        <f>IF(Lang=0,P4,Q4)</f>
        <v>Dépôts admissibles</v>
      </c>
      <c r="E4" s="750"/>
      <c r="F4" s="751" t="str">
        <f>IF(Lang=0,T4,U4)</f>
        <v>Passif / Actif</v>
      </c>
      <c r="G4" s="752"/>
      <c r="H4" s="164"/>
      <c r="I4" s="164"/>
      <c r="L4" s="165" t="s">
        <v>760</v>
      </c>
      <c r="M4" s="165" t="s">
        <v>761</v>
      </c>
      <c r="P4" s="165" t="s">
        <v>2760</v>
      </c>
      <c r="Q4" s="165" t="s">
        <v>2761</v>
      </c>
      <c r="T4" s="165" t="s">
        <v>2762</v>
      </c>
      <c r="U4" s="165" t="s">
        <v>2763</v>
      </c>
    </row>
    <row r="5" spans="2:26" ht="49.5" customHeight="1" x14ac:dyDescent="0.25">
      <c r="B5" s="96" t="str">
        <f>IF(Lang=0,L5,M5)</f>
        <v xml:space="preserve"> Contrats d'assurance</v>
      </c>
      <c r="C5" s="352" t="str">
        <f>IF(Lang=0,N5,O5)</f>
        <v>Contrats de réassurance détenus</v>
      </c>
      <c r="D5" s="97" t="str">
        <f>IF(Lang=0,P5,Q5)</f>
        <v>Dépôts excédentaires des réassureurs non agréés</v>
      </c>
      <c r="E5" s="109" t="str">
        <f>IF(Lang=0,R5,S5)</f>
        <v>Provisions pour fluctuation des réclamations</v>
      </c>
      <c r="F5" s="109" t="str">
        <f>IF(Lang=0,T5,U5)</f>
        <v>Passif des contrats d'assurance (excluant la MSC)</v>
      </c>
      <c r="G5" s="98" t="str">
        <f>IF(Lang=0,V5,W5)</f>
        <v>Actif des contrats
de réassurance détenus (excluant la MSC)</v>
      </c>
      <c r="H5" s="164"/>
      <c r="I5" s="164"/>
      <c r="L5" s="165" t="s">
        <v>2764</v>
      </c>
      <c r="M5" s="165" t="s">
        <v>2659</v>
      </c>
      <c r="N5" s="165" t="s">
        <v>2660</v>
      </c>
      <c r="O5" s="165" t="s">
        <v>2661</v>
      </c>
      <c r="P5" s="165" t="s">
        <v>2765</v>
      </c>
      <c r="Q5" s="165" t="s">
        <v>2766</v>
      </c>
      <c r="R5" s="165" t="s">
        <v>2767</v>
      </c>
      <c r="S5" s="165" t="s">
        <v>2768</v>
      </c>
      <c r="T5" s="165" t="s">
        <v>2684</v>
      </c>
      <c r="U5" s="165" t="s">
        <v>2685</v>
      </c>
      <c r="V5" s="165" t="s">
        <v>2769</v>
      </c>
      <c r="W5" s="165" t="s">
        <v>2770</v>
      </c>
    </row>
    <row r="6" spans="2:26" ht="9" customHeight="1" x14ac:dyDescent="0.25">
      <c r="B6" s="302" t="s">
        <v>782</v>
      </c>
      <c r="C6" s="303" t="s">
        <v>2771</v>
      </c>
      <c r="D6" s="303" t="s">
        <v>785</v>
      </c>
      <c r="E6" s="353">
        <v>22</v>
      </c>
      <c r="F6" s="353">
        <v>31</v>
      </c>
      <c r="G6" s="304" t="s">
        <v>790</v>
      </c>
      <c r="H6" s="164"/>
      <c r="I6" s="55" t="str">
        <f>IF(Lang=0,Y6,Z6)</f>
        <v>Réf</v>
      </c>
      <c r="Y6" s="165" t="s">
        <v>2</v>
      </c>
      <c r="Z6" s="165" t="s">
        <v>3</v>
      </c>
    </row>
    <row r="7" spans="2:26" ht="15" customHeight="1" x14ac:dyDescent="0.25">
      <c r="B7" s="474" t="str">
        <f t="shared" ref="B7:B16" si="0">IF(Lang=0,L7,M7)</f>
        <v>Portefeuille#1</v>
      </c>
      <c r="C7" s="365" t="str">
        <f t="shared" ref="C7:C16" si="1">IF(Lang=0,N7,O7)</f>
        <v>Portefeuille#1</v>
      </c>
      <c r="D7" s="371"/>
      <c r="E7" s="371"/>
      <c r="F7" s="371"/>
      <c r="G7" s="372"/>
      <c r="H7" s="164"/>
      <c r="I7" s="56" t="s">
        <v>794</v>
      </c>
      <c r="L7" s="165" t="s">
        <v>680</v>
      </c>
      <c r="M7" s="165" t="s">
        <v>681</v>
      </c>
      <c r="N7" s="165" t="s">
        <v>680</v>
      </c>
      <c r="O7" s="165" t="s">
        <v>681</v>
      </c>
    </row>
    <row r="8" spans="2:26" ht="15" customHeight="1" x14ac:dyDescent="0.25">
      <c r="B8" s="474" t="str">
        <f t="shared" si="0"/>
        <v>Portefeuille#1</v>
      </c>
      <c r="C8" s="365" t="str">
        <f t="shared" si="1"/>
        <v>Portefeuille#1</v>
      </c>
      <c r="D8" s="371"/>
      <c r="E8" s="371"/>
      <c r="F8" s="371"/>
      <c r="G8" s="372"/>
      <c r="H8" s="164"/>
      <c r="I8" s="56" t="s">
        <v>795</v>
      </c>
      <c r="L8" s="165" t="s">
        <v>680</v>
      </c>
      <c r="M8" s="165" t="s">
        <v>681</v>
      </c>
      <c r="N8" s="165" t="s">
        <v>680</v>
      </c>
      <c r="O8" s="165" t="s">
        <v>681</v>
      </c>
    </row>
    <row r="9" spans="2:26" ht="15" customHeight="1" x14ac:dyDescent="0.25">
      <c r="B9" s="474" t="str">
        <f t="shared" si="0"/>
        <v>Portefeuille#1</v>
      </c>
      <c r="C9" s="365" t="str">
        <f t="shared" si="1"/>
        <v>Portefeuille#1</v>
      </c>
      <c r="D9" s="371"/>
      <c r="E9" s="371"/>
      <c r="F9" s="371"/>
      <c r="G9" s="372"/>
      <c r="H9" s="164"/>
      <c r="I9" s="56" t="s">
        <v>796</v>
      </c>
      <c r="L9" s="165" t="s">
        <v>680</v>
      </c>
      <c r="M9" s="165" t="s">
        <v>681</v>
      </c>
      <c r="N9" s="165" t="s">
        <v>680</v>
      </c>
      <c r="O9" s="165" t="s">
        <v>681</v>
      </c>
    </row>
    <row r="10" spans="2:26" ht="15" customHeight="1" x14ac:dyDescent="0.25">
      <c r="B10" s="474" t="str">
        <f t="shared" si="0"/>
        <v>Portefeuille#2</v>
      </c>
      <c r="C10" s="365" t="str">
        <f t="shared" si="1"/>
        <v>Portefeuille#2</v>
      </c>
      <c r="D10" s="371"/>
      <c r="E10" s="371"/>
      <c r="F10" s="371"/>
      <c r="G10" s="372"/>
      <c r="H10" s="164"/>
      <c r="I10" s="56" t="s">
        <v>797</v>
      </c>
      <c r="L10" s="165" t="s">
        <v>687</v>
      </c>
      <c r="M10" s="165" t="s">
        <v>688</v>
      </c>
      <c r="N10" s="165" t="s">
        <v>687</v>
      </c>
      <c r="O10" s="165" t="s">
        <v>688</v>
      </c>
    </row>
    <row r="11" spans="2:26" ht="15" customHeight="1" x14ac:dyDescent="0.25">
      <c r="B11" s="474" t="str">
        <f t="shared" si="0"/>
        <v>Portefeuille#2</v>
      </c>
      <c r="C11" s="365" t="str">
        <f t="shared" si="1"/>
        <v>Portefeuille#2</v>
      </c>
      <c r="D11" s="371"/>
      <c r="E11" s="371"/>
      <c r="F11" s="371"/>
      <c r="G11" s="372"/>
      <c r="H11" s="164"/>
      <c r="I11" s="56" t="s">
        <v>6</v>
      </c>
      <c r="L11" s="165" t="s">
        <v>687</v>
      </c>
      <c r="M11" s="165" t="s">
        <v>688</v>
      </c>
      <c r="N11" s="165" t="s">
        <v>687</v>
      </c>
      <c r="O11" s="165" t="s">
        <v>688</v>
      </c>
    </row>
    <row r="12" spans="2:26" ht="15" customHeight="1" x14ac:dyDescent="0.25">
      <c r="B12" s="474" t="str">
        <f t="shared" si="0"/>
        <v>Portefeuille#2</v>
      </c>
      <c r="C12" s="365" t="str">
        <f t="shared" si="1"/>
        <v>Portefeuille#2</v>
      </c>
      <c r="D12" s="371"/>
      <c r="E12" s="371"/>
      <c r="F12" s="371"/>
      <c r="G12" s="372"/>
      <c r="H12" s="164"/>
      <c r="I12" s="56" t="s">
        <v>798</v>
      </c>
      <c r="L12" s="165" t="s">
        <v>687</v>
      </c>
      <c r="M12" s="165" t="s">
        <v>688</v>
      </c>
      <c r="N12" s="165" t="s">
        <v>687</v>
      </c>
      <c r="O12" s="165" t="s">
        <v>688</v>
      </c>
    </row>
    <row r="13" spans="2:26" ht="15" customHeight="1" x14ac:dyDescent="0.25">
      <c r="B13" s="474" t="str">
        <f t="shared" si="0"/>
        <v>Portefeuille#3</v>
      </c>
      <c r="C13" s="365" t="str">
        <f t="shared" si="1"/>
        <v>Portefeuille#3</v>
      </c>
      <c r="D13" s="371"/>
      <c r="E13" s="371"/>
      <c r="F13" s="371"/>
      <c r="G13" s="372"/>
      <c r="H13" s="164"/>
      <c r="I13" s="56" t="s">
        <v>799</v>
      </c>
      <c r="L13" s="165" t="s">
        <v>694</v>
      </c>
      <c r="M13" s="165" t="s">
        <v>695</v>
      </c>
      <c r="N13" s="165" t="s">
        <v>694</v>
      </c>
      <c r="O13" s="165" t="s">
        <v>695</v>
      </c>
    </row>
    <row r="14" spans="2:26" ht="15" customHeight="1" x14ac:dyDescent="0.25">
      <c r="B14" s="474" t="str">
        <f t="shared" si="0"/>
        <v>Portefeuille#3</v>
      </c>
      <c r="C14" s="365" t="str">
        <f t="shared" si="1"/>
        <v>Portefeuille#3</v>
      </c>
      <c r="D14" s="371"/>
      <c r="E14" s="371"/>
      <c r="F14" s="371"/>
      <c r="G14" s="372"/>
      <c r="H14" s="164"/>
      <c r="I14" s="56" t="s">
        <v>800</v>
      </c>
      <c r="L14" s="165" t="s">
        <v>694</v>
      </c>
      <c r="M14" s="165" t="s">
        <v>695</v>
      </c>
      <c r="N14" s="165" t="s">
        <v>694</v>
      </c>
      <c r="O14" s="165" t="s">
        <v>695</v>
      </c>
    </row>
    <row r="15" spans="2:26" ht="15" customHeight="1" x14ac:dyDescent="0.25">
      <c r="B15" s="474" t="str">
        <f t="shared" si="0"/>
        <v>Filiale</v>
      </c>
      <c r="C15" s="365" t="str">
        <f t="shared" si="1"/>
        <v>Filiale</v>
      </c>
      <c r="D15" s="371"/>
      <c r="E15" s="371"/>
      <c r="F15" s="371"/>
      <c r="G15" s="372"/>
      <c r="H15" s="164"/>
      <c r="I15" s="56" t="s">
        <v>801</v>
      </c>
      <c r="L15" s="165" t="s">
        <v>673</v>
      </c>
      <c r="M15" s="165" t="s">
        <v>674</v>
      </c>
      <c r="N15" s="165" t="s">
        <v>673</v>
      </c>
      <c r="O15" s="165" t="s">
        <v>674</v>
      </c>
    </row>
    <row r="16" spans="2:26" ht="15" customHeight="1" x14ac:dyDescent="0.25">
      <c r="B16" s="474" t="str">
        <f t="shared" si="0"/>
        <v>Filiale</v>
      </c>
      <c r="C16" s="365" t="str">
        <f t="shared" si="1"/>
        <v>Filiale</v>
      </c>
      <c r="D16" s="371"/>
      <c r="E16" s="371"/>
      <c r="F16" s="371"/>
      <c r="G16" s="372"/>
      <c r="H16" s="164"/>
      <c r="I16" s="56" t="s">
        <v>24</v>
      </c>
      <c r="L16" s="165" t="s">
        <v>673</v>
      </c>
      <c r="M16" s="165" t="s">
        <v>674</v>
      </c>
      <c r="N16" s="165" t="s">
        <v>673</v>
      </c>
      <c r="O16" s="165" t="s">
        <v>674</v>
      </c>
    </row>
    <row r="17" spans="2:9" ht="15" customHeight="1" outlineLevel="1" x14ac:dyDescent="0.25">
      <c r="B17" s="474"/>
      <c r="C17" s="365"/>
      <c r="D17" s="371"/>
      <c r="E17" s="371"/>
      <c r="F17" s="371"/>
      <c r="G17" s="372"/>
      <c r="H17" s="164"/>
      <c r="I17" s="56" t="s">
        <v>802</v>
      </c>
    </row>
    <row r="18" spans="2:9" ht="15" customHeight="1" outlineLevel="1" x14ac:dyDescent="0.25">
      <c r="B18" s="474"/>
      <c r="C18" s="365"/>
      <c r="D18" s="371"/>
      <c r="E18" s="371"/>
      <c r="F18" s="371"/>
      <c r="G18" s="372"/>
      <c r="H18" s="164"/>
      <c r="I18" s="56" t="s">
        <v>803</v>
      </c>
    </row>
    <row r="19" spans="2:9" ht="15" customHeight="1" outlineLevel="1" x14ac:dyDescent="0.25">
      <c r="B19" s="474"/>
      <c r="C19" s="365"/>
      <c r="D19" s="371"/>
      <c r="E19" s="371"/>
      <c r="F19" s="371"/>
      <c r="G19" s="372"/>
      <c r="H19" s="164"/>
      <c r="I19" s="56" t="s">
        <v>804</v>
      </c>
    </row>
    <row r="20" spans="2:9" ht="15" customHeight="1" outlineLevel="1" x14ac:dyDescent="0.25">
      <c r="B20" s="474"/>
      <c r="C20" s="365"/>
      <c r="D20" s="371"/>
      <c r="E20" s="371"/>
      <c r="F20" s="371"/>
      <c r="G20" s="372"/>
      <c r="H20" s="164"/>
      <c r="I20" s="56" t="s">
        <v>805</v>
      </c>
    </row>
    <row r="21" spans="2:9" ht="15" customHeight="1" outlineLevel="1" x14ac:dyDescent="0.25">
      <c r="B21" s="474"/>
      <c r="C21" s="365"/>
      <c r="D21" s="397"/>
      <c r="E21" s="397"/>
      <c r="F21" s="397"/>
      <c r="G21" s="392"/>
      <c r="H21" s="164"/>
      <c r="I21" s="56" t="s">
        <v>806</v>
      </c>
    </row>
    <row r="22" spans="2:9" ht="15" customHeight="1" outlineLevel="1" x14ac:dyDescent="0.25">
      <c r="B22" s="474"/>
      <c r="C22" s="365"/>
      <c r="D22" s="397"/>
      <c r="E22" s="397"/>
      <c r="F22" s="397"/>
      <c r="G22" s="392"/>
      <c r="H22" s="164"/>
      <c r="I22" s="56" t="s">
        <v>807</v>
      </c>
    </row>
    <row r="23" spans="2:9" ht="15" customHeight="1" outlineLevel="1" x14ac:dyDescent="0.25">
      <c r="B23" s="474"/>
      <c r="C23" s="365"/>
      <c r="D23" s="397"/>
      <c r="E23" s="397"/>
      <c r="F23" s="397"/>
      <c r="G23" s="392"/>
      <c r="H23" s="164"/>
      <c r="I23" s="56" t="s">
        <v>808</v>
      </c>
    </row>
    <row r="24" spans="2:9" ht="15" customHeight="1" outlineLevel="1" x14ac:dyDescent="0.25">
      <c r="B24" s="474"/>
      <c r="C24" s="365"/>
      <c r="D24" s="397"/>
      <c r="E24" s="397"/>
      <c r="F24" s="397"/>
      <c r="G24" s="392"/>
      <c r="H24" s="164"/>
      <c r="I24" s="56" t="s">
        <v>809</v>
      </c>
    </row>
    <row r="25" spans="2:9" ht="15" customHeight="1" outlineLevel="1" x14ac:dyDescent="0.25">
      <c r="B25" s="474"/>
      <c r="C25" s="365"/>
      <c r="D25" s="397"/>
      <c r="E25" s="397"/>
      <c r="F25" s="397"/>
      <c r="G25" s="392"/>
      <c r="H25" s="164"/>
      <c r="I25" s="56" t="s">
        <v>810</v>
      </c>
    </row>
    <row r="26" spans="2:9" ht="15" customHeight="1" outlineLevel="1" x14ac:dyDescent="0.25">
      <c r="B26" s="474"/>
      <c r="C26" s="365"/>
      <c r="D26" s="397"/>
      <c r="E26" s="397"/>
      <c r="F26" s="397"/>
      <c r="G26" s="392"/>
      <c r="H26" s="164"/>
      <c r="I26" s="56" t="s">
        <v>811</v>
      </c>
    </row>
    <row r="27" spans="2:9" ht="15" customHeight="1" outlineLevel="1" x14ac:dyDescent="0.25">
      <c r="B27" s="474"/>
      <c r="C27" s="365"/>
      <c r="D27" s="397"/>
      <c r="E27" s="397"/>
      <c r="F27" s="397"/>
      <c r="G27" s="392"/>
      <c r="H27" s="164"/>
      <c r="I27" s="56" t="s">
        <v>812</v>
      </c>
    </row>
    <row r="28" spans="2:9" ht="15" customHeight="1" outlineLevel="1" x14ac:dyDescent="0.25">
      <c r="B28" s="474"/>
      <c r="C28" s="365"/>
      <c r="D28" s="397"/>
      <c r="E28" s="397"/>
      <c r="F28" s="397"/>
      <c r="G28" s="392"/>
      <c r="H28" s="164"/>
      <c r="I28" s="56" t="s">
        <v>813</v>
      </c>
    </row>
    <row r="29" spans="2:9" ht="15" customHeight="1" outlineLevel="1" x14ac:dyDescent="0.25">
      <c r="B29" s="474"/>
      <c r="C29" s="365"/>
      <c r="D29" s="397"/>
      <c r="E29" s="397"/>
      <c r="F29" s="397"/>
      <c r="G29" s="392"/>
      <c r="H29" s="164"/>
      <c r="I29" s="56" t="s">
        <v>814</v>
      </c>
    </row>
    <row r="30" spans="2:9" ht="15" customHeight="1" outlineLevel="1" x14ac:dyDescent="0.25">
      <c r="B30" s="474"/>
      <c r="C30" s="365"/>
      <c r="D30" s="397"/>
      <c r="E30" s="397"/>
      <c r="F30" s="397"/>
      <c r="G30" s="392"/>
      <c r="H30" s="164"/>
      <c r="I30" s="56" t="s">
        <v>815</v>
      </c>
    </row>
    <row r="31" spans="2:9" ht="15" customHeight="1" outlineLevel="1" x14ac:dyDescent="0.25">
      <c r="B31" s="474"/>
      <c r="C31" s="365"/>
      <c r="D31" s="397"/>
      <c r="E31" s="397"/>
      <c r="F31" s="397"/>
      <c r="G31" s="392"/>
      <c r="H31" s="164"/>
      <c r="I31" s="56" t="s">
        <v>816</v>
      </c>
    </row>
    <row r="32" spans="2:9" ht="15" customHeight="1" outlineLevel="1" x14ac:dyDescent="0.25">
      <c r="B32" s="474"/>
      <c r="C32" s="365"/>
      <c r="D32" s="397"/>
      <c r="E32" s="397"/>
      <c r="F32" s="397"/>
      <c r="G32" s="392"/>
      <c r="H32" s="164"/>
      <c r="I32" s="56" t="s">
        <v>817</v>
      </c>
    </row>
    <row r="33" spans="2:9" ht="15" customHeight="1" outlineLevel="1" x14ac:dyDescent="0.25">
      <c r="B33" s="474"/>
      <c r="C33" s="365"/>
      <c r="D33" s="397"/>
      <c r="E33" s="397"/>
      <c r="F33" s="397"/>
      <c r="G33" s="392"/>
      <c r="H33" s="164"/>
      <c r="I33" s="56" t="s">
        <v>818</v>
      </c>
    </row>
    <row r="34" spans="2:9" ht="15" customHeight="1" outlineLevel="1" x14ac:dyDescent="0.25">
      <c r="B34" s="474"/>
      <c r="C34" s="365"/>
      <c r="D34" s="397"/>
      <c r="E34" s="397"/>
      <c r="F34" s="397"/>
      <c r="G34" s="392"/>
      <c r="H34" s="164"/>
      <c r="I34" s="56" t="s">
        <v>819</v>
      </c>
    </row>
    <row r="35" spans="2:9" ht="15" customHeight="1" outlineLevel="1" x14ac:dyDescent="0.25">
      <c r="B35" s="474"/>
      <c r="C35" s="365"/>
      <c r="D35" s="397"/>
      <c r="E35" s="397"/>
      <c r="F35" s="397"/>
      <c r="G35" s="392"/>
      <c r="H35" s="164"/>
      <c r="I35" s="56" t="s">
        <v>820</v>
      </c>
    </row>
    <row r="36" spans="2:9" ht="15" customHeight="1" outlineLevel="1" x14ac:dyDescent="0.25">
      <c r="B36" s="474"/>
      <c r="C36" s="365"/>
      <c r="D36" s="397"/>
      <c r="E36" s="397"/>
      <c r="F36" s="397"/>
      <c r="G36" s="392"/>
      <c r="H36" s="164"/>
      <c r="I36" s="56" t="s">
        <v>821</v>
      </c>
    </row>
    <row r="37" spans="2:9" ht="15" customHeight="1" outlineLevel="1" x14ac:dyDescent="0.25">
      <c r="B37" s="474"/>
      <c r="C37" s="365"/>
      <c r="D37" s="397"/>
      <c r="E37" s="397"/>
      <c r="F37" s="397"/>
      <c r="G37" s="392"/>
      <c r="H37" s="164"/>
      <c r="I37" s="56" t="s">
        <v>822</v>
      </c>
    </row>
    <row r="38" spans="2:9" ht="15" customHeight="1" outlineLevel="1" x14ac:dyDescent="0.25">
      <c r="B38" s="474"/>
      <c r="C38" s="365"/>
      <c r="D38" s="397"/>
      <c r="E38" s="397"/>
      <c r="F38" s="397"/>
      <c r="G38" s="392"/>
      <c r="H38" s="164"/>
      <c r="I38" s="56" t="s">
        <v>823</v>
      </c>
    </row>
    <row r="39" spans="2:9" ht="15" customHeight="1" outlineLevel="1" x14ac:dyDescent="0.25">
      <c r="B39" s="474"/>
      <c r="C39" s="365"/>
      <c r="D39" s="397"/>
      <c r="E39" s="397"/>
      <c r="F39" s="397"/>
      <c r="G39" s="392"/>
      <c r="H39" s="164"/>
      <c r="I39" s="56" t="s">
        <v>824</v>
      </c>
    </row>
    <row r="40" spans="2:9" ht="15" customHeight="1" outlineLevel="1" x14ac:dyDescent="0.25">
      <c r="B40" s="474"/>
      <c r="C40" s="365"/>
      <c r="D40" s="397"/>
      <c r="E40" s="397"/>
      <c r="F40" s="397"/>
      <c r="G40" s="392"/>
      <c r="H40" s="164"/>
      <c r="I40" s="56" t="s">
        <v>825</v>
      </c>
    </row>
    <row r="41" spans="2:9" ht="15" customHeight="1" outlineLevel="1" x14ac:dyDescent="0.25">
      <c r="B41" s="474"/>
      <c r="C41" s="365"/>
      <c r="D41" s="397"/>
      <c r="E41" s="397"/>
      <c r="F41" s="397"/>
      <c r="G41" s="392"/>
      <c r="H41" s="164"/>
      <c r="I41" s="56" t="s">
        <v>826</v>
      </c>
    </row>
    <row r="42" spans="2:9" ht="15" customHeight="1" outlineLevel="1" x14ac:dyDescent="0.25">
      <c r="B42" s="474"/>
      <c r="C42" s="365"/>
      <c r="D42" s="397"/>
      <c r="E42" s="397"/>
      <c r="F42" s="397"/>
      <c r="G42" s="392"/>
      <c r="H42" s="164"/>
      <c r="I42" s="56" t="s">
        <v>827</v>
      </c>
    </row>
    <row r="43" spans="2:9" ht="15" customHeight="1" outlineLevel="1" x14ac:dyDescent="0.25">
      <c r="B43" s="474"/>
      <c r="C43" s="365"/>
      <c r="D43" s="397"/>
      <c r="E43" s="397"/>
      <c r="F43" s="397"/>
      <c r="G43" s="392"/>
      <c r="H43" s="164"/>
      <c r="I43" s="56" t="s">
        <v>828</v>
      </c>
    </row>
    <row r="44" spans="2:9" ht="15" customHeight="1" outlineLevel="1" x14ac:dyDescent="0.25">
      <c r="B44" s="474"/>
      <c r="C44" s="365"/>
      <c r="D44" s="397"/>
      <c r="E44" s="397"/>
      <c r="F44" s="397"/>
      <c r="G44" s="392"/>
      <c r="H44" s="164"/>
      <c r="I44" s="56" t="s">
        <v>829</v>
      </c>
    </row>
    <row r="45" spans="2:9" ht="15" customHeight="1" outlineLevel="1" x14ac:dyDescent="0.25">
      <c r="B45" s="474"/>
      <c r="C45" s="365"/>
      <c r="D45" s="397"/>
      <c r="E45" s="397"/>
      <c r="F45" s="397"/>
      <c r="G45" s="392"/>
      <c r="H45" s="164"/>
      <c r="I45" s="56" t="s">
        <v>830</v>
      </c>
    </row>
    <row r="46" spans="2:9" ht="15" customHeight="1" outlineLevel="1" x14ac:dyDescent="0.25">
      <c r="B46" s="474"/>
      <c r="C46" s="365"/>
      <c r="D46" s="397"/>
      <c r="E46" s="397"/>
      <c r="F46" s="397"/>
      <c r="G46" s="392"/>
      <c r="H46" s="164"/>
      <c r="I46" s="56" t="s">
        <v>831</v>
      </c>
    </row>
    <row r="47" spans="2:9" ht="15" customHeight="1" outlineLevel="1" x14ac:dyDescent="0.25">
      <c r="B47" s="474"/>
      <c r="C47" s="365"/>
      <c r="D47" s="397"/>
      <c r="E47" s="397"/>
      <c r="F47" s="397"/>
      <c r="G47" s="392"/>
      <c r="H47" s="164"/>
      <c r="I47" s="56" t="s">
        <v>832</v>
      </c>
    </row>
    <row r="48" spans="2:9" ht="15" customHeight="1" outlineLevel="1" x14ac:dyDescent="0.25">
      <c r="B48" s="474"/>
      <c r="C48" s="365"/>
      <c r="D48" s="397"/>
      <c r="E48" s="397"/>
      <c r="F48" s="397"/>
      <c r="G48" s="392"/>
      <c r="H48" s="164"/>
      <c r="I48" s="56" t="s">
        <v>833</v>
      </c>
    </row>
    <row r="49" spans="2:9" ht="15" customHeight="1" outlineLevel="1" x14ac:dyDescent="0.25">
      <c r="B49" s="474"/>
      <c r="C49" s="365"/>
      <c r="D49" s="397"/>
      <c r="E49" s="397"/>
      <c r="F49" s="397"/>
      <c r="G49" s="392"/>
      <c r="H49" s="164"/>
      <c r="I49" s="56" t="s">
        <v>834</v>
      </c>
    </row>
    <row r="50" spans="2:9" ht="15" customHeight="1" outlineLevel="1" x14ac:dyDescent="0.25">
      <c r="B50" s="474"/>
      <c r="C50" s="365"/>
      <c r="D50" s="397"/>
      <c r="E50" s="397"/>
      <c r="F50" s="397"/>
      <c r="G50" s="392"/>
      <c r="H50" s="164"/>
      <c r="I50" s="56" t="s">
        <v>835</v>
      </c>
    </row>
    <row r="51" spans="2:9" ht="15" customHeight="1" outlineLevel="1" x14ac:dyDescent="0.25">
      <c r="B51" s="474"/>
      <c r="C51" s="365"/>
      <c r="D51" s="397"/>
      <c r="E51" s="397"/>
      <c r="F51" s="397"/>
      <c r="G51" s="392"/>
      <c r="H51" s="164"/>
      <c r="I51" s="56" t="s">
        <v>836</v>
      </c>
    </row>
    <row r="52" spans="2:9" ht="15" customHeight="1" outlineLevel="1" x14ac:dyDescent="0.25">
      <c r="B52" s="474"/>
      <c r="C52" s="365"/>
      <c r="D52" s="397"/>
      <c r="E52" s="397"/>
      <c r="F52" s="397"/>
      <c r="G52" s="392"/>
      <c r="H52" s="164"/>
      <c r="I52" s="56" t="s">
        <v>837</v>
      </c>
    </row>
    <row r="53" spans="2:9" ht="15" customHeight="1" outlineLevel="1" x14ac:dyDescent="0.25">
      <c r="B53" s="474"/>
      <c r="C53" s="365"/>
      <c r="D53" s="397"/>
      <c r="E53" s="397"/>
      <c r="F53" s="397"/>
      <c r="G53" s="392"/>
      <c r="H53" s="164"/>
      <c r="I53" s="56" t="s">
        <v>838</v>
      </c>
    </row>
    <row r="54" spans="2:9" ht="15" customHeight="1" outlineLevel="1" x14ac:dyDescent="0.25">
      <c r="B54" s="474"/>
      <c r="C54" s="365"/>
      <c r="D54" s="397"/>
      <c r="E54" s="397"/>
      <c r="F54" s="397"/>
      <c r="G54" s="392"/>
      <c r="H54" s="164"/>
      <c r="I54" s="56" t="s">
        <v>839</v>
      </c>
    </row>
    <row r="55" spans="2:9" ht="15" customHeight="1" outlineLevel="1" x14ac:dyDescent="0.25">
      <c r="B55" s="474"/>
      <c r="C55" s="365"/>
      <c r="D55" s="397"/>
      <c r="E55" s="397"/>
      <c r="F55" s="397"/>
      <c r="G55" s="392"/>
      <c r="H55" s="164"/>
      <c r="I55" s="56" t="s">
        <v>840</v>
      </c>
    </row>
    <row r="56" spans="2:9" ht="15" customHeight="1" outlineLevel="1" x14ac:dyDescent="0.25">
      <c r="B56" s="474"/>
      <c r="C56" s="365"/>
      <c r="D56" s="397"/>
      <c r="E56" s="397"/>
      <c r="F56" s="397"/>
      <c r="G56" s="392"/>
      <c r="H56" s="164"/>
      <c r="I56" s="56" t="s">
        <v>841</v>
      </c>
    </row>
    <row r="57" spans="2:9" ht="15" customHeight="1" outlineLevel="1" x14ac:dyDescent="0.25">
      <c r="B57" s="474"/>
      <c r="C57" s="365"/>
      <c r="D57" s="397"/>
      <c r="E57" s="397"/>
      <c r="F57" s="397"/>
      <c r="G57" s="392"/>
      <c r="H57" s="164"/>
      <c r="I57" s="56" t="s">
        <v>842</v>
      </c>
    </row>
    <row r="58" spans="2:9" ht="15" customHeight="1" outlineLevel="1" x14ac:dyDescent="0.25">
      <c r="B58" s="474"/>
      <c r="C58" s="365"/>
      <c r="D58" s="397"/>
      <c r="E58" s="397"/>
      <c r="F58" s="397"/>
      <c r="G58" s="392"/>
      <c r="H58" s="164"/>
      <c r="I58" s="56" t="s">
        <v>843</v>
      </c>
    </row>
    <row r="59" spans="2:9" ht="15" customHeight="1" outlineLevel="1" x14ac:dyDescent="0.25">
      <c r="B59" s="474"/>
      <c r="C59" s="365"/>
      <c r="D59" s="397"/>
      <c r="E59" s="397"/>
      <c r="F59" s="397"/>
      <c r="G59" s="392"/>
      <c r="H59" s="164"/>
      <c r="I59" s="56" t="s">
        <v>844</v>
      </c>
    </row>
    <row r="60" spans="2:9" ht="15" customHeight="1" outlineLevel="1" x14ac:dyDescent="0.25">
      <c r="B60" s="474"/>
      <c r="C60" s="365"/>
      <c r="D60" s="397"/>
      <c r="E60" s="397"/>
      <c r="F60" s="397"/>
      <c r="G60" s="392"/>
      <c r="H60" s="164"/>
      <c r="I60" s="56" t="s">
        <v>845</v>
      </c>
    </row>
    <row r="61" spans="2:9" ht="15" customHeight="1" outlineLevel="1" x14ac:dyDescent="0.25">
      <c r="B61" s="474"/>
      <c r="C61" s="365"/>
      <c r="D61" s="397"/>
      <c r="E61" s="397"/>
      <c r="F61" s="397"/>
      <c r="G61" s="392"/>
      <c r="H61" s="164"/>
      <c r="I61" s="56" t="s">
        <v>846</v>
      </c>
    </row>
    <row r="62" spans="2:9" ht="15" customHeight="1" outlineLevel="1" x14ac:dyDescent="0.25">
      <c r="B62" s="474"/>
      <c r="C62" s="365"/>
      <c r="D62" s="397"/>
      <c r="E62" s="397"/>
      <c r="F62" s="397"/>
      <c r="G62" s="392"/>
      <c r="H62" s="164"/>
      <c r="I62" s="56" t="s">
        <v>847</v>
      </c>
    </row>
    <row r="63" spans="2:9" ht="15" customHeight="1" outlineLevel="1" x14ac:dyDescent="0.25">
      <c r="B63" s="474"/>
      <c r="C63" s="365"/>
      <c r="D63" s="397"/>
      <c r="E63" s="397"/>
      <c r="F63" s="397"/>
      <c r="G63" s="392"/>
      <c r="H63" s="164"/>
      <c r="I63" s="56" t="s">
        <v>848</v>
      </c>
    </row>
    <row r="64" spans="2:9" ht="15" customHeight="1" outlineLevel="1" x14ac:dyDescent="0.25">
      <c r="B64" s="474"/>
      <c r="C64" s="365"/>
      <c r="D64" s="397"/>
      <c r="E64" s="397"/>
      <c r="F64" s="397"/>
      <c r="G64" s="392"/>
      <c r="H64" s="164"/>
      <c r="I64" s="56" t="s">
        <v>849</v>
      </c>
    </row>
    <row r="65" spans="2:9" ht="15" customHeight="1" outlineLevel="1" x14ac:dyDescent="0.25">
      <c r="B65" s="474"/>
      <c r="C65" s="365"/>
      <c r="D65" s="397"/>
      <c r="E65" s="397"/>
      <c r="F65" s="397"/>
      <c r="G65" s="392"/>
      <c r="H65" s="164"/>
      <c r="I65" s="56" t="s">
        <v>850</v>
      </c>
    </row>
    <row r="66" spans="2:9" ht="15" customHeight="1" outlineLevel="1" x14ac:dyDescent="0.25">
      <c r="B66" s="474"/>
      <c r="C66" s="365"/>
      <c r="D66" s="397"/>
      <c r="E66" s="397"/>
      <c r="F66" s="397"/>
      <c r="G66" s="392"/>
      <c r="H66" s="164"/>
      <c r="I66" s="56" t="s">
        <v>851</v>
      </c>
    </row>
    <row r="67" spans="2:9" ht="15" customHeight="1" outlineLevel="1" x14ac:dyDescent="0.25">
      <c r="B67" s="474"/>
      <c r="C67" s="365"/>
      <c r="D67" s="397"/>
      <c r="E67" s="397"/>
      <c r="F67" s="397"/>
      <c r="G67" s="392"/>
      <c r="H67" s="164"/>
      <c r="I67" s="56" t="s">
        <v>852</v>
      </c>
    </row>
    <row r="68" spans="2:9" ht="15" customHeight="1" outlineLevel="1" x14ac:dyDescent="0.25">
      <c r="B68" s="474"/>
      <c r="C68" s="365"/>
      <c r="D68" s="397"/>
      <c r="E68" s="397"/>
      <c r="F68" s="397"/>
      <c r="G68" s="392"/>
      <c r="H68" s="164"/>
      <c r="I68" s="56" t="s">
        <v>853</v>
      </c>
    </row>
    <row r="69" spans="2:9" ht="15" customHeight="1" outlineLevel="1" x14ac:dyDescent="0.25">
      <c r="B69" s="474"/>
      <c r="C69" s="365"/>
      <c r="D69" s="397"/>
      <c r="E69" s="397"/>
      <c r="F69" s="397"/>
      <c r="G69" s="392"/>
      <c r="H69" s="164"/>
      <c r="I69" s="56" t="s">
        <v>854</v>
      </c>
    </row>
    <row r="70" spans="2:9" ht="15" customHeight="1" outlineLevel="1" x14ac:dyDescent="0.25">
      <c r="B70" s="474"/>
      <c r="C70" s="365"/>
      <c r="D70" s="397"/>
      <c r="E70" s="397"/>
      <c r="F70" s="397"/>
      <c r="G70" s="392"/>
      <c r="H70" s="164"/>
      <c r="I70" s="56" t="s">
        <v>855</v>
      </c>
    </row>
    <row r="71" spans="2:9" ht="15" customHeight="1" outlineLevel="1" x14ac:dyDescent="0.25">
      <c r="B71" s="474"/>
      <c r="C71" s="365"/>
      <c r="D71" s="397"/>
      <c r="E71" s="397"/>
      <c r="F71" s="397"/>
      <c r="G71" s="392"/>
      <c r="H71" s="164"/>
      <c r="I71" s="56" t="s">
        <v>856</v>
      </c>
    </row>
    <row r="72" spans="2:9" ht="15" customHeight="1" outlineLevel="1" x14ac:dyDescent="0.25">
      <c r="B72" s="474"/>
      <c r="C72" s="365"/>
      <c r="D72" s="397"/>
      <c r="E72" s="397"/>
      <c r="F72" s="397"/>
      <c r="G72" s="392"/>
      <c r="H72" s="164"/>
      <c r="I72" s="56" t="s">
        <v>857</v>
      </c>
    </row>
    <row r="73" spans="2:9" ht="15" customHeight="1" outlineLevel="1" x14ac:dyDescent="0.25">
      <c r="B73" s="474"/>
      <c r="C73" s="365"/>
      <c r="D73" s="397"/>
      <c r="E73" s="397"/>
      <c r="F73" s="397"/>
      <c r="G73" s="392"/>
      <c r="H73" s="164"/>
      <c r="I73" s="56" t="s">
        <v>858</v>
      </c>
    </row>
    <row r="74" spans="2:9" ht="15" customHeight="1" outlineLevel="1" x14ac:dyDescent="0.25">
      <c r="B74" s="474"/>
      <c r="C74" s="365"/>
      <c r="D74" s="397"/>
      <c r="E74" s="397"/>
      <c r="F74" s="397"/>
      <c r="G74" s="392"/>
      <c r="H74" s="164"/>
      <c r="I74" s="56" t="s">
        <v>859</v>
      </c>
    </row>
    <row r="75" spans="2:9" ht="15" customHeight="1" outlineLevel="1" x14ac:dyDescent="0.25">
      <c r="B75" s="474"/>
      <c r="C75" s="365"/>
      <c r="D75" s="397"/>
      <c r="E75" s="397"/>
      <c r="F75" s="397"/>
      <c r="G75" s="392"/>
      <c r="H75" s="164"/>
      <c r="I75" s="56" t="s">
        <v>860</v>
      </c>
    </row>
    <row r="76" spans="2:9" ht="15" customHeight="1" outlineLevel="1" x14ac:dyDescent="0.25">
      <c r="B76" s="474"/>
      <c r="C76" s="365"/>
      <c r="D76" s="397"/>
      <c r="E76" s="397"/>
      <c r="F76" s="397"/>
      <c r="G76" s="392"/>
      <c r="H76" s="164"/>
      <c r="I76" s="56" t="s">
        <v>861</v>
      </c>
    </row>
    <row r="77" spans="2:9" ht="15" customHeight="1" outlineLevel="1" x14ac:dyDescent="0.25">
      <c r="B77" s="474"/>
      <c r="C77" s="365"/>
      <c r="D77" s="397"/>
      <c r="E77" s="397"/>
      <c r="F77" s="397"/>
      <c r="G77" s="392"/>
      <c r="H77" s="164"/>
      <c r="I77" s="56" t="s">
        <v>862</v>
      </c>
    </row>
    <row r="78" spans="2:9" ht="15" customHeight="1" outlineLevel="1" x14ac:dyDescent="0.25">
      <c r="B78" s="474"/>
      <c r="C78" s="365"/>
      <c r="D78" s="397"/>
      <c r="E78" s="397"/>
      <c r="F78" s="397"/>
      <c r="G78" s="392"/>
      <c r="H78" s="164"/>
      <c r="I78" s="56" t="s">
        <v>863</v>
      </c>
    </row>
    <row r="79" spans="2:9" ht="15" customHeight="1" outlineLevel="1" x14ac:dyDescent="0.25">
      <c r="B79" s="474"/>
      <c r="C79" s="365"/>
      <c r="D79" s="397"/>
      <c r="E79" s="397"/>
      <c r="F79" s="397"/>
      <c r="G79" s="392"/>
      <c r="H79" s="164"/>
      <c r="I79" s="56" t="s">
        <v>864</v>
      </c>
    </row>
    <row r="80" spans="2:9" ht="15" customHeight="1" outlineLevel="1" x14ac:dyDescent="0.25">
      <c r="B80" s="474"/>
      <c r="C80" s="365"/>
      <c r="D80" s="397"/>
      <c r="E80" s="397"/>
      <c r="F80" s="397"/>
      <c r="G80" s="392"/>
      <c r="H80" s="164"/>
      <c r="I80" s="56" t="s">
        <v>865</v>
      </c>
    </row>
    <row r="81" spans="2:9" ht="15" customHeight="1" outlineLevel="1" x14ac:dyDescent="0.25">
      <c r="B81" s="474"/>
      <c r="C81" s="365"/>
      <c r="D81" s="397"/>
      <c r="E81" s="397"/>
      <c r="F81" s="397"/>
      <c r="G81" s="392"/>
      <c r="H81" s="164"/>
      <c r="I81" s="56" t="s">
        <v>866</v>
      </c>
    </row>
    <row r="82" spans="2:9" ht="15" customHeight="1" outlineLevel="1" x14ac:dyDescent="0.25">
      <c r="B82" s="474"/>
      <c r="C82" s="365"/>
      <c r="D82" s="397"/>
      <c r="E82" s="397"/>
      <c r="F82" s="397"/>
      <c r="G82" s="392"/>
      <c r="H82" s="164"/>
      <c r="I82" s="56" t="s">
        <v>867</v>
      </c>
    </row>
    <row r="83" spans="2:9" ht="15" customHeight="1" outlineLevel="1" x14ac:dyDescent="0.25">
      <c r="B83" s="474"/>
      <c r="C83" s="365"/>
      <c r="D83" s="397"/>
      <c r="E83" s="397"/>
      <c r="F83" s="397"/>
      <c r="G83" s="392"/>
      <c r="H83" s="164"/>
      <c r="I83" s="56" t="s">
        <v>868</v>
      </c>
    </row>
    <row r="84" spans="2:9" ht="15" customHeight="1" outlineLevel="1" x14ac:dyDescent="0.25">
      <c r="B84" s="474"/>
      <c r="C84" s="365"/>
      <c r="D84" s="397"/>
      <c r="E84" s="397"/>
      <c r="F84" s="397"/>
      <c r="G84" s="392"/>
      <c r="H84" s="164"/>
      <c r="I84" s="56" t="s">
        <v>869</v>
      </c>
    </row>
    <row r="85" spans="2:9" ht="15" customHeight="1" outlineLevel="1" x14ac:dyDescent="0.25">
      <c r="B85" s="474"/>
      <c r="C85" s="365"/>
      <c r="D85" s="397"/>
      <c r="E85" s="397"/>
      <c r="F85" s="397"/>
      <c r="G85" s="392"/>
      <c r="H85" s="164"/>
      <c r="I85" s="56" t="s">
        <v>870</v>
      </c>
    </row>
    <row r="86" spans="2:9" ht="15" customHeight="1" outlineLevel="1" x14ac:dyDescent="0.25">
      <c r="B86" s="474"/>
      <c r="C86" s="365"/>
      <c r="D86" s="397"/>
      <c r="E86" s="397"/>
      <c r="F86" s="397"/>
      <c r="G86" s="392"/>
      <c r="H86" s="164"/>
      <c r="I86" s="56" t="s">
        <v>871</v>
      </c>
    </row>
    <row r="87" spans="2:9" ht="15" customHeight="1" outlineLevel="1" x14ac:dyDescent="0.25">
      <c r="B87" s="474"/>
      <c r="C87" s="365"/>
      <c r="D87" s="397"/>
      <c r="E87" s="397"/>
      <c r="F87" s="397"/>
      <c r="G87" s="392"/>
      <c r="H87" s="164"/>
      <c r="I87" s="56" t="s">
        <v>872</v>
      </c>
    </row>
    <row r="88" spans="2:9" ht="15" customHeight="1" outlineLevel="1" x14ac:dyDescent="0.25">
      <c r="B88" s="474"/>
      <c r="C88" s="365"/>
      <c r="D88" s="397"/>
      <c r="E88" s="397"/>
      <c r="F88" s="397"/>
      <c r="G88" s="392"/>
      <c r="H88" s="164"/>
      <c r="I88" s="56" t="s">
        <v>873</v>
      </c>
    </row>
    <row r="89" spans="2:9" ht="15" customHeight="1" outlineLevel="1" x14ac:dyDescent="0.25">
      <c r="B89" s="474"/>
      <c r="C89" s="365"/>
      <c r="D89" s="397"/>
      <c r="E89" s="397"/>
      <c r="F89" s="397"/>
      <c r="G89" s="392"/>
      <c r="H89" s="164"/>
      <c r="I89" s="56" t="s">
        <v>874</v>
      </c>
    </row>
    <row r="90" spans="2:9" ht="15" customHeight="1" outlineLevel="1" x14ac:dyDescent="0.25">
      <c r="B90" s="474"/>
      <c r="C90" s="365"/>
      <c r="D90" s="397"/>
      <c r="E90" s="397"/>
      <c r="F90" s="397"/>
      <c r="G90" s="392"/>
      <c r="H90" s="164"/>
      <c r="I90" s="56" t="s">
        <v>875</v>
      </c>
    </row>
    <row r="91" spans="2:9" ht="15" customHeight="1" outlineLevel="1" x14ac:dyDescent="0.25">
      <c r="B91" s="474"/>
      <c r="C91" s="365"/>
      <c r="D91" s="397"/>
      <c r="E91" s="397"/>
      <c r="F91" s="397"/>
      <c r="G91" s="392"/>
      <c r="H91" s="164"/>
      <c r="I91" s="56" t="s">
        <v>876</v>
      </c>
    </row>
    <row r="92" spans="2:9" ht="15" customHeight="1" outlineLevel="1" x14ac:dyDescent="0.25">
      <c r="B92" s="474"/>
      <c r="C92" s="365"/>
      <c r="D92" s="397"/>
      <c r="E92" s="397"/>
      <c r="F92" s="397"/>
      <c r="G92" s="392"/>
      <c r="H92" s="164"/>
      <c r="I92" s="56" t="s">
        <v>877</v>
      </c>
    </row>
    <row r="93" spans="2:9" ht="15" customHeight="1" outlineLevel="1" x14ac:dyDescent="0.25">
      <c r="B93" s="474"/>
      <c r="C93" s="365"/>
      <c r="D93" s="397"/>
      <c r="E93" s="397"/>
      <c r="F93" s="397"/>
      <c r="G93" s="392"/>
      <c r="H93" s="164"/>
      <c r="I93" s="56" t="s">
        <v>878</v>
      </c>
    </row>
    <row r="94" spans="2:9" ht="15" customHeight="1" outlineLevel="1" x14ac:dyDescent="0.25">
      <c r="B94" s="474"/>
      <c r="C94" s="365"/>
      <c r="D94" s="397"/>
      <c r="E94" s="397"/>
      <c r="F94" s="397"/>
      <c r="G94" s="392"/>
      <c r="H94" s="164"/>
      <c r="I94" s="56" t="s">
        <v>879</v>
      </c>
    </row>
    <row r="95" spans="2:9" ht="15" customHeight="1" outlineLevel="1" x14ac:dyDescent="0.25">
      <c r="B95" s="474"/>
      <c r="C95" s="365"/>
      <c r="D95" s="397"/>
      <c r="E95" s="397"/>
      <c r="F95" s="397"/>
      <c r="G95" s="392"/>
      <c r="H95" s="164"/>
      <c r="I95" s="56" t="s">
        <v>880</v>
      </c>
    </row>
    <row r="96" spans="2:9" ht="15" customHeight="1" outlineLevel="1" x14ac:dyDescent="0.25">
      <c r="B96" s="474"/>
      <c r="C96" s="365"/>
      <c r="D96" s="397"/>
      <c r="E96" s="397"/>
      <c r="F96" s="397"/>
      <c r="G96" s="392"/>
      <c r="H96" s="164"/>
      <c r="I96" s="56" t="s">
        <v>881</v>
      </c>
    </row>
    <row r="97" spans="2:13" ht="15" customHeight="1" outlineLevel="1" x14ac:dyDescent="0.25">
      <c r="B97" s="474"/>
      <c r="C97" s="365"/>
      <c r="D97" s="397"/>
      <c r="E97" s="397"/>
      <c r="F97" s="397"/>
      <c r="G97" s="392"/>
      <c r="H97" s="164"/>
      <c r="I97" s="56" t="s">
        <v>882</v>
      </c>
    </row>
    <row r="98" spans="2:13" ht="15" customHeight="1" outlineLevel="1" x14ac:dyDescent="0.25">
      <c r="B98" s="474"/>
      <c r="C98" s="365"/>
      <c r="D98" s="397"/>
      <c r="E98" s="397"/>
      <c r="F98" s="397"/>
      <c r="G98" s="392"/>
      <c r="H98" s="164"/>
      <c r="I98" s="56" t="s">
        <v>883</v>
      </c>
    </row>
    <row r="99" spans="2:13" ht="15" customHeight="1" outlineLevel="1" x14ac:dyDescent="0.25">
      <c r="B99" s="474"/>
      <c r="C99" s="365"/>
      <c r="D99" s="397"/>
      <c r="E99" s="397"/>
      <c r="F99" s="397"/>
      <c r="G99" s="392"/>
      <c r="H99" s="164"/>
      <c r="I99" s="56" t="s">
        <v>884</v>
      </c>
    </row>
    <row r="100" spans="2:13" ht="15" customHeight="1" outlineLevel="1" x14ac:dyDescent="0.25">
      <c r="B100" s="474"/>
      <c r="C100" s="365"/>
      <c r="D100" s="397"/>
      <c r="E100" s="397"/>
      <c r="F100" s="397"/>
      <c r="G100" s="392"/>
      <c r="H100" s="164"/>
      <c r="I100" s="56" t="s">
        <v>885</v>
      </c>
    </row>
    <row r="101" spans="2:13" ht="15" customHeight="1" outlineLevel="1" x14ac:dyDescent="0.25">
      <c r="B101" s="474"/>
      <c r="C101" s="365"/>
      <c r="D101" s="397"/>
      <c r="E101" s="397"/>
      <c r="F101" s="397"/>
      <c r="G101" s="392"/>
      <c r="H101" s="164"/>
      <c r="I101" s="56" t="s">
        <v>886</v>
      </c>
    </row>
    <row r="102" spans="2:13" ht="15" customHeight="1" outlineLevel="1" x14ac:dyDescent="0.25">
      <c r="B102" s="474"/>
      <c r="C102" s="365"/>
      <c r="D102" s="397"/>
      <c r="E102" s="397"/>
      <c r="F102" s="397"/>
      <c r="G102" s="392"/>
      <c r="H102" s="164"/>
      <c r="I102" s="56" t="s">
        <v>887</v>
      </c>
    </row>
    <row r="103" spans="2:13" ht="15" customHeight="1" outlineLevel="1" x14ac:dyDescent="0.25">
      <c r="B103" s="474"/>
      <c r="C103" s="365"/>
      <c r="D103" s="397"/>
      <c r="E103" s="397"/>
      <c r="F103" s="397"/>
      <c r="G103" s="392"/>
      <c r="H103" s="164"/>
      <c r="I103" s="56" t="s">
        <v>888</v>
      </c>
    </row>
    <row r="104" spans="2:13" ht="15" customHeight="1" outlineLevel="1" thickBot="1" x14ac:dyDescent="0.3">
      <c r="B104" s="477"/>
      <c r="C104" s="365"/>
      <c r="D104" s="397"/>
      <c r="E104" s="514"/>
      <c r="F104" s="514"/>
      <c r="G104" s="392"/>
      <c r="H104" s="164"/>
      <c r="I104" s="56" t="s">
        <v>889</v>
      </c>
    </row>
    <row r="105" spans="2:13" ht="15" customHeight="1" thickTop="1" thickBot="1" x14ac:dyDescent="0.3">
      <c r="B105" s="747" t="str">
        <f>IF(Lang=0,L105,M105)</f>
        <v>Total consolidé</v>
      </c>
      <c r="C105" s="748">
        <f>IF(Lang=0,N105,O105)</f>
        <v>0</v>
      </c>
      <c r="D105" s="407">
        <f>SUM(D7:D104)</f>
        <v>0</v>
      </c>
      <c r="E105" s="227"/>
      <c r="F105" s="354"/>
      <c r="G105" s="437">
        <f>SUM(G7:G104)</f>
        <v>0</v>
      </c>
      <c r="H105" s="164"/>
      <c r="I105" s="56" t="s">
        <v>890</v>
      </c>
      <c r="L105" s="165" t="s">
        <v>1787</v>
      </c>
      <c r="M105" s="165" t="s">
        <v>1788</v>
      </c>
    </row>
  </sheetData>
  <sheetProtection sheet="1" objects="1" scenarios="1"/>
  <mergeCells count="6">
    <mergeCell ref="B2:G2"/>
    <mergeCell ref="B3:G3"/>
    <mergeCell ref="B4:C4"/>
    <mergeCell ref="B105:C105"/>
    <mergeCell ref="D4:E4"/>
    <mergeCell ref="F4:G4"/>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2.3 a&amp;RESCAP - Dépôts admissibles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0000000}">
          <x14:formula1>
            <xm:f>'0'!$D$4:$D$104</xm:f>
          </x14:formula1>
          <xm:sqref>B7:C104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AS1007"/>
  <sheetViews>
    <sheetView zoomScale="115" zoomScaleNormal="115" zoomScaleSheetLayoutView="80" workbookViewId="0"/>
  </sheetViews>
  <sheetFormatPr baseColWidth="10" defaultColWidth="11.42578125" defaultRowHeight="15" outlineLevelRow="1" outlineLevelCol="1" x14ac:dyDescent="0.25"/>
  <cols>
    <col min="1" max="1" width="2.28515625" style="111" customWidth="1"/>
    <col min="2" max="2" width="13.7109375" style="139" customWidth="1"/>
    <col min="3" max="3" width="11.42578125" style="111"/>
    <col min="4" max="4" width="22.140625" style="111" customWidth="1"/>
    <col min="5" max="13" width="21.28515625" style="111" customWidth="1"/>
    <col min="14" max="14" width="2.140625" style="111" customWidth="1"/>
    <col min="15" max="15" width="3.5703125" style="111" customWidth="1"/>
    <col min="16" max="16" width="11.42578125" style="111"/>
    <col min="17" max="44" width="11.42578125" style="112" hidden="1" customWidth="1" outlineLevel="1"/>
    <col min="45" max="45" width="11.42578125" style="111" customWidth="1" collapsed="1"/>
    <col min="46" max="46" width="11.42578125" style="111" customWidth="1"/>
    <col min="47" max="16384" width="11.42578125" style="111"/>
  </cols>
  <sheetData>
    <row r="1" spans="2:44" ht="15.75" thickBot="1" x14ac:dyDescent="0.3"/>
    <row r="2" spans="2:44" ht="30" customHeight="1" x14ac:dyDescent="0.25">
      <c r="B2" s="524" t="str">
        <f>IF(Lang=0,R2,S2)</f>
        <v>Passif (Actif) des contrats d'assurance 
(consolidé)</v>
      </c>
      <c r="C2" s="525"/>
      <c r="D2" s="525"/>
      <c r="E2" s="525"/>
      <c r="F2" s="525"/>
      <c r="G2" s="525"/>
      <c r="H2" s="525"/>
      <c r="I2" s="525"/>
      <c r="J2" s="525"/>
      <c r="K2" s="525"/>
      <c r="L2" s="525"/>
      <c r="M2" s="526"/>
      <c r="R2" s="112" t="s">
        <v>754</v>
      </c>
      <c r="S2" s="112" t="s">
        <v>755</v>
      </c>
    </row>
    <row r="3" spans="2:44" ht="14.25" customHeight="1" x14ac:dyDescent="0.25">
      <c r="B3" s="529" t="str">
        <f>IF(Lang=0,R3,S3)</f>
        <v>(en millier de dollars)</v>
      </c>
      <c r="C3" s="530"/>
      <c r="D3" s="530"/>
      <c r="E3" s="530"/>
      <c r="F3" s="531"/>
      <c r="G3" s="531"/>
      <c r="H3" s="531"/>
      <c r="I3" s="530"/>
      <c r="J3" s="531"/>
      <c r="K3" s="530"/>
      <c r="L3" s="531"/>
      <c r="M3" s="532"/>
      <c r="R3" s="112" t="s">
        <v>756</v>
      </c>
      <c r="S3" s="112" t="s">
        <v>757</v>
      </c>
    </row>
    <row r="4" spans="2:44" ht="26.25" customHeight="1" x14ac:dyDescent="0.25">
      <c r="B4" s="537" t="str">
        <f>IF(Lang=0,R4,S4)</f>
        <v>Pays</v>
      </c>
      <c r="C4" s="539" t="str">
        <f>IF(Lang=0,T4,U4)</f>
        <v>Portefeuille ou filiale</v>
      </c>
      <c r="D4" s="539" t="str">
        <f>IF(Lang=0,V4,W4)</f>
        <v>Groupe de contrats ou 
nom de la filiale</v>
      </c>
      <c r="E4" s="533" t="str">
        <f>IF(Lang=0,X4,Y4)</f>
        <v>Passif au titre de la couverture restante (PCR)</v>
      </c>
      <c r="F4" s="534">
        <f>IF(Lang=0,Z4,AA4)</f>
        <v>0</v>
      </c>
      <c r="G4" s="534">
        <f>IF(Lang=0,AB4,AC4)</f>
        <v>0</v>
      </c>
      <c r="H4" s="535">
        <f>IF(Lang=0,AD4,AE4)</f>
        <v>0</v>
      </c>
      <c r="I4" s="534" t="str">
        <f>IF(Lang=0,AF4,AG4)</f>
        <v>Passif au titre des sinistres survenus (PSS)</v>
      </c>
      <c r="J4" s="535">
        <f>IF(Lang=0,AH4,AI4)</f>
        <v>0</v>
      </c>
      <c r="K4" s="534" t="str">
        <f>IF(Lang=0,AJ4,AK4)</f>
        <v>Autres données</v>
      </c>
      <c r="L4" s="534">
        <f>IF(Lang=0,AL4,AM4)</f>
        <v>0</v>
      </c>
      <c r="M4" s="536">
        <f>IF(Lang=0,AN4,AO4)</f>
        <v>0</v>
      </c>
      <c r="R4" s="112" t="s">
        <v>758</v>
      </c>
      <c r="S4" s="112" t="s">
        <v>759</v>
      </c>
      <c r="T4" s="112" t="s">
        <v>760</v>
      </c>
      <c r="U4" s="112" t="s">
        <v>761</v>
      </c>
      <c r="V4" s="112" t="s">
        <v>762</v>
      </c>
      <c r="W4" s="112" t="s">
        <v>763</v>
      </c>
      <c r="X4" s="112" t="s">
        <v>764</v>
      </c>
      <c r="Y4" s="112" t="s">
        <v>765</v>
      </c>
      <c r="AF4" s="112" t="s">
        <v>766</v>
      </c>
      <c r="AG4" s="112" t="s">
        <v>767</v>
      </c>
      <c r="AJ4" s="112" t="s">
        <v>768</v>
      </c>
      <c r="AK4" s="112" t="s">
        <v>769</v>
      </c>
    </row>
    <row r="5" spans="2:44" ht="40.15" customHeight="1" x14ac:dyDescent="0.25">
      <c r="B5" s="538">
        <f>IF(Lang=0,R5,S5)</f>
        <v>0</v>
      </c>
      <c r="C5" s="540">
        <f>IF(Lang=0,T5,U5)</f>
        <v>0</v>
      </c>
      <c r="D5" s="541">
        <f>IF(Lang=0,V5,W5)</f>
        <v>0</v>
      </c>
      <c r="E5" s="6" t="str">
        <f>IF(Lang=0,X5,Y5)</f>
        <v>Estimation de la valeur actualisée des flux de trésorerie futurs</v>
      </c>
      <c r="F5" s="181" t="str">
        <f>IF(Lang=0,Z5,AA5)</f>
        <v>Ajustement au titre du risque non financier</v>
      </c>
      <c r="G5" s="181" t="str">
        <f>IF(Lang=0,AB5,AC5)</f>
        <v>Marge sur services contractuels (MSC)</v>
      </c>
      <c r="H5" s="182" t="str">
        <f>IF(Lang=0,AD5,AE5)</f>
        <v>Méthode de la répartition des primes (MRP)</v>
      </c>
      <c r="I5" s="99" t="str">
        <f>IF(Lang=0,AF5,AG5)</f>
        <v>Estimation de la valeur actualisée des flux de trésorerie futurs</v>
      </c>
      <c r="J5" s="183" t="str">
        <f>IF(Lang=0,AH5,AI5)</f>
        <v>Ajustement au titre du risque non financier</v>
      </c>
      <c r="K5" s="45" t="str">
        <f>IF(Lang=0,AJ5,AK5)</f>
        <v>Marge sur services contractuels comptabilisée pour les services fournis</v>
      </c>
      <c r="L5" s="184" t="str">
        <f>IF(Lang=0,AL5,AM5)</f>
        <v>Primes reçues au titre des contrats d'assurance</v>
      </c>
      <c r="M5" s="185" t="str">
        <f>IF(Lang=0,AN5,AO5)</f>
        <v>Élément de perte des contrats d'assurance déficitaires</v>
      </c>
      <c r="X5" s="112" t="s">
        <v>770</v>
      </c>
      <c r="Y5" s="112" t="s">
        <v>771</v>
      </c>
      <c r="Z5" s="112" t="s">
        <v>772</v>
      </c>
      <c r="AA5" s="112" t="s">
        <v>773</v>
      </c>
      <c r="AB5" s="112" t="s">
        <v>774</v>
      </c>
      <c r="AC5" s="112" t="s">
        <v>775</v>
      </c>
      <c r="AD5" s="112" t="s">
        <v>776</v>
      </c>
      <c r="AE5" s="112" t="s">
        <v>777</v>
      </c>
      <c r="AF5" s="112" t="s">
        <v>770</v>
      </c>
      <c r="AG5" s="112" t="s">
        <v>771</v>
      </c>
      <c r="AH5" s="112" t="s">
        <v>772</v>
      </c>
      <c r="AI5" s="112" t="s">
        <v>773</v>
      </c>
      <c r="AJ5" s="112" t="s">
        <v>778</v>
      </c>
      <c r="AK5" s="112" t="s">
        <v>2783</v>
      </c>
      <c r="AL5" s="112" t="s">
        <v>779</v>
      </c>
      <c r="AM5" s="112" t="s">
        <v>2782</v>
      </c>
      <c r="AN5" s="112" t="s">
        <v>2663</v>
      </c>
      <c r="AO5" s="112" t="s">
        <v>781</v>
      </c>
    </row>
    <row r="6" spans="2:44" ht="9" customHeight="1" x14ac:dyDescent="0.25">
      <c r="B6" s="186" t="s">
        <v>782</v>
      </c>
      <c r="C6" s="187" t="s">
        <v>783</v>
      </c>
      <c r="D6" s="187" t="s">
        <v>784</v>
      </c>
      <c r="E6" s="188" t="s">
        <v>785</v>
      </c>
      <c r="F6" s="188" t="s">
        <v>786</v>
      </c>
      <c r="G6" s="188" t="s">
        <v>787</v>
      </c>
      <c r="H6" s="188" t="s">
        <v>788</v>
      </c>
      <c r="I6" s="188" t="s">
        <v>789</v>
      </c>
      <c r="J6" s="188" t="s">
        <v>790</v>
      </c>
      <c r="K6" s="188" t="s">
        <v>791</v>
      </c>
      <c r="L6" s="188" t="s">
        <v>792</v>
      </c>
      <c r="M6" s="189" t="s">
        <v>793</v>
      </c>
      <c r="O6" s="2" t="str">
        <f>IF(Lang=0,AQ6,AR6)</f>
        <v>Réf</v>
      </c>
      <c r="AQ6" s="112" t="s">
        <v>2</v>
      </c>
      <c r="AR6" s="112" t="s">
        <v>3</v>
      </c>
    </row>
    <row r="7" spans="2:44" ht="15" customHeight="1" x14ac:dyDescent="0.25">
      <c r="B7" s="363" t="str">
        <f t="shared" ref="B7:B16" si="0">IF(Lang=0,R7,S7)</f>
        <v>Canada</v>
      </c>
      <c r="C7" s="364" t="str">
        <f t="shared" ref="C7:C16" si="1">IF(Lang=0,T7,U7)</f>
        <v>Portefeuille#1</v>
      </c>
      <c r="D7" s="365" t="str">
        <f t="shared" ref="D7:D16" si="2">IF(Lang=0,V7,W7)</f>
        <v>Groupe#1</v>
      </c>
      <c r="E7" s="366"/>
      <c r="F7" s="366"/>
      <c r="G7" s="366"/>
      <c r="H7" s="366"/>
      <c r="I7" s="366"/>
      <c r="J7" s="366"/>
      <c r="K7" s="366"/>
      <c r="L7" s="366"/>
      <c r="M7" s="367"/>
      <c r="O7" s="1" t="s">
        <v>794</v>
      </c>
      <c r="R7" s="112" t="s">
        <v>277</v>
      </c>
      <c r="S7" s="112" t="s">
        <v>277</v>
      </c>
      <c r="T7" s="112" t="s">
        <v>680</v>
      </c>
      <c r="U7" s="112" t="s">
        <v>681</v>
      </c>
      <c r="V7" s="112" t="s">
        <v>671</v>
      </c>
      <c r="W7" s="112" t="s">
        <v>672</v>
      </c>
    </row>
    <row r="8" spans="2:44" ht="15" customHeight="1" x14ac:dyDescent="0.25">
      <c r="B8" s="363" t="str">
        <f t="shared" si="0"/>
        <v>Canada</v>
      </c>
      <c r="C8" s="364" t="str">
        <f t="shared" si="1"/>
        <v>Portefeuille#1</v>
      </c>
      <c r="D8" s="365" t="str">
        <f t="shared" si="2"/>
        <v>Groupe#2</v>
      </c>
      <c r="E8" s="366"/>
      <c r="F8" s="366"/>
      <c r="G8" s="366"/>
      <c r="H8" s="366"/>
      <c r="I8" s="366"/>
      <c r="J8" s="366"/>
      <c r="K8" s="366"/>
      <c r="L8" s="366"/>
      <c r="M8" s="367"/>
      <c r="O8" s="1" t="s">
        <v>795</v>
      </c>
      <c r="R8" s="112" t="s">
        <v>277</v>
      </c>
      <c r="S8" s="112" t="s">
        <v>277</v>
      </c>
      <c r="T8" s="112" t="s">
        <v>680</v>
      </c>
      <c r="U8" s="112" t="s">
        <v>681</v>
      </c>
      <c r="V8" s="112" t="s">
        <v>678</v>
      </c>
      <c r="W8" s="112" t="s">
        <v>679</v>
      </c>
    </row>
    <row r="9" spans="2:44" ht="15" customHeight="1" x14ac:dyDescent="0.25">
      <c r="B9" s="363" t="str">
        <f t="shared" si="0"/>
        <v>Canada</v>
      </c>
      <c r="C9" s="364" t="str">
        <f t="shared" si="1"/>
        <v>Portefeuille#1</v>
      </c>
      <c r="D9" s="365" t="str">
        <f t="shared" si="2"/>
        <v>Groupe#3</v>
      </c>
      <c r="E9" s="366"/>
      <c r="F9" s="366"/>
      <c r="G9" s="366"/>
      <c r="H9" s="366"/>
      <c r="I9" s="366"/>
      <c r="J9" s="366"/>
      <c r="K9" s="366"/>
      <c r="L9" s="366"/>
      <c r="M9" s="367"/>
      <c r="O9" s="1" t="s">
        <v>796</v>
      </c>
      <c r="R9" s="112" t="s">
        <v>277</v>
      </c>
      <c r="S9" s="112" t="s">
        <v>277</v>
      </c>
      <c r="T9" s="112" t="s">
        <v>680</v>
      </c>
      <c r="U9" s="112" t="s">
        <v>681</v>
      </c>
      <c r="V9" s="112" t="s">
        <v>685</v>
      </c>
      <c r="W9" s="112" t="s">
        <v>686</v>
      </c>
    </row>
    <row r="10" spans="2:44" ht="15" customHeight="1" x14ac:dyDescent="0.25">
      <c r="B10" s="363" t="str">
        <f t="shared" si="0"/>
        <v>Canada</v>
      </c>
      <c r="C10" s="364" t="str">
        <f t="shared" si="1"/>
        <v>Portefeuille#2</v>
      </c>
      <c r="D10" s="365" t="str">
        <f t="shared" si="2"/>
        <v>Groupe#1</v>
      </c>
      <c r="E10" s="366"/>
      <c r="F10" s="366"/>
      <c r="G10" s="366"/>
      <c r="H10" s="366"/>
      <c r="I10" s="366"/>
      <c r="J10" s="366"/>
      <c r="K10" s="366"/>
      <c r="L10" s="366"/>
      <c r="M10" s="367"/>
      <c r="O10" s="1" t="s">
        <v>797</v>
      </c>
      <c r="R10" s="112" t="s">
        <v>277</v>
      </c>
      <c r="S10" s="112" t="s">
        <v>277</v>
      </c>
      <c r="T10" s="112" t="s">
        <v>687</v>
      </c>
      <c r="U10" s="112" t="s">
        <v>688</v>
      </c>
      <c r="V10" s="112" t="s">
        <v>671</v>
      </c>
      <c r="W10" s="112" t="s">
        <v>672</v>
      </c>
    </row>
    <row r="11" spans="2:44" ht="15" customHeight="1" x14ac:dyDescent="0.25">
      <c r="B11" s="363" t="str">
        <f t="shared" si="0"/>
        <v>Canada</v>
      </c>
      <c r="C11" s="364" t="str">
        <f t="shared" si="1"/>
        <v>Portefeuille#2</v>
      </c>
      <c r="D11" s="365" t="str">
        <f t="shared" si="2"/>
        <v>Groupe#2</v>
      </c>
      <c r="E11" s="366"/>
      <c r="F11" s="366"/>
      <c r="G11" s="366"/>
      <c r="H11" s="366"/>
      <c r="I11" s="366"/>
      <c r="J11" s="366"/>
      <c r="K11" s="366"/>
      <c r="L11" s="366"/>
      <c r="M11" s="367"/>
      <c r="O11" s="1" t="s">
        <v>6</v>
      </c>
      <c r="R11" s="112" t="s">
        <v>277</v>
      </c>
      <c r="S11" s="112" t="s">
        <v>277</v>
      </c>
      <c r="T11" s="112" t="s">
        <v>687</v>
      </c>
      <c r="U11" s="112" t="s">
        <v>688</v>
      </c>
      <c r="V11" s="112" t="s">
        <v>678</v>
      </c>
      <c r="W11" s="112" t="s">
        <v>679</v>
      </c>
    </row>
    <row r="12" spans="2:44" ht="15" customHeight="1" x14ac:dyDescent="0.25">
      <c r="B12" s="363" t="str">
        <f t="shared" si="0"/>
        <v>Canada</v>
      </c>
      <c r="C12" s="364" t="str">
        <f t="shared" si="1"/>
        <v>Portefeuille#2</v>
      </c>
      <c r="D12" s="365" t="str">
        <f t="shared" si="2"/>
        <v>Groupe#3</v>
      </c>
      <c r="E12" s="366"/>
      <c r="F12" s="366"/>
      <c r="G12" s="366"/>
      <c r="H12" s="366"/>
      <c r="I12" s="366"/>
      <c r="J12" s="366"/>
      <c r="K12" s="366"/>
      <c r="L12" s="366"/>
      <c r="M12" s="367"/>
      <c r="O12" s="1" t="s">
        <v>798</v>
      </c>
      <c r="R12" s="112" t="s">
        <v>277</v>
      </c>
      <c r="S12" s="112" t="s">
        <v>277</v>
      </c>
      <c r="T12" s="112" t="s">
        <v>687</v>
      </c>
      <c r="U12" s="112" t="s">
        <v>688</v>
      </c>
      <c r="V12" s="112" t="s">
        <v>685</v>
      </c>
      <c r="W12" s="112" t="s">
        <v>686</v>
      </c>
    </row>
    <row r="13" spans="2:44" ht="15" customHeight="1" x14ac:dyDescent="0.25">
      <c r="B13" s="363" t="str">
        <f t="shared" si="0"/>
        <v>Canada</v>
      </c>
      <c r="C13" s="364" t="str">
        <f t="shared" si="1"/>
        <v>Portefeuille#3</v>
      </c>
      <c r="D13" s="365" t="str">
        <f t="shared" si="2"/>
        <v>Groupe#1</v>
      </c>
      <c r="E13" s="366"/>
      <c r="F13" s="366"/>
      <c r="G13" s="366"/>
      <c r="H13" s="366"/>
      <c r="I13" s="366"/>
      <c r="J13" s="366"/>
      <c r="K13" s="366"/>
      <c r="L13" s="366"/>
      <c r="M13" s="367"/>
      <c r="O13" s="1" t="s">
        <v>799</v>
      </c>
      <c r="R13" s="112" t="s">
        <v>277</v>
      </c>
      <c r="S13" s="112" t="s">
        <v>277</v>
      </c>
      <c r="T13" s="112" t="s">
        <v>694</v>
      </c>
      <c r="U13" s="112" t="s">
        <v>695</v>
      </c>
      <c r="V13" s="112" t="s">
        <v>671</v>
      </c>
      <c r="W13" s="112" t="s">
        <v>672</v>
      </c>
    </row>
    <row r="14" spans="2:44" ht="15" customHeight="1" x14ac:dyDescent="0.25">
      <c r="B14" s="363" t="str">
        <f t="shared" si="0"/>
        <v>Canada</v>
      </c>
      <c r="C14" s="364" t="str">
        <f t="shared" si="1"/>
        <v>Portefeuille#3</v>
      </c>
      <c r="D14" s="365" t="str">
        <f t="shared" si="2"/>
        <v>Groupe#2</v>
      </c>
      <c r="E14" s="366"/>
      <c r="F14" s="366"/>
      <c r="G14" s="366"/>
      <c r="H14" s="366"/>
      <c r="I14" s="366"/>
      <c r="J14" s="366"/>
      <c r="K14" s="366"/>
      <c r="L14" s="366"/>
      <c r="M14" s="367"/>
      <c r="O14" s="1" t="s">
        <v>800</v>
      </c>
      <c r="R14" s="112" t="s">
        <v>277</v>
      </c>
      <c r="S14" s="112" t="s">
        <v>277</v>
      </c>
      <c r="T14" s="112" t="s">
        <v>694</v>
      </c>
      <c r="U14" s="112" t="s">
        <v>695</v>
      </c>
      <c r="V14" s="112" t="s">
        <v>678</v>
      </c>
      <c r="W14" s="112" t="s">
        <v>679</v>
      </c>
    </row>
    <row r="15" spans="2:44" ht="15" customHeight="1" x14ac:dyDescent="0.25">
      <c r="B15" s="363" t="str">
        <f t="shared" si="0"/>
        <v>Canada</v>
      </c>
      <c r="C15" s="364" t="str">
        <f t="shared" si="1"/>
        <v>Filiale</v>
      </c>
      <c r="D15" s="365" t="str">
        <f t="shared" si="2"/>
        <v>Filiale#1</v>
      </c>
      <c r="E15" s="366"/>
      <c r="F15" s="366"/>
      <c r="G15" s="366"/>
      <c r="H15" s="366"/>
      <c r="I15" s="366"/>
      <c r="J15" s="366"/>
      <c r="K15" s="366"/>
      <c r="L15" s="366"/>
      <c r="M15" s="367"/>
      <c r="O15" s="1" t="s">
        <v>801</v>
      </c>
      <c r="R15" s="112" t="s">
        <v>277</v>
      </c>
      <c r="S15" s="112" t="s">
        <v>277</v>
      </c>
      <c r="T15" s="112" t="s">
        <v>673</v>
      </c>
      <c r="U15" s="112" t="s">
        <v>674</v>
      </c>
      <c r="V15" s="112" t="s">
        <v>742</v>
      </c>
      <c r="W15" s="112" t="s">
        <v>743</v>
      </c>
    </row>
    <row r="16" spans="2:44" ht="15" customHeight="1" x14ac:dyDescent="0.25">
      <c r="B16" s="363" t="str">
        <f t="shared" si="0"/>
        <v>Canada</v>
      </c>
      <c r="C16" s="364" t="str">
        <f t="shared" si="1"/>
        <v>Filiale</v>
      </c>
      <c r="D16" s="365" t="str">
        <f t="shared" si="2"/>
        <v>Filiale#2</v>
      </c>
      <c r="E16" s="366"/>
      <c r="F16" s="366"/>
      <c r="G16" s="366"/>
      <c r="H16" s="366"/>
      <c r="I16" s="366"/>
      <c r="J16" s="366"/>
      <c r="K16" s="366"/>
      <c r="L16" s="366"/>
      <c r="M16" s="367"/>
      <c r="O16" s="1" t="s">
        <v>24</v>
      </c>
      <c r="R16" s="112" t="s">
        <v>277</v>
      </c>
      <c r="S16" s="112" t="s">
        <v>277</v>
      </c>
      <c r="T16" s="112" t="s">
        <v>673</v>
      </c>
      <c r="U16" s="112" t="s">
        <v>674</v>
      </c>
      <c r="V16" s="112" t="s">
        <v>746</v>
      </c>
      <c r="W16" s="112" t="s">
        <v>747</v>
      </c>
    </row>
    <row r="17" spans="2:15" ht="15" customHeight="1" outlineLevel="1" x14ac:dyDescent="0.25">
      <c r="B17" s="363"/>
      <c r="C17" s="364"/>
      <c r="D17" s="365"/>
      <c r="E17" s="366"/>
      <c r="F17" s="366"/>
      <c r="G17" s="366"/>
      <c r="H17" s="366"/>
      <c r="I17" s="366"/>
      <c r="J17" s="366"/>
      <c r="K17" s="366"/>
      <c r="L17" s="366"/>
      <c r="M17" s="367"/>
      <c r="O17" s="1" t="s">
        <v>802</v>
      </c>
    </row>
    <row r="18" spans="2:15" ht="15" customHeight="1" outlineLevel="1" x14ac:dyDescent="0.25">
      <c r="B18" s="363"/>
      <c r="C18" s="364"/>
      <c r="D18" s="365"/>
      <c r="E18" s="366"/>
      <c r="F18" s="366"/>
      <c r="G18" s="366"/>
      <c r="H18" s="366"/>
      <c r="I18" s="366"/>
      <c r="J18" s="366"/>
      <c r="K18" s="366"/>
      <c r="L18" s="366"/>
      <c r="M18" s="367"/>
      <c r="O18" s="1" t="s">
        <v>803</v>
      </c>
    </row>
    <row r="19" spans="2:15" ht="15" customHeight="1" outlineLevel="1" x14ac:dyDescent="0.25">
      <c r="B19" s="363"/>
      <c r="C19" s="364"/>
      <c r="D19" s="365"/>
      <c r="E19" s="366"/>
      <c r="F19" s="366"/>
      <c r="G19" s="366"/>
      <c r="H19" s="366"/>
      <c r="I19" s="366"/>
      <c r="J19" s="366"/>
      <c r="K19" s="366"/>
      <c r="L19" s="366"/>
      <c r="M19" s="367"/>
      <c r="O19" s="1" t="s">
        <v>804</v>
      </c>
    </row>
    <row r="20" spans="2:15" ht="15" customHeight="1" outlineLevel="1" x14ac:dyDescent="0.25">
      <c r="B20" s="363"/>
      <c r="C20" s="364"/>
      <c r="D20" s="365"/>
      <c r="E20" s="366"/>
      <c r="F20" s="366"/>
      <c r="G20" s="366"/>
      <c r="H20" s="366"/>
      <c r="I20" s="366"/>
      <c r="J20" s="366"/>
      <c r="K20" s="366"/>
      <c r="L20" s="366"/>
      <c r="M20" s="367"/>
      <c r="O20" s="1" t="s">
        <v>805</v>
      </c>
    </row>
    <row r="21" spans="2:15" ht="15" customHeight="1" outlineLevel="1" x14ac:dyDescent="0.25">
      <c r="B21" s="363"/>
      <c r="C21" s="364"/>
      <c r="D21" s="365"/>
      <c r="E21" s="366"/>
      <c r="F21" s="366"/>
      <c r="G21" s="366"/>
      <c r="H21" s="366"/>
      <c r="I21" s="366"/>
      <c r="J21" s="366"/>
      <c r="K21" s="366"/>
      <c r="L21" s="366"/>
      <c r="M21" s="367"/>
      <c r="O21" s="1" t="s">
        <v>806</v>
      </c>
    </row>
    <row r="22" spans="2:15" ht="15" customHeight="1" outlineLevel="1" x14ac:dyDescent="0.25">
      <c r="B22" s="363"/>
      <c r="C22" s="364"/>
      <c r="D22" s="365"/>
      <c r="E22" s="366"/>
      <c r="F22" s="366"/>
      <c r="G22" s="366"/>
      <c r="H22" s="366"/>
      <c r="I22" s="366"/>
      <c r="J22" s="366"/>
      <c r="K22" s="366"/>
      <c r="L22" s="366"/>
      <c r="M22" s="367"/>
      <c r="O22" s="1" t="s">
        <v>807</v>
      </c>
    </row>
    <row r="23" spans="2:15" ht="15" customHeight="1" outlineLevel="1" x14ac:dyDescent="0.25">
      <c r="B23" s="363"/>
      <c r="C23" s="364"/>
      <c r="D23" s="365"/>
      <c r="E23" s="366"/>
      <c r="F23" s="366"/>
      <c r="G23" s="366"/>
      <c r="H23" s="366"/>
      <c r="I23" s="366"/>
      <c r="J23" s="366"/>
      <c r="K23" s="366"/>
      <c r="L23" s="366"/>
      <c r="M23" s="367"/>
      <c r="O23" s="1" t="s">
        <v>808</v>
      </c>
    </row>
    <row r="24" spans="2:15" ht="15" customHeight="1" outlineLevel="1" x14ac:dyDescent="0.25">
      <c r="B24" s="363"/>
      <c r="C24" s="364"/>
      <c r="D24" s="365"/>
      <c r="E24" s="366"/>
      <c r="F24" s="366"/>
      <c r="G24" s="366"/>
      <c r="H24" s="366"/>
      <c r="I24" s="366"/>
      <c r="J24" s="366"/>
      <c r="K24" s="366"/>
      <c r="L24" s="366"/>
      <c r="M24" s="367"/>
      <c r="O24" s="1" t="s">
        <v>809</v>
      </c>
    </row>
    <row r="25" spans="2:15" ht="15" customHeight="1" outlineLevel="1" x14ac:dyDescent="0.25">
      <c r="B25" s="363"/>
      <c r="C25" s="364"/>
      <c r="D25" s="365"/>
      <c r="E25" s="366"/>
      <c r="F25" s="366"/>
      <c r="G25" s="366"/>
      <c r="H25" s="366"/>
      <c r="I25" s="366"/>
      <c r="J25" s="366"/>
      <c r="K25" s="366"/>
      <c r="L25" s="366"/>
      <c r="M25" s="367"/>
      <c r="O25" s="1" t="s">
        <v>810</v>
      </c>
    </row>
    <row r="26" spans="2:15" ht="15" customHeight="1" outlineLevel="1" x14ac:dyDescent="0.25">
      <c r="B26" s="363"/>
      <c r="C26" s="364"/>
      <c r="D26" s="365"/>
      <c r="E26" s="366"/>
      <c r="F26" s="366"/>
      <c r="G26" s="366"/>
      <c r="H26" s="366"/>
      <c r="I26" s="366"/>
      <c r="J26" s="366"/>
      <c r="K26" s="366"/>
      <c r="L26" s="366"/>
      <c r="M26" s="367"/>
      <c r="O26" s="1" t="s">
        <v>811</v>
      </c>
    </row>
    <row r="27" spans="2:15" ht="15" customHeight="1" outlineLevel="1" x14ac:dyDescent="0.25">
      <c r="B27" s="363"/>
      <c r="C27" s="364"/>
      <c r="D27" s="365"/>
      <c r="E27" s="366"/>
      <c r="F27" s="366"/>
      <c r="G27" s="366"/>
      <c r="H27" s="366"/>
      <c r="I27" s="366"/>
      <c r="J27" s="366"/>
      <c r="K27" s="366"/>
      <c r="L27" s="366"/>
      <c r="M27" s="367"/>
      <c r="O27" s="1" t="s">
        <v>812</v>
      </c>
    </row>
    <row r="28" spans="2:15" ht="15" customHeight="1" outlineLevel="1" x14ac:dyDescent="0.25">
      <c r="B28" s="363"/>
      <c r="C28" s="364"/>
      <c r="D28" s="365"/>
      <c r="E28" s="366"/>
      <c r="F28" s="366"/>
      <c r="G28" s="366"/>
      <c r="H28" s="366"/>
      <c r="I28" s="366"/>
      <c r="J28" s="366"/>
      <c r="K28" s="366"/>
      <c r="L28" s="366"/>
      <c r="M28" s="367"/>
      <c r="O28" s="1" t="s">
        <v>813</v>
      </c>
    </row>
    <row r="29" spans="2:15" ht="15" customHeight="1" outlineLevel="1" x14ac:dyDescent="0.25">
      <c r="B29" s="363"/>
      <c r="C29" s="364"/>
      <c r="D29" s="365"/>
      <c r="E29" s="366"/>
      <c r="F29" s="366"/>
      <c r="G29" s="366"/>
      <c r="H29" s="366"/>
      <c r="I29" s="366"/>
      <c r="J29" s="366"/>
      <c r="K29" s="366"/>
      <c r="L29" s="366"/>
      <c r="M29" s="367"/>
      <c r="O29" s="1" t="s">
        <v>814</v>
      </c>
    </row>
    <row r="30" spans="2:15" ht="15" customHeight="1" outlineLevel="1" x14ac:dyDescent="0.25">
      <c r="B30" s="363"/>
      <c r="C30" s="364"/>
      <c r="D30" s="365"/>
      <c r="E30" s="366"/>
      <c r="F30" s="366"/>
      <c r="G30" s="366"/>
      <c r="H30" s="366"/>
      <c r="I30" s="366"/>
      <c r="J30" s="366"/>
      <c r="K30" s="366"/>
      <c r="L30" s="366"/>
      <c r="M30" s="367"/>
      <c r="O30" s="1" t="s">
        <v>815</v>
      </c>
    </row>
    <row r="31" spans="2:15" ht="15" customHeight="1" outlineLevel="1" x14ac:dyDescent="0.25">
      <c r="B31" s="363"/>
      <c r="C31" s="364"/>
      <c r="D31" s="365"/>
      <c r="E31" s="366"/>
      <c r="F31" s="366"/>
      <c r="G31" s="366"/>
      <c r="H31" s="366"/>
      <c r="I31" s="366"/>
      <c r="J31" s="366"/>
      <c r="K31" s="366"/>
      <c r="L31" s="366"/>
      <c r="M31" s="367"/>
      <c r="O31" s="1" t="s">
        <v>816</v>
      </c>
    </row>
    <row r="32" spans="2:15" ht="15" customHeight="1" outlineLevel="1" x14ac:dyDescent="0.25">
      <c r="B32" s="363"/>
      <c r="C32" s="364"/>
      <c r="D32" s="365"/>
      <c r="E32" s="366"/>
      <c r="F32" s="366"/>
      <c r="G32" s="366"/>
      <c r="H32" s="366"/>
      <c r="I32" s="366"/>
      <c r="J32" s="366"/>
      <c r="K32" s="366"/>
      <c r="L32" s="366"/>
      <c r="M32" s="367"/>
      <c r="O32" s="1" t="s">
        <v>817</v>
      </c>
    </row>
    <row r="33" spans="2:15" ht="15" customHeight="1" outlineLevel="1" x14ac:dyDescent="0.25">
      <c r="B33" s="363"/>
      <c r="C33" s="364"/>
      <c r="D33" s="365"/>
      <c r="E33" s="366"/>
      <c r="F33" s="366"/>
      <c r="G33" s="366"/>
      <c r="H33" s="366"/>
      <c r="I33" s="366"/>
      <c r="J33" s="366"/>
      <c r="K33" s="366"/>
      <c r="L33" s="366"/>
      <c r="M33" s="367"/>
      <c r="O33" s="1" t="s">
        <v>818</v>
      </c>
    </row>
    <row r="34" spans="2:15" ht="15" customHeight="1" outlineLevel="1" x14ac:dyDescent="0.25">
      <c r="B34" s="363"/>
      <c r="C34" s="364"/>
      <c r="D34" s="365"/>
      <c r="E34" s="366"/>
      <c r="F34" s="366"/>
      <c r="G34" s="366"/>
      <c r="H34" s="366"/>
      <c r="I34" s="366"/>
      <c r="J34" s="366"/>
      <c r="K34" s="366"/>
      <c r="L34" s="366"/>
      <c r="M34" s="367"/>
      <c r="O34" s="1" t="s">
        <v>819</v>
      </c>
    </row>
    <row r="35" spans="2:15" ht="15" customHeight="1" outlineLevel="1" x14ac:dyDescent="0.25">
      <c r="B35" s="363"/>
      <c r="C35" s="364"/>
      <c r="D35" s="365"/>
      <c r="E35" s="366"/>
      <c r="F35" s="366"/>
      <c r="G35" s="366"/>
      <c r="H35" s="366"/>
      <c r="I35" s="366"/>
      <c r="J35" s="366"/>
      <c r="K35" s="366"/>
      <c r="L35" s="366"/>
      <c r="M35" s="367"/>
      <c r="O35" s="1" t="s">
        <v>820</v>
      </c>
    </row>
    <row r="36" spans="2:15" ht="15" customHeight="1" outlineLevel="1" x14ac:dyDescent="0.25">
      <c r="B36" s="363"/>
      <c r="C36" s="364"/>
      <c r="D36" s="365"/>
      <c r="E36" s="366"/>
      <c r="F36" s="366"/>
      <c r="G36" s="366"/>
      <c r="H36" s="366"/>
      <c r="I36" s="366"/>
      <c r="J36" s="366"/>
      <c r="K36" s="366"/>
      <c r="L36" s="366"/>
      <c r="M36" s="367"/>
      <c r="O36" s="1" t="s">
        <v>821</v>
      </c>
    </row>
    <row r="37" spans="2:15" ht="15" customHeight="1" outlineLevel="1" x14ac:dyDescent="0.25">
      <c r="B37" s="363"/>
      <c r="C37" s="364"/>
      <c r="D37" s="365"/>
      <c r="E37" s="366"/>
      <c r="F37" s="366"/>
      <c r="G37" s="366"/>
      <c r="H37" s="366"/>
      <c r="I37" s="366"/>
      <c r="J37" s="366"/>
      <c r="K37" s="366"/>
      <c r="L37" s="366"/>
      <c r="M37" s="367"/>
      <c r="O37" s="1" t="s">
        <v>822</v>
      </c>
    </row>
    <row r="38" spans="2:15" ht="15" customHeight="1" outlineLevel="1" x14ac:dyDescent="0.25">
      <c r="B38" s="363"/>
      <c r="C38" s="364"/>
      <c r="D38" s="365"/>
      <c r="E38" s="366"/>
      <c r="F38" s="366"/>
      <c r="G38" s="366"/>
      <c r="H38" s="366"/>
      <c r="I38" s="366"/>
      <c r="J38" s="366"/>
      <c r="K38" s="366"/>
      <c r="L38" s="366"/>
      <c r="M38" s="367"/>
      <c r="O38" s="1" t="s">
        <v>823</v>
      </c>
    </row>
    <row r="39" spans="2:15" ht="15" customHeight="1" outlineLevel="1" x14ac:dyDescent="0.25">
      <c r="B39" s="363"/>
      <c r="C39" s="364"/>
      <c r="D39" s="365"/>
      <c r="E39" s="366"/>
      <c r="F39" s="366"/>
      <c r="G39" s="366"/>
      <c r="H39" s="366"/>
      <c r="I39" s="366"/>
      <c r="J39" s="366"/>
      <c r="K39" s="366"/>
      <c r="L39" s="366"/>
      <c r="M39" s="367"/>
      <c r="O39" s="1" t="s">
        <v>824</v>
      </c>
    </row>
    <row r="40" spans="2:15" ht="15" customHeight="1" outlineLevel="1" x14ac:dyDescent="0.25">
      <c r="B40" s="363"/>
      <c r="C40" s="364"/>
      <c r="D40" s="365"/>
      <c r="E40" s="366"/>
      <c r="F40" s="366"/>
      <c r="G40" s="366"/>
      <c r="H40" s="366"/>
      <c r="I40" s="366"/>
      <c r="J40" s="366"/>
      <c r="K40" s="366"/>
      <c r="L40" s="366"/>
      <c r="M40" s="367"/>
      <c r="O40" s="1" t="s">
        <v>825</v>
      </c>
    </row>
    <row r="41" spans="2:15" ht="15" customHeight="1" outlineLevel="1" x14ac:dyDescent="0.25">
      <c r="B41" s="363"/>
      <c r="C41" s="364"/>
      <c r="D41" s="365"/>
      <c r="E41" s="366"/>
      <c r="F41" s="366"/>
      <c r="G41" s="366"/>
      <c r="H41" s="366"/>
      <c r="I41" s="366"/>
      <c r="J41" s="366"/>
      <c r="K41" s="366"/>
      <c r="L41" s="366"/>
      <c r="M41" s="367"/>
      <c r="O41" s="1" t="s">
        <v>826</v>
      </c>
    </row>
    <row r="42" spans="2:15" ht="15" customHeight="1" outlineLevel="1" x14ac:dyDescent="0.25">
      <c r="B42" s="363"/>
      <c r="C42" s="364"/>
      <c r="D42" s="365"/>
      <c r="E42" s="366"/>
      <c r="F42" s="366"/>
      <c r="G42" s="366"/>
      <c r="H42" s="366"/>
      <c r="I42" s="366"/>
      <c r="J42" s="366"/>
      <c r="K42" s="366"/>
      <c r="L42" s="366"/>
      <c r="M42" s="367"/>
      <c r="O42" s="1" t="s">
        <v>827</v>
      </c>
    </row>
    <row r="43" spans="2:15" ht="15" customHeight="1" outlineLevel="1" x14ac:dyDescent="0.25">
      <c r="B43" s="363"/>
      <c r="C43" s="364"/>
      <c r="D43" s="365"/>
      <c r="E43" s="366"/>
      <c r="F43" s="366"/>
      <c r="G43" s="366"/>
      <c r="H43" s="366"/>
      <c r="I43" s="366"/>
      <c r="J43" s="366"/>
      <c r="K43" s="366"/>
      <c r="L43" s="366"/>
      <c r="M43" s="367"/>
      <c r="O43" s="1" t="s">
        <v>828</v>
      </c>
    </row>
    <row r="44" spans="2:15" ht="15" customHeight="1" outlineLevel="1" x14ac:dyDescent="0.25">
      <c r="B44" s="363"/>
      <c r="C44" s="364"/>
      <c r="D44" s="365"/>
      <c r="E44" s="366"/>
      <c r="F44" s="366"/>
      <c r="G44" s="366"/>
      <c r="H44" s="366"/>
      <c r="I44" s="366"/>
      <c r="J44" s="366"/>
      <c r="K44" s="366"/>
      <c r="L44" s="366"/>
      <c r="M44" s="367"/>
      <c r="O44" s="1" t="s">
        <v>829</v>
      </c>
    </row>
    <row r="45" spans="2:15" ht="15" customHeight="1" outlineLevel="1" x14ac:dyDescent="0.25">
      <c r="B45" s="363"/>
      <c r="C45" s="364"/>
      <c r="D45" s="365"/>
      <c r="E45" s="366"/>
      <c r="F45" s="366"/>
      <c r="G45" s="366"/>
      <c r="H45" s="366"/>
      <c r="I45" s="366"/>
      <c r="J45" s="366"/>
      <c r="K45" s="366"/>
      <c r="L45" s="366"/>
      <c r="M45" s="367"/>
      <c r="O45" s="1" t="s">
        <v>830</v>
      </c>
    </row>
    <row r="46" spans="2:15" ht="15" customHeight="1" outlineLevel="1" x14ac:dyDescent="0.25">
      <c r="B46" s="363"/>
      <c r="C46" s="364"/>
      <c r="D46" s="365"/>
      <c r="E46" s="366"/>
      <c r="F46" s="366"/>
      <c r="G46" s="366"/>
      <c r="H46" s="366"/>
      <c r="I46" s="366"/>
      <c r="J46" s="366"/>
      <c r="K46" s="366"/>
      <c r="L46" s="366"/>
      <c r="M46" s="367"/>
      <c r="O46" s="1" t="s">
        <v>831</v>
      </c>
    </row>
    <row r="47" spans="2:15" ht="15" customHeight="1" outlineLevel="1" x14ac:dyDescent="0.25">
      <c r="B47" s="363"/>
      <c r="C47" s="364"/>
      <c r="D47" s="365"/>
      <c r="E47" s="366"/>
      <c r="F47" s="366"/>
      <c r="G47" s="366"/>
      <c r="H47" s="366"/>
      <c r="I47" s="366"/>
      <c r="J47" s="366"/>
      <c r="K47" s="366"/>
      <c r="L47" s="366"/>
      <c r="M47" s="367"/>
      <c r="O47" s="1" t="s">
        <v>832</v>
      </c>
    </row>
    <row r="48" spans="2:15" ht="15" customHeight="1" outlineLevel="1" x14ac:dyDescent="0.25">
      <c r="B48" s="363"/>
      <c r="C48" s="364"/>
      <c r="D48" s="365"/>
      <c r="E48" s="366"/>
      <c r="F48" s="366"/>
      <c r="G48" s="366"/>
      <c r="H48" s="366"/>
      <c r="I48" s="366"/>
      <c r="J48" s="366"/>
      <c r="K48" s="366"/>
      <c r="L48" s="366"/>
      <c r="M48" s="367"/>
      <c r="O48" s="1" t="s">
        <v>833</v>
      </c>
    </row>
    <row r="49" spans="2:15" ht="15" customHeight="1" outlineLevel="1" x14ac:dyDescent="0.25">
      <c r="B49" s="363"/>
      <c r="C49" s="364"/>
      <c r="D49" s="365"/>
      <c r="E49" s="366"/>
      <c r="F49" s="366"/>
      <c r="G49" s="366"/>
      <c r="H49" s="366"/>
      <c r="I49" s="366"/>
      <c r="J49" s="366"/>
      <c r="K49" s="366"/>
      <c r="L49" s="366"/>
      <c r="M49" s="367"/>
      <c r="O49" s="1" t="s">
        <v>834</v>
      </c>
    </row>
    <row r="50" spans="2:15" ht="15" customHeight="1" outlineLevel="1" x14ac:dyDescent="0.25">
      <c r="B50" s="363"/>
      <c r="C50" s="364"/>
      <c r="D50" s="365"/>
      <c r="E50" s="366"/>
      <c r="F50" s="366"/>
      <c r="G50" s="366"/>
      <c r="H50" s="366"/>
      <c r="I50" s="366"/>
      <c r="J50" s="366"/>
      <c r="K50" s="366"/>
      <c r="L50" s="366"/>
      <c r="M50" s="367"/>
      <c r="O50" s="1" t="s">
        <v>835</v>
      </c>
    </row>
    <row r="51" spans="2:15" ht="15" customHeight="1" outlineLevel="1" x14ac:dyDescent="0.25">
      <c r="B51" s="363"/>
      <c r="C51" s="364"/>
      <c r="D51" s="365"/>
      <c r="E51" s="366"/>
      <c r="F51" s="366"/>
      <c r="G51" s="366"/>
      <c r="H51" s="366"/>
      <c r="I51" s="366"/>
      <c r="J51" s="366"/>
      <c r="K51" s="366"/>
      <c r="L51" s="366"/>
      <c r="M51" s="367"/>
      <c r="O51" s="1" t="s">
        <v>836</v>
      </c>
    </row>
    <row r="52" spans="2:15" ht="15" customHeight="1" outlineLevel="1" x14ac:dyDescent="0.25">
      <c r="B52" s="363"/>
      <c r="C52" s="364"/>
      <c r="D52" s="365"/>
      <c r="E52" s="366"/>
      <c r="F52" s="366"/>
      <c r="G52" s="366"/>
      <c r="H52" s="366"/>
      <c r="I52" s="366"/>
      <c r="J52" s="366"/>
      <c r="K52" s="366"/>
      <c r="L52" s="366"/>
      <c r="M52" s="367"/>
      <c r="O52" s="1" t="s">
        <v>837</v>
      </c>
    </row>
    <row r="53" spans="2:15" ht="15" customHeight="1" outlineLevel="1" x14ac:dyDescent="0.25">
      <c r="B53" s="363"/>
      <c r="C53" s="364"/>
      <c r="D53" s="365"/>
      <c r="E53" s="366"/>
      <c r="F53" s="366"/>
      <c r="G53" s="366"/>
      <c r="H53" s="366"/>
      <c r="I53" s="366"/>
      <c r="J53" s="366"/>
      <c r="K53" s="366"/>
      <c r="L53" s="366"/>
      <c r="M53" s="367"/>
      <c r="O53" s="1" t="s">
        <v>838</v>
      </c>
    </row>
    <row r="54" spans="2:15" ht="15" customHeight="1" outlineLevel="1" x14ac:dyDescent="0.25">
      <c r="B54" s="363"/>
      <c r="C54" s="364"/>
      <c r="D54" s="365"/>
      <c r="E54" s="366"/>
      <c r="F54" s="366"/>
      <c r="G54" s="366"/>
      <c r="H54" s="366"/>
      <c r="I54" s="366"/>
      <c r="J54" s="366"/>
      <c r="K54" s="366"/>
      <c r="L54" s="366"/>
      <c r="M54" s="367"/>
      <c r="O54" s="1" t="s">
        <v>839</v>
      </c>
    </row>
    <row r="55" spans="2:15" ht="15" customHeight="1" outlineLevel="1" x14ac:dyDescent="0.25">
      <c r="B55" s="363"/>
      <c r="C55" s="364"/>
      <c r="D55" s="365"/>
      <c r="E55" s="366"/>
      <c r="F55" s="366"/>
      <c r="G55" s="366"/>
      <c r="H55" s="366"/>
      <c r="I55" s="366"/>
      <c r="J55" s="366"/>
      <c r="K55" s="366"/>
      <c r="L55" s="366"/>
      <c r="M55" s="367"/>
      <c r="O55" s="1" t="s">
        <v>840</v>
      </c>
    </row>
    <row r="56" spans="2:15" ht="15" customHeight="1" outlineLevel="1" x14ac:dyDescent="0.25">
      <c r="B56" s="363"/>
      <c r="C56" s="364"/>
      <c r="D56" s="365"/>
      <c r="E56" s="366"/>
      <c r="F56" s="366"/>
      <c r="G56" s="366"/>
      <c r="H56" s="366"/>
      <c r="I56" s="366"/>
      <c r="J56" s="366"/>
      <c r="K56" s="366"/>
      <c r="L56" s="366"/>
      <c r="M56" s="367"/>
      <c r="O56" s="1" t="s">
        <v>841</v>
      </c>
    </row>
    <row r="57" spans="2:15" ht="15" customHeight="1" outlineLevel="1" x14ac:dyDescent="0.25">
      <c r="B57" s="363"/>
      <c r="C57" s="364"/>
      <c r="D57" s="365"/>
      <c r="E57" s="366"/>
      <c r="F57" s="366"/>
      <c r="G57" s="366"/>
      <c r="H57" s="366"/>
      <c r="I57" s="366"/>
      <c r="J57" s="366"/>
      <c r="K57" s="366"/>
      <c r="L57" s="366"/>
      <c r="M57" s="367"/>
      <c r="O57" s="1" t="s">
        <v>842</v>
      </c>
    </row>
    <row r="58" spans="2:15" ht="15" customHeight="1" outlineLevel="1" x14ac:dyDescent="0.25">
      <c r="B58" s="363"/>
      <c r="C58" s="364"/>
      <c r="D58" s="365"/>
      <c r="E58" s="366"/>
      <c r="F58" s="366"/>
      <c r="G58" s="366"/>
      <c r="H58" s="366"/>
      <c r="I58" s="366"/>
      <c r="J58" s="366"/>
      <c r="K58" s="366"/>
      <c r="L58" s="366"/>
      <c r="M58" s="367"/>
      <c r="O58" s="1" t="s">
        <v>843</v>
      </c>
    </row>
    <row r="59" spans="2:15" ht="15" customHeight="1" outlineLevel="1" x14ac:dyDescent="0.25">
      <c r="B59" s="363"/>
      <c r="C59" s="364"/>
      <c r="D59" s="365"/>
      <c r="E59" s="366"/>
      <c r="F59" s="366"/>
      <c r="G59" s="366"/>
      <c r="H59" s="366"/>
      <c r="I59" s="366"/>
      <c r="J59" s="366"/>
      <c r="K59" s="366"/>
      <c r="L59" s="366"/>
      <c r="M59" s="367"/>
      <c r="O59" s="1" t="s">
        <v>844</v>
      </c>
    </row>
    <row r="60" spans="2:15" ht="15" customHeight="1" outlineLevel="1" x14ac:dyDescent="0.25">
      <c r="B60" s="363"/>
      <c r="C60" s="364"/>
      <c r="D60" s="365"/>
      <c r="E60" s="366"/>
      <c r="F60" s="366"/>
      <c r="G60" s="366"/>
      <c r="H60" s="366"/>
      <c r="I60" s="366"/>
      <c r="J60" s="366"/>
      <c r="K60" s="366"/>
      <c r="L60" s="366"/>
      <c r="M60" s="367"/>
      <c r="O60" s="1" t="s">
        <v>845</v>
      </c>
    </row>
    <row r="61" spans="2:15" ht="15" customHeight="1" outlineLevel="1" x14ac:dyDescent="0.25">
      <c r="B61" s="363"/>
      <c r="C61" s="364"/>
      <c r="D61" s="365"/>
      <c r="E61" s="366"/>
      <c r="F61" s="366"/>
      <c r="G61" s="366"/>
      <c r="H61" s="366"/>
      <c r="I61" s="366"/>
      <c r="J61" s="366"/>
      <c r="K61" s="366"/>
      <c r="L61" s="366"/>
      <c r="M61" s="367"/>
      <c r="O61" s="1" t="s">
        <v>846</v>
      </c>
    </row>
    <row r="62" spans="2:15" ht="15" customHeight="1" outlineLevel="1" x14ac:dyDescent="0.25">
      <c r="B62" s="363"/>
      <c r="C62" s="364"/>
      <c r="D62" s="365"/>
      <c r="E62" s="366"/>
      <c r="F62" s="366"/>
      <c r="G62" s="366"/>
      <c r="H62" s="366"/>
      <c r="I62" s="366"/>
      <c r="J62" s="366"/>
      <c r="K62" s="366"/>
      <c r="L62" s="366"/>
      <c r="M62" s="367"/>
      <c r="O62" s="1" t="s">
        <v>847</v>
      </c>
    </row>
    <row r="63" spans="2:15" ht="15" customHeight="1" outlineLevel="1" x14ac:dyDescent="0.25">
      <c r="B63" s="363"/>
      <c r="C63" s="364"/>
      <c r="D63" s="365"/>
      <c r="E63" s="366"/>
      <c r="F63" s="366"/>
      <c r="G63" s="366"/>
      <c r="H63" s="366"/>
      <c r="I63" s="366"/>
      <c r="J63" s="366"/>
      <c r="K63" s="366"/>
      <c r="L63" s="366"/>
      <c r="M63" s="367"/>
      <c r="O63" s="1" t="s">
        <v>848</v>
      </c>
    </row>
    <row r="64" spans="2:15" ht="15" customHeight="1" outlineLevel="1" x14ac:dyDescent="0.25">
      <c r="B64" s="363"/>
      <c r="C64" s="364"/>
      <c r="D64" s="365"/>
      <c r="E64" s="366"/>
      <c r="F64" s="366"/>
      <c r="G64" s="366"/>
      <c r="H64" s="366"/>
      <c r="I64" s="366"/>
      <c r="J64" s="366"/>
      <c r="K64" s="366"/>
      <c r="L64" s="366"/>
      <c r="M64" s="367"/>
      <c r="O64" s="1" t="s">
        <v>849</v>
      </c>
    </row>
    <row r="65" spans="2:15" ht="15" customHeight="1" outlineLevel="1" x14ac:dyDescent="0.25">
      <c r="B65" s="363"/>
      <c r="C65" s="364"/>
      <c r="D65" s="365"/>
      <c r="E65" s="366"/>
      <c r="F65" s="366"/>
      <c r="G65" s="366"/>
      <c r="H65" s="366"/>
      <c r="I65" s="366"/>
      <c r="J65" s="366"/>
      <c r="K65" s="366"/>
      <c r="L65" s="366"/>
      <c r="M65" s="367"/>
      <c r="O65" s="1" t="s">
        <v>850</v>
      </c>
    </row>
    <row r="66" spans="2:15" ht="15" customHeight="1" outlineLevel="1" x14ac:dyDescent="0.25">
      <c r="B66" s="363"/>
      <c r="C66" s="364"/>
      <c r="D66" s="365"/>
      <c r="E66" s="366"/>
      <c r="F66" s="366"/>
      <c r="G66" s="366"/>
      <c r="H66" s="366"/>
      <c r="I66" s="366"/>
      <c r="J66" s="366"/>
      <c r="K66" s="366"/>
      <c r="L66" s="366"/>
      <c r="M66" s="367"/>
      <c r="O66" s="1" t="s">
        <v>851</v>
      </c>
    </row>
    <row r="67" spans="2:15" ht="15" customHeight="1" outlineLevel="1" x14ac:dyDescent="0.25">
      <c r="B67" s="363"/>
      <c r="C67" s="364"/>
      <c r="D67" s="365"/>
      <c r="E67" s="366"/>
      <c r="F67" s="366"/>
      <c r="G67" s="366"/>
      <c r="H67" s="366"/>
      <c r="I67" s="366"/>
      <c r="J67" s="366"/>
      <c r="K67" s="366"/>
      <c r="L67" s="366"/>
      <c r="M67" s="367"/>
      <c r="O67" s="1" t="s">
        <v>852</v>
      </c>
    </row>
    <row r="68" spans="2:15" ht="15" customHeight="1" outlineLevel="1" x14ac:dyDescent="0.25">
      <c r="B68" s="363"/>
      <c r="C68" s="364"/>
      <c r="D68" s="365"/>
      <c r="E68" s="366"/>
      <c r="F68" s="366"/>
      <c r="G68" s="366"/>
      <c r="H68" s="366"/>
      <c r="I68" s="366"/>
      <c r="J68" s="366"/>
      <c r="K68" s="366"/>
      <c r="L68" s="366"/>
      <c r="M68" s="367"/>
      <c r="O68" s="1" t="s">
        <v>853</v>
      </c>
    </row>
    <row r="69" spans="2:15" ht="15" customHeight="1" outlineLevel="1" x14ac:dyDescent="0.25">
      <c r="B69" s="363"/>
      <c r="C69" s="364"/>
      <c r="D69" s="365"/>
      <c r="E69" s="366"/>
      <c r="F69" s="366"/>
      <c r="G69" s="366"/>
      <c r="H69" s="366"/>
      <c r="I69" s="366"/>
      <c r="J69" s="366"/>
      <c r="K69" s="366"/>
      <c r="L69" s="366"/>
      <c r="M69" s="367"/>
      <c r="O69" s="1" t="s">
        <v>854</v>
      </c>
    </row>
    <row r="70" spans="2:15" ht="15" customHeight="1" outlineLevel="1" x14ac:dyDescent="0.25">
      <c r="B70" s="363"/>
      <c r="C70" s="364"/>
      <c r="D70" s="365"/>
      <c r="E70" s="366"/>
      <c r="F70" s="366"/>
      <c r="G70" s="366"/>
      <c r="H70" s="366"/>
      <c r="I70" s="366"/>
      <c r="J70" s="366"/>
      <c r="K70" s="366"/>
      <c r="L70" s="366"/>
      <c r="M70" s="367"/>
      <c r="O70" s="1" t="s">
        <v>855</v>
      </c>
    </row>
    <row r="71" spans="2:15" ht="15" customHeight="1" outlineLevel="1" x14ac:dyDescent="0.25">
      <c r="B71" s="363"/>
      <c r="C71" s="364"/>
      <c r="D71" s="365"/>
      <c r="E71" s="366"/>
      <c r="F71" s="366"/>
      <c r="G71" s="366"/>
      <c r="H71" s="366"/>
      <c r="I71" s="366"/>
      <c r="J71" s="366"/>
      <c r="K71" s="366"/>
      <c r="L71" s="366"/>
      <c r="M71" s="367"/>
      <c r="O71" s="1" t="s">
        <v>856</v>
      </c>
    </row>
    <row r="72" spans="2:15" ht="15" customHeight="1" outlineLevel="1" x14ac:dyDescent="0.25">
      <c r="B72" s="363"/>
      <c r="C72" s="364"/>
      <c r="D72" s="365"/>
      <c r="E72" s="366"/>
      <c r="F72" s="366"/>
      <c r="G72" s="366"/>
      <c r="H72" s="366"/>
      <c r="I72" s="366"/>
      <c r="J72" s="366"/>
      <c r="K72" s="366"/>
      <c r="L72" s="366"/>
      <c r="M72" s="367"/>
      <c r="O72" s="1" t="s">
        <v>857</v>
      </c>
    </row>
    <row r="73" spans="2:15" ht="15" customHeight="1" outlineLevel="1" x14ac:dyDescent="0.25">
      <c r="B73" s="363"/>
      <c r="C73" s="364"/>
      <c r="D73" s="365"/>
      <c r="E73" s="366"/>
      <c r="F73" s="366"/>
      <c r="G73" s="366"/>
      <c r="H73" s="366"/>
      <c r="I73" s="366"/>
      <c r="J73" s="366"/>
      <c r="K73" s="366"/>
      <c r="L73" s="366"/>
      <c r="M73" s="367"/>
      <c r="O73" s="1" t="s">
        <v>858</v>
      </c>
    </row>
    <row r="74" spans="2:15" ht="15" customHeight="1" outlineLevel="1" x14ac:dyDescent="0.25">
      <c r="B74" s="363"/>
      <c r="C74" s="364"/>
      <c r="D74" s="365"/>
      <c r="E74" s="366"/>
      <c r="F74" s="366"/>
      <c r="G74" s="366"/>
      <c r="H74" s="366"/>
      <c r="I74" s="366"/>
      <c r="J74" s="366"/>
      <c r="K74" s="366"/>
      <c r="L74" s="366"/>
      <c r="M74" s="367"/>
      <c r="O74" s="1" t="s">
        <v>859</v>
      </c>
    </row>
    <row r="75" spans="2:15" ht="15" customHeight="1" outlineLevel="1" x14ac:dyDescent="0.25">
      <c r="B75" s="363"/>
      <c r="C75" s="364"/>
      <c r="D75" s="365"/>
      <c r="E75" s="366"/>
      <c r="F75" s="366"/>
      <c r="G75" s="366"/>
      <c r="H75" s="366"/>
      <c r="I75" s="366"/>
      <c r="J75" s="366"/>
      <c r="K75" s="366"/>
      <c r="L75" s="366"/>
      <c r="M75" s="367"/>
      <c r="O75" s="1" t="s">
        <v>860</v>
      </c>
    </row>
    <row r="76" spans="2:15" ht="15" customHeight="1" outlineLevel="1" x14ac:dyDescent="0.25">
      <c r="B76" s="363"/>
      <c r="C76" s="364"/>
      <c r="D76" s="365"/>
      <c r="E76" s="366"/>
      <c r="F76" s="366"/>
      <c r="G76" s="366"/>
      <c r="H76" s="366"/>
      <c r="I76" s="366"/>
      <c r="J76" s="366"/>
      <c r="K76" s="366"/>
      <c r="L76" s="366"/>
      <c r="M76" s="367"/>
      <c r="O76" s="1" t="s">
        <v>861</v>
      </c>
    </row>
    <row r="77" spans="2:15" ht="15" customHeight="1" outlineLevel="1" x14ac:dyDescent="0.25">
      <c r="B77" s="363"/>
      <c r="C77" s="364"/>
      <c r="D77" s="365"/>
      <c r="E77" s="366"/>
      <c r="F77" s="366"/>
      <c r="G77" s="366"/>
      <c r="H77" s="366"/>
      <c r="I77" s="366"/>
      <c r="J77" s="366"/>
      <c r="K77" s="366"/>
      <c r="L77" s="366"/>
      <c r="M77" s="367"/>
      <c r="O77" s="1" t="s">
        <v>862</v>
      </c>
    </row>
    <row r="78" spans="2:15" ht="15" customHeight="1" outlineLevel="1" x14ac:dyDescent="0.25">
      <c r="B78" s="363"/>
      <c r="C78" s="364"/>
      <c r="D78" s="365"/>
      <c r="E78" s="366"/>
      <c r="F78" s="366"/>
      <c r="G78" s="366"/>
      <c r="H78" s="366"/>
      <c r="I78" s="366"/>
      <c r="J78" s="366"/>
      <c r="K78" s="366"/>
      <c r="L78" s="366"/>
      <c r="M78" s="367"/>
      <c r="O78" s="1" t="s">
        <v>863</v>
      </c>
    </row>
    <row r="79" spans="2:15" ht="15" customHeight="1" outlineLevel="1" x14ac:dyDescent="0.25">
      <c r="B79" s="363"/>
      <c r="C79" s="364"/>
      <c r="D79" s="365"/>
      <c r="E79" s="366"/>
      <c r="F79" s="366"/>
      <c r="G79" s="366"/>
      <c r="H79" s="366"/>
      <c r="I79" s="366"/>
      <c r="J79" s="366"/>
      <c r="K79" s="366"/>
      <c r="L79" s="366"/>
      <c r="M79" s="367"/>
      <c r="O79" s="1" t="s">
        <v>864</v>
      </c>
    </row>
    <row r="80" spans="2:15" ht="15" customHeight="1" outlineLevel="1" x14ac:dyDescent="0.25">
      <c r="B80" s="363"/>
      <c r="C80" s="364"/>
      <c r="D80" s="365"/>
      <c r="E80" s="366"/>
      <c r="F80" s="366"/>
      <c r="G80" s="366"/>
      <c r="H80" s="366"/>
      <c r="I80" s="366"/>
      <c r="J80" s="366"/>
      <c r="K80" s="366"/>
      <c r="L80" s="366"/>
      <c r="M80" s="367"/>
      <c r="O80" s="1" t="s">
        <v>865</v>
      </c>
    </row>
    <row r="81" spans="2:15" ht="15" customHeight="1" outlineLevel="1" x14ac:dyDescent="0.25">
      <c r="B81" s="363"/>
      <c r="C81" s="364"/>
      <c r="D81" s="365"/>
      <c r="E81" s="366"/>
      <c r="F81" s="366"/>
      <c r="G81" s="366"/>
      <c r="H81" s="366"/>
      <c r="I81" s="366"/>
      <c r="J81" s="366"/>
      <c r="K81" s="366"/>
      <c r="L81" s="366"/>
      <c r="M81" s="367"/>
      <c r="O81" s="1" t="s">
        <v>866</v>
      </c>
    </row>
    <row r="82" spans="2:15" ht="15" customHeight="1" outlineLevel="1" x14ac:dyDescent="0.25">
      <c r="B82" s="363"/>
      <c r="C82" s="364"/>
      <c r="D82" s="365"/>
      <c r="E82" s="366"/>
      <c r="F82" s="366"/>
      <c r="G82" s="366"/>
      <c r="H82" s="366"/>
      <c r="I82" s="366"/>
      <c r="J82" s="366"/>
      <c r="K82" s="366"/>
      <c r="L82" s="366"/>
      <c r="M82" s="367"/>
      <c r="O82" s="1" t="s">
        <v>867</v>
      </c>
    </row>
    <row r="83" spans="2:15" ht="15" customHeight="1" outlineLevel="1" x14ac:dyDescent="0.25">
      <c r="B83" s="363"/>
      <c r="C83" s="364"/>
      <c r="D83" s="365"/>
      <c r="E83" s="366"/>
      <c r="F83" s="366"/>
      <c r="G83" s="366"/>
      <c r="H83" s="366"/>
      <c r="I83" s="366"/>
      <c r="J83" s="366"/>
      <c r="K83" s="366"/>
      <c r="L83" s="366"/>
      <c r="M83" s="367"/>
      <c r="O83" s="1" t="s">
        <v>868</v>
      </c>
    </row>
    <row r="84" spans="2:15" ht="15" customHeight="1" outlineLevel="1" x14ac:dyDescent="0.25">
      <c r="B84" s="363"/>
      <c r="C84" s="364"/>
      <c r="D84" s="365"/>
      <c r="E84" s="366"/>
      <c r="F84" s="366"/>
      <c r="G84" s="366"/>
      <c r="H84" s="366"/>
      <c r="I84" s="366"/>
      <c r="J84" s="366"/>
      <c r="K84" s="366"/>
      <c r="L84" s="366"/>
      <c r="M84" s="367"/>
      <c r="O84" s="1" t="s">
        <v>869</v>
      </c>
    </row>
    <row r="85" spans="2:15" ht="15" customHeight="1" outlineLevel="1" x14ac:dyDescent="0.25">
      <c r="B85" s="363"/>
      <c r="C85" s="364"/>
      <c r="D85" s="365"/>
      <c r="E85" s="366"/>
      <c r="F85" s="366"/>
      <c r="G85" s="366"/>
      <c r="H85" s="366"/>
      <c r="I85" s="366"/>
      <c r="J85" s="366"/>
      <c r="K85" s="366"/>
      <c r="L85" s="366"/>
      <c r="M85" s="367"/>
      <c r="O85" s="1" t="s">
        <v>870</v>
      </c>
    </row>
    <row r="86" spans="2:15" ht="15" customHeight="1" outlineLevel="1" x14ac:dyDescent="0.25">
      <c r="B86" s="363"/>
      <c r="C86" s="364"/>
      <c r="D86" s="365"/>
      <c r="E86" s="366"/>
      <c r="F86" s="366"/>
      <c r="G86" s="366"/>
      <c r="H86" s="366"/>
      <c r="I86" s="366"/>
      <c r="J86" s="366"/>
      <c r="K86" s="366"/>
      <c r="L86" s="366"/>
      <c r="M86" s="367"/>
      <c r="O86" s="1" t="s">
        <v>871</v>
      </c>
    </row>
    <row r="87" spans="2:15" ht="15" customHeight="1" outlineLevel="1" x14ac:dyDescent="0.25">
      <c r="B87" s="363"/>
      <c r="C87" s="364"/>
      <c r="D87" s="365"/>
      <c r="E87" s="366"/>
      <c r="F87" s="366"/>
      <c r="G87" s="366"/>
      <c r="H87" s="366"/>
      <c r="I87" s="366"/>
      <c r="J87" s="366"/>
      <c r="K87" s="366"/>
      <c r="L87" s="366"/>
      <c r="M87" s="367"/>
      <c r="O87" s="1" t="s">
        <v>872</v>
      </c>
    </row>
    <row r="88" spans="2:15" ht="15" customHeight="1" outlineLevel="1" x14ac:dyDescent="0.25">
      <c r="B88" s="363"/>
      <c r="C88" s="364"/>
      <c r="D88" s="365"/>
      <c r="E88" s="366"/>
      <c r="F88" s="366"/>
      <c r="G88" s="366"/>
      <c r="H88" s="366"/>
      <c r="I88" s="366"/>
      <c r="J88" s="366"/>
      <c r="K88" s="366"/>
      <c r="L88" s="366"/>
      <c r="M88" s="367"/>
      <c r="O88" s="1" t="s">
        <v>873</v>
      </c>
    </row>
    <row r="89" spans="2:15" ht="15" customHeight="1" outlineLevel="1" x14ac:dyDescent="0.25">
      <c r="B89" s="363"/>
      <c r="C89" s="364"/>
      <c r="D89" s="365"/>
      <c r="E89" s="366"/>
      <c r="F89" s="366"/>
      <c r="G89" s="366"/>
      <c r="H89" s="366"/>
      <c r="I89" s="366"/>
      <c r="J89" s="366"/>
      <c r="K89" s="366"/>
      <c r="L89" s="366"/>
      <c r="M89" s="367"/>
      <c r="O89" s="1" t="s">
        <v>874</v>
      </c>
    </row>
    <row r="90" spans="2:15" ht="15" customHeight="1" outlineLevel="1" x14ac:dyDescent="0.25">
      <c r="B90" s="363"/>
      <c r="C90" s="364"/>
      <c r="D90" s="365"/>
      <c r="E90" s="366"/>
      <c r="F90" s="366"/>
      <c r="G90" s="366"/>
      <c r="H90" s="366"/>
      <c r="I90" s="366"/>
      <c r="J90" s="366"/>
      <c r="K90" s="366"/>
      <c r="L90" s="366"/>
      <c r="M90" s="367"/>
      <c r="O90" s="1" t="s">
        <v>875</v>
      </c>
    </row>
    <row r="91" spans="2:15" ht="15" customHeight="1" outlineLevel="1" x14ac:dyDescent="0.25">
      <c r="B91" s="363"/>
      <c r="C91" s="364"/>
      <c r="D91" s="365"/>
      <c r="E91" s="366"/>
      <c r="F91" s="366"/>
      <c r="G91" s="366"/>
      <c r="H91" s="366"/>
      <c r="I91" s="366"/>
      <c r="J91" s="366"/>
      <c r="K91" s="366"/>
      <c r="L91" s="366"/>
      <c r="M91" s="367"/>
      <c r="O91" s="1" t="s">
        <v>876</v>
      </c>
    </row>
    <row r="92" spans="2:15" ht="15" customHeight="1" outlineLevel="1" x14ac:dyDescent="0.25">
      <c r="B92" s="363"/>
      <c r="C92" s="364"/>
      <c r="D92" s="365"/>
      <c r="E92" s="366"/>
      <c r="F92" s="366"/>
      <c r="G92" s="366"/>
      <c r="H92" s="366"/>
      <c r="I92" s="366"/>
      <c r="J92" s="366"/>
      <c r="K92" s="366"/>
      <c r="L92" s="366"/>
      <c r="M92" s="367"/>
      <c r="O92" s="1" t="s">
        <v>877</v>
      </c>
    </row>
    <row r="93" spans="2:15" ht="15" customHeight="1" outlineLevel="1" x14ac:dyDescent="0.25">
      <c r="B93" s="363"/>
      <c r="C93" s="364"/>
      <c r="D93" s="365"/>
      <c r="E93" s="366"/>
      <c r="F93" s="366"/>
      <c r="G93" s="366"/>
      <c r="H93" s="366"/>
      <c r="I93" s="366"/>
      <c r="J93" s="366"/>
      <c r="K93" s="366"/>
      <c r="L93" s="366"/>
      <c r="M93" s="367"/>
      <c r="O93" s="1" t="s">
        <v>878</v>
      </c>
    </row>
    <row r="94" spans="2:15" ht="15" customHeight="1" outlineLevel="1" x14ac:dyDescent="0.25">
      <c r="B94" s="363"/>
      <c r="C94" s="364"/>
      <c r="D94" s="365"/>
      <c r="E94" s="366"/>
      <c r="F94" s="366"/>
      <c r="G94" s="366"/>
      <c r="H94" s="366"/>
      <c r="I94" s="366"/>
      <c r="J94" s="366"/>
      <c r="K94" s="366"/>
      <c r="L94" s="366"/>
      <c r="M94" s="367"/>
      <c r="O94" s="1" t="s">
        <v>879</v>
      </c>
    </row>
    <row r="95" spans="2:15" ht="15" customHeight="1" outlineLevel="1" x14ac:dyDescent="0.25">
      <c r="B95" s="363"/>
      <c r="C95" s="364"/>
      <c r="D95" s="365"/>
      <c r="E95" s="366"/>
      <c r="F95" s="366"/>
      <c r="G95" s="366"/>
      <c r="H95" s="366"/>
      <c r="I95" s="366"/>
      <c r="J95" s="366"/>
      <c r="K95" s="366"/>
      <c r="L95" s="366"/>
      <c r="M95" s="367"/>
      <c r="O95" s="1" t="s">
        <v>880</v>
      </c>
    </row>
    <row r="96" spans="2:15" ht="15" customHeight="1" outlineLevel="1" x14ac:dyDescent="0.25">
      <c r="B96" s="363"/>
      <c r="C96" s="364"/>
      <c r="D96" s="365"/>
      <c r="E96" s="366"/>
      <c r="F96" s="366"/>
      <c r="G96" s="366"/>
      <c r="H96" s="366"/>
      <c r="I96" s="366"/>
      <c r="J96" s="366"/>
      <c r="K96" s="366"/>
      <c r="L96" s="366"/>
      <c r="M96" s="367"/>
      <c r="O96" s="1" t="s">
        <v>881</v>
      </c>
    </row>
    <row r="97" spans="2:15" ht="15" customHeight="1" outlineLevel="1" x14ac:dyDescent="0.25">
      <c r="B97" s="363"/>
      <c r="C97" s="364"/>
      <c r="D97" s="365"/>
      <c r="E97" s="366"/>
      <c r="F97" s="366"/>
      <c r="G97" s="366"/>
      <c r="H97" s="366"/>
      <c r="I97" s="366"/>
      <c r="J97" s="366"/>
      <c r="K97" s="366"/>
      <c r="L97" s="366"/>
      <c r="M97" s="367"/>
      <c r="O97" s="1" t="s">
        <v>882</v>
      </c>
    </row>
    <row r="98" spans="2:15" ht="15" customHeight="1" outlineLevel="1" x14ac:dyDescent="0.25">
      <c r="B98" s="363"/>
      <c r="C98" s="364"/>
      <c r="D98" s="365"/>
      <c r="E98" s="366"/>
      <c r="F98" s="366"/>
      <c r="G98" s="366"/>
      <c r="H98" s="366"/>
      <c r="I98" s="366"/>
      <c r="J98" s="366"/>
      <c r="K98" s="366"/>
      <c r="L98" s="366"/>
      <c r="M98" s="367"/>
      <c r="O98" s="1" t="s">
        <v>883</v>
      </c>
    </row>
    <row r="99" spans="2:15" ht="15" customHeight="1" outlineLevel="1" x14ac:dyDescent="0.25">
      <c r="B99" s="363"/>
      <c r="C99" s="364"/>
      <c r="D99" s="365"/>
      <c r="E99" s="366"/>
      <c r="F99" s="366"/>
      <c r="G99" s="366"/>
      <c r="H99" s="366"/>
      <c r="I99" s="366"/>
      <c r="J99" s="366"/>
      <c r="K99" s="366"/>
      <c r="L99" s="366"/>
      <c r="M99" s="367"/>
      <c r="O99" s="1" t="s">
        <v>884</v>
      </c>
    </row>
    <row r="100" spans="2:15" ht="15" customHeight="1" outlineLevel="1" x14ac:dyDescent="0.25">
      <c r="B100" s="363"/>
      <c r="C100" s="364"/>
      <c r="D100" s="365"/>
      <c r="E100" s="366"/>
      <c r="F100" s="366"/>
      <c r="G100" s="366"/>
      <c r="H100" s="366"/>
      <c r="I100" s="366"/>
      <c r="J100" s="366"/>
      <c r="K100" s="366"/>
      <c r="L100" s="366"/>
      <c r="M100" s="367"/>
      <c r="O100" s="1" t="s">
        <v>885</v>
      </c>
    </row>
    <row r="101" spans="2:15" ht="15" customHeight="1" outlineLevel="1" x14ac:dyDescent="0.25">
      <c r="B101" s="363"/>
      <c r="C101" s="364"/>
      <c r="D101" s="365"/>
      <c r="E101" s="366"/>
      <c r="F101" s="366"/>
      <c r="G101" s="366"/>
      <c r="H101" s="366"/>
      <c r="I101" s="366"/>
      <c r="J101" s="366"/>
      <c r="K101" s="366"/>
      <c r="L101" s="366"/>
      <c r="M101" s="367"/>
      <c r="O101" s="1" t="s">
        <v>886</v>
      </c>
    </row>
    <row r="102" spans="2:15" ht="15" customHeight="1" outlineLevel="1" x14ac:dyDescent="0.25">
      <c r="B102" s="363"/>
      <c r="C102" s="364"/>
      <c r="D102" s="365"/>
      <c r="E102" s="366"/>
      <c r="F102" s="366"/>
      <c r="G102" s="366"/>
      <c r="H102" s="366"/>
      <c r="I102" s="366"/>
      <c r="J102" s="366"/>
      <c r="K102" s="366"/>
      <c r="L102" s="366"/>
      <c r="M102" s="367"/>
      <c r="O102" s="1" t="s">
        <v>887</v>
      </c>
    </row>
    <row r="103" spans="2:15" ht="15" customHeight="1" outlineLevel="1" x14ac:dyDescent="0.25">
      <c r="B103" s="363"/>
      <c r="C103" s="364"/>
      <c r="D103" s="365"/>
      <c r="E103" s="366"/>
      <c r="F103" s="366"/>
      <c r="G103" s="366"/>
      <c r="H103" s="366"/>
      <c r="I103" s="366"/>
      <c r="J103" s="366"/>
      <c r="K103" s="366"/>
      <c r="L103" s="366"/>
      <c r="M103" s="367"/>
      <c r="O103" s="1" t="s">
        <v>888</v>
      </c>
    </row>
    <row r="104" spans="2:15" ht="15" customHeight="1" outlineLevel="1" x14ac:dyDescent="0.25">
      <c r="B104" s="363"/>
      <c r="C104" s="364"/>
      <c r="D104" s="365"/>
      <c r="E104" s="366"/>
      <c r="F104" s="366"/>
      <c r="G104" s="366"/>
      <c r="H104" s="366"/>
      <c r="I104" s="366"/>
      <c r="J104" s="366"/>
      <c r="K104" s="366"/>
      <c r="L104" s="366"/>
      <c r="M104" s="367"/>
      <c r="O104" s="1" t="s">
        <v>889</v>
      </c>
    </row>
    <row r="105" spans="2:15" ht="15" customHeight="1" outlineLevel="1" x14ac:dyDescent="0.25">
      <c r="B105" s="363"/>
      <c r="C105" s="364"/>
      <c r="D105" s="365"/>
      <c r="E105" s="366"/>
      <c r="F105" s="366"/>
      <c r="G105" s="366"/>
      <c r="H105" s="366"/>
      <c r="I105" s="366"/>
      <c r="J105" s="366"/>
      <c r="K105" s="366"/>
      <c r="L105" s="366"/>
      <c r="M105" s="367"/>
      <c r="O105" s="1" t="s">
        <v>890</v>
      </c>
    </row>
    <row r="106" spans="2:15" ht="15" customHeight="1" outlineLevel="1" x14ac:dyDescent="0.25">
      <c r="B106" s="363"/>
      <c r="C106" s="364"/>
      <c r="D106" s="365"/>
      <c r="E106" s="366"/>
      <c r="F106" s="366"/>
      <c r="G106" s="366"/>
      <c r="H106" s="366"/>
      <c r="I106" s="366"/>
      <c r="J106" s="366"/>
      <c r="K106" s="366"/>
      <c r="L106" s="366"/>
      <c r="M106" s="367"/>
      <c r="O106" s="1" t="s">
        <v>29</v>
      </c>
    </row>
    <row r="107" spans="2:15" ht="15" customHeight="1" outlineLevel="1" x14ac:dyDescent="0.25">
      <c r="B107" s="363"/>
      <c r="C107" s="364"/>
      <c r="D107" s="365"/>
      <c r="E107" s="366"/>
      <c r="F107" s="366"/>
      <c r="G107" s="366"/>
      <c r="H107" s="366"/>
      <c r="I107" s="366"/>
      <c r="J107" s="366"/>
      <c r="K107" s="366"/>
      <c r="L107" s="366"/>
      <c r="M107" s="367"/>
      <c r="O107" s="1" t="s">
        <v>891</v>
      </c>
    </row>
    <row r="108" spans="2:15" ht="15" customHeight="1" outlineLevel="1" x14ac:dyDescent="0.25">
      <c r="B108" s="363"/>
      <c r="C108" s="364"/>
      <c r="D108" s="365"/>
      <c r="E108" s="366"/>
      <c r="F108" s="366"/>
      <c r="G108" s="366"/>
      <c r="H108" s="366"/>
      <c r="I108" s="366"/>
      <c r="J108" s="366"/>
      <c r="K108" s="366"/>
      <c r="L108" s="366"/>
      <c r="M108" s="367"/>
      <c r="O108" s="1" t="s">
        <v>892</v>
      </c>
    </row>
    <row r="109" spans="2:15" ht="15" customHeight="1" outlineLevel="1" x14ac:dyDescent="0.25">
      <c r="B109" s="363"/>
      <c r="C109" s="364"/>
      <c r="D109" s="365"/>
      <c r="E109" s="366"/>
      <c r="F109" s="366"/>
      <c r="G109" s="366"/>
      <c r="H109" s="366"/>
      <c r="I109" s="366"/>
      <c r="J109" s="366"/>
      <c r="K109" s="366"/>
      <c r="L109" s="366"/>
      <c r="M109" s="367"/>
      <c r="O109" s="1" t="s">
        <v>893</v>
      </c>
    </row>
    <row r="110" spans="2:15" ht="15" customHeight="1" outlineLevel="1" x14ac:dyDescent="0.25">
      <c r="B110" s="363"/>
      <c r="C110" s="364"/>
      <c r="D110" s="365"/>
      <c r="E110" s="366"/>
      <c r="F110" s="366"/>
      <c r="G110" s="366"/>
      <c r="H110" s="366"/>
      <c r="I110" s="366"/>
      <c r="J110" s="366"/>
      <c r="K110" s="366"/>
      <c r="L110" s="366"/>
      <c r="M110" s="367"/>
      <c r="O110" s="1" t="s">
        <v>894</v>
      </c>
    </row>
    <row r="111" spans="2:15" ht="15" customHeight="1" outlineLevel="1" x14ac:dyDescent="0.25">
      <c r="B111" s="363"/>
      <c r="C111" s="364"/>
      <c r="D111" s="365"/>
      <c r="E111" s="366"/>
      <c r="F111" s="366"/>
      <c r="G111" s="366"/>
      <c r="H111" s="366"/>
      <c r="I111" s="366"/>
      <c r="J111" s="366"/>
      <c r="K111" s="366"/>
      <c r="L111" s="366"/>
      <c r="M111" s="367"/>
      <c r="O111" s="1" t="s">
        <v>895</v>
      </c>
    </row>
    <row r="112" spans="2:15" ht="15" customHeight="1" outlineLevel="1" x14ac:dyDescent="0.25">
      <c r="B112" s="363"/>
      <c r="C112" s="364"/>
      <c r="D112" s="365"/>
      <c r="E112" s="366"/>
      <c r="F112" s="366"/>
      <c r="G112" s="366"/>
      <c r="H112" s="366"/>
      <c r="I112" s="366"/>
      <c r="J112" s="366"/>
      <c r="K112" s="366"/>
      <c r="L112" s="366"/>
      <c r="M112" s="367"/>
      <c r="O112" s="1" t="s">
        <v>896</v>
      </c>
    </row>
    <row r="113" spans="2:15" ht="15" customHeight="1" outlineLevel="1" x14ac:dyDescent="0.25">
      <c r="B113" s="363"/>
      <c r="C113" s="364"/>
      <c r="D113" s="365"/>
      <c r="E113" s="366"/>
      <c r="F113" s="366"/>
      <c r="G113" s="366"/>
      <c r="H113" s="366"/>
      <c r="I113" s="366"/>
      <c r="J113" s="366"/>
      <c r="K113" s="366"/>
      <c r="L113" s="366"/>
      <c r="M113" s="367"/>
      <c r="O113" s="1" t="s">
        <v>897</v>
      </c>
    </row>
    <row r="114" spans="2:15" ht="15" customHeight="1" outlineLevel="1" x14ac:dyDescent="0.25">
      <c r="B114" s="363"/>
      <c r="C114" s="364"/>
      <c r="D114" s="365"/>
      <c r="E114" s="366"/>
      <c r="F114" s="366"/>
      <c r="G114" s="366"/>
      <c r="H114" s="366"/>
      <c r="I114" s="366"/>
      <c r="J114" s="366"/>
      <c r="K114" s="366"/>
      <c r="L114" s="366"/>
      <c r="M114" s="367"/>
      <c r="O114" s="1" t="s">
        <v>898</v>
      </c>
    </row>
    <row r="115" spans="2:15" ht="15" customHeight="1" outlineLevel="1" x14ac:dyDescent="0.25">
      <c r="B115" s="363"/>
      <c r="C115" s="364"/>
      <c r="D115" s="365"/>
      <c r="E115" s="366"/>
      <c r="F115" s="366"/>
      <c r="G115" s="366"/>
      <c r="H115" s="366"/>
      <c r="I115" s="366"/>
      <c r="J115" s="366"/>
      <c r="K115" s="366"/>
      <c r="L115" s="366"/>
      <c r="M115" s="367"/>
      <c r="O115" s="1" t="s">
        <v>899</v>
      </c>
    </row>
    <row r="116" spans="2:15" ht="15" customHeight="1" outlineLevel="1" x14ac:dyDescent="0.25">
      <c r="B116" s="363"/>
      <c r="C116" s="364"/>
      <c r="D116" s="365"/>
      <c r="E116" s="366"/>
      <c r="F116" s="366"/>
      <c r="G116" s="366"/>
      <c r="H116" s="366"/>
      <c r="I116" s="366"/>
      <c r="J116" s="366"/>
      <c r="K116" s="366"/>
      <c r="L116" s="366"/>
      <c r="M116" s="367"/>
      <c r="O116" s="1" t="s">
        <v>32</v>
      </c>
    </row>
    <row r="117" spans="2:15" ht="15" customHeight="1" outlineLevel="1" x14ac:dyDescent="0.25">
      <c r="B117" s="363"/>
      <c r="C117" s="364"/>
      <c r="D117" s="365"/>
      <c r="E117" s="366"/>
      <c r="F117" s="366"/>
      <c r="G117" s="366"/>
      <c r="H117" s="366"/>
      <c r="I117" s="366"/>
      <c r="J117" s="366"/>
      <c r="K117" s="366"/>
      <c r="L117" s="366"/>
      <c r="M117" s="367"/>
      <c r="O117" s="1" t="s">
        <v>900</v>
      </c>
    </row>
    <row r="118" spans="2:15" ht="15" customHeight="1" outlineLevel="1" x14ac:dyDescent="0.25">
      <c r="B118" s="363"/>
      <c r="C118" s="364"/>
      <c r="D118" s="365"/>
      <c r="E118" s="366"/>
      <c r="F118" s="366"/>
      <c r="G118" s="366"/>
      <c r="H118" s="366"/>
      <c r="I118" s="366"/>
      <c r="J118" s="366"/>
      <c r="K118" s="366"/>
      <c r="L118" s="366"/>
      <c r="M118" s="367"/>
      <c r="O118" s="1" t="s">
        <v>901</v>
      </c>
    </row>
    <row r="119" spans="2:15" ht="15" customHeight="1" outlineLevel="1" x14ac:dyDescent="0.25">
      <c r="B119" s="363"/>
      <c r="C119" s="364"/>
      <c r="D119" s="365"/>
      <c r="E119" s="366"/>
      <c r="F119" s="366"/>
      <c r="G119" s="366"/>
      <c r="H119" s="366"/>
      <c r="I119" s="366"/>
      <c r="J119" s="366"/>
      <c r="K119" s="366"/>
      <c r="L119" s="366"/>
      <c r="M119" s="367"/>
      <c r="O119" s="1" t="s">
        <v>902</v>
      </c>
    </row>
    <row r="120" spans="2:15" ht="15" customHeight="1" outlineLevel="1" x14ac:dyDescent="0.25">
      <c r="B120" s="363"/>
      <c r="C120" s="364"/>
      <c r="D120" s="365"/>
      <c r="E120" s="366"/>
      <c r="F120" s="366"/>
      <c r="G120" s="366"/>
      <c r="H120" s="366"/>
      <c r="I120" s="366"/>
      <c r="J120" s="366"/>
      <c r="K120" s="366"/>
      <c r="L120" s="366"/>
      <c r="M120" s="367"/>
      <c r="O120" s="1" t="s">
        <v>903</v>
      </c>
    </row>
    <row r="121" spans="2:15" ht="15" customHeight="1" outlineLevel="1" x14ac:dyDescent="0.25">
      <c r="B121" s="363"/>
      <c r="C121" s="364"/>
      <c r="D121" s="365"/>
      <c r="E121" s="366"/>
      <c r="F121" s="366"/>
      <c r="G121" s="366"/>
      <c r="H121" s="366"/>
      <c r="I121" s="366"/>
      <c r="J121" s="366"/>
      <c r="K121" s="366"/>
      <c r="L121" s="366"/>
      <c r="M121" s="367"/>
      <c r="O121" s="1" t="s">
        <v>904</v>
      </c>
    </row>
    <row r="122" spans="2:15" ht="15" customHeight="1" outlineLevel="1" x14ac:dyDescent="0.25">
      <c r="B122" s="363"/>
      <c r="C122" s="364"/>
      <c r="D122" s="365"/>
      <c r="E122" s="366"/>
      <c r="F122" s="366"/>
      <c r="G122" s="366"/>
      <c r="H122" s="366"/>
      <c r="I122" s="366"/>
      <c r="J122" s="366"/>
      <c r="K122" s="366"/>
      <c r="L122" s="366"/>
      <c r="M122" s="367"/>
      <c r="O122" s="1" t="s">
        <v>905</v>
      </c>
    </row>
    <row r="123" spans="2:15" ht="15" customHeight="1" outlineLevel="1" x14ac:dyDescent="0.25">
      <c r="B123" s="363"/>
      <c r="C123" s="364"/>
      <c r="D123" s="365"/>
      <c r="E123" s="366"/>
      <c r="F123" s="366"/>
      <c r="G123" s="366"/>
      <c r="H123" s="366"/>
      <c r="I123" s="366"/>
      <c r="J123" s="366"/>
      <c r="K123" s="366"/>
      <c r="L123" s="366"/>
      <c r="M123" s="367"/>
      <c r="O123" s="1" t="s">
        <v>906</v>
      </c>
    </row>
    <row r="124" spans="2:15" ht="15" customHeight="1" outlineLevel="1" x14ac:dyDescent="0.25">
      <c r="B124" s="363"/>
      <c r="C124" s="364"/>
      <c r="D124" s="365"/>
      <c r="E124" s="366"/>
      <c r="F124" s="366"/>
      <c r="G124" s="366"/>
      <c r="H124" s="366"/>
      <c r="I124" s="366"/>
      <c r="J124" s="366"/>
      <c r="K124" s="366"/>
      <c r="L124" s="366"/>
      <c r="M124" s="367"/>
      <c r="O124" s="1" t="s">
        <v>907</v>
      </c>
    </row>
    <row r="125" spans="2:15" ht="15" customHeight="1" outlineLevel="1" x14ac:dyDescent="0.25">
      <c r="B125" s="363"/>
      <c r="C125" s="364"/>
      <c r="D125" s="365"/>
      <c r="E125" s="366"/>
      <c r="F125" s="366"/>
      <c r="G125" s="366"/>
      <c r="H125" s="366"/>
      <c r="I125" s="366"/>
      <c r="J125" s="366"/>
      <c r="K125" s="366"/>
      <c r="L125" s="366"/>
      <c r="M125" s="367"/>
      <c r="O125" s="1" t="s">
        <v>908</v>
      </c>
    </row>
    <row r="126" spans="2:15" ht="15" customHeight="1" outlineLevel="1" x14ac:dyDescent="0.25">
      <c r="B126" s="363"/>
      <c r="C126" s="364"/>
      <c r="D126" s="365"/>
      <c r="E126" s="366"/>
      <c r="F126" s="366"/>
      <c r="G126" s="366"/>
      <c r="H126" s="366"/>
      <c r="I126" s="366"/>
      <c r="J126" s="366"/>
      <c r="K126" s="366"/>
      <c r="L126" s="366"/>
      <c r="M126" s="367"/>
      <c r="O126" s="1" t="s">
        <v>35</v>
      </c>
    </row>
    <row r="127" spans="2:15" ht="15" customHeight="1" outlineLevel="1" x14ac:dyDescent="0.25">
      <c r="B127" s="363"/>
      <c r="C127" s="364"/>
      <c r="D127" s="365"/>
      <c r="E127" s="366"/>
      <c r="F127" s="366"/>
      <c r="G127" s="366"/>
      <c r="H127" s="366"/>
      <c r="I127" s="366"/>
      <c r="J127" s="366"/>
      <c r="K127" s="366"/>
      <c r="L127" s="366"/>
      <c r="M127" s="367"/>
      <c r="O127" s="1" t="s">
        <v>909</v>
      </c>
    </row>
    <row r="128" spans="2:15" ht="15" customHeight="1" outlineLevel="1" x14ac:dyDescent="0.25">
      <c r="B128" s="363"/>
      <c r="C128" s="364"/>
      <c r="D128" s="365"/>
      <c r="E128" s="366"/>
      <c r="F128" s="366"/>
      <c r="G128" s="366"/>
      <c r="H128" s="366"/>
      <c r="I128" s="366"/>
      <c r="J128" s="366"/>
      <c r="K128" s="366"/>
      <c r="L128" s="366"/>
      <c r="M128" s="367"/>
      <c r="O128" s="1" t="s">
        <v>910</v>
      </c>
    </row>
    <row r="129" spans="2:15" ht="15" customHeight="1" outlineLevel="1" x14ac:dyDescent="0.25">
      <c r="B129" s="363"/>
      <c r="C129" s="364"/>
      <c r="D129" s="365"/>
      <c r="E129" s="366"/>
      <c r="F129" s="366"/>
      <c r="G129" s="366"/>
      <c r="H129" s="366"/>
      <c r="I129" s="366"/>
      <c r="J129" s="366"/>
      <c r="K129" s="366"/>
      <c r="L129" s="366"/>
      <c r="M129" s="367"/>
      <c r="O129" s="1" t="s">
        <v>911</v>
      </c>
    </row>
    <row r="130" spans="2:15" ht="15" customHeight="1" outlineLevel="1" x14ac:dyDescent="0.25">
      <c r="B130" s="363"/>
      <c r="C130" s="364"/>
      <c r="D130" s="365"/>
      <c r="E130" s="366"/>
      <c r="F130" s="366"/>
      <c r="G130" s="366"/>
      <c r="H130" s="366"/>
      <c r="I130" s="366"/>
      <c r="J130" s="366"/>
      <c r="K130" s="366"/>
      <c r="L130" s="366"/>
      <c r="M130" s="367"/>
      <c r="O130" s="1" t="s">
        <v>912</v>
      </c>
    </row>
    <row r="131" spans="2:15" ht="15" customHeight="1" outlineLevel="1" x14ac:dyDescent="0.25">
      <c r="B131" s="363"/>
      <c r="C131" s="364"/>
      <c r="D131" s="365"/>
      <c r="E131" s="366"/>
      <c r="F131" s="366"/>
      <c r="G131" s="366"/>
      <c r="H131" s="366"/>
      <c r="I131" s="366"/>
      <c r="J131" s="366"/>
      <c r="K131" s="366"/>
      <c r="L131" s="366"/>
      <c r="M131" s="367"/>
      <c r="O131" s="1" t="s">
        <v>913</v>
      </c>
    </row>
    <row r="132" spans="2:15" ht="15" customHeight="1" outlineLevel="1" x14ac:dyDescent="0.25">
      <c r="B132" s="363"/>
      <c r="C132" s="364"/>
      <c r="D132" s="365"/>
      <c r="E132" s="366"/>
      <c r="F132" s="366"/>
      <c r="G132" s="366"/>
      <c r="H132" s="366"/>
      <c r="I132" s="366"/>
      <c r="J132" s="366"/>
      <c r="K132" s="366"/>
      <c r="L132" s="366"/>
      <c r="M132" s="367"/>
      <c r="O132" s="1" t="s">
        <v>914</v>
      </c>
    </row>
    <row r="133" spans="2:15" ht="15" customHeight="1" outlineLevel="1" x14ac:dyDescent="0.25">
      <c r="B133" s="363"/>
      <c r="C133" s="364"/>
      <c r="D133" s="365"/>
      <c r="E133" s="366"/>
      <c r="F133" s="366"/>
      <c r="G133" s="366"/>
      <c r="H133" s="366"/>
      <c r="I133" s="366"/>
      <c r="J133" s="366"/>
      <c r="K133" s="366"/>
      <c r="L133" s="366"/>
      <c r="M133" s="367"/>
      <c r="O133" s="1" t="s">
        <v>915</v>
      </c>
    </row>
    <row r="134" spans="2:15" ht="15" customHeight="1" outlineLevel="1" x14ac:dyDescent="0.25">
      <c r="B134" s="363"/>
      <c r="C134" s="364"/>
      <c r="D134" s="365"/>
      <c r="E134" s="366"/>
      <c r="F134" s="366"/>
      <c r="G134" s="366"/>
      <c r="H134" s="366"/>
      <c r="I134" s="366"/>
      <c r="J134" s="366"/>
      <c r="K134" s="366"/>
      <c r="L134" s="366"/>
      <c r="M134" s="367"/>
      <c r="O134" s="1" t="s">
        <v>916</v>
      </c>
    </row>
    <row r="135" spans="2:15" ht="15" customHeight="1" outlineLevel="1" x14ac:dyDescent="0.25">
      <c r="B135" s="363"/>
      <c r="C135" s="364"/>
      <c r="D135" s="365"/>
      <c r="E135" s="366"/>
      <c r="F135" s="366"/>
      <c r="G135" s="366"/>
      <c r="H135" s="366"/>
      <c r="I135" s="366"/>
      <c r="J135" s="366"/>
      <c r="K135" s="366"/>
      <c r="L135" s="366"/>
      <c r="M135" s="367"/>
      <c r="O135" s="1" t="s">
        <v>917</v>
      </c>
    </row>
    <row r="136" spans="2:15" ht="15" customHeight="1" outlineLevel="1" x14ac:dyDescent="0.25">
      <c r="B136" s="363"/>
      <c r="C136" s="364"/>
      <c r="D136" s="365"/>
      <c r="E136" s="366"/>
      <c r="F136" s="366"/>
      <c r="G136" s="366"/>
      <c r="H136" s="366"/>
      <c r="I136" s="366"/>
      <c r="J136" s="366"/>
      <c r="K136" s="366"/>
      <c r="L136" s="366"/>
      <c r="M136" s="367"/>
      <c r="O136" s="1" t="s">
        <v>38</v>
      </c>
    </row>
    <row r="137" spans="2:15" ht="15" customHeight="1" outlineLevel="1" x14ac:dyDescent="0.25">
      <c r="B137" s="363"/>
      <c r="C137" s="364"/>
      <c r="D137" s="365"/>
      <c r="E137" s="366"/>
      <c r="F137" s="366"/>
      <c r="G137" s="366"/>
      <c r="H137" s="366"/>
      <c r="I137" s="366"/>
      <c r="J137" s="366"/>
      <c r="K137" s="366"/>
      <c r="L137" s="366"/>
      <c r="M137" s="367"/>
      <c r="O137" s="1" t="s">
        <v>918</v>
      </c>
    </row>
    <row r="138" spans="2:15" ht="15" customHeight="1" outlineLevel="1" x14ac:dyDescent="0.25">
      <c r="B138" s="363"/>
      <c r="C138" s="364"/>
      <c r="D138" s="365"/>
      <c r="E138" s="366"/>
      <c r="F138" s="366"/>
      <c r="G138" s="366"/>
      <c r="H138" s="366"/>
      <c r="I138" s="366"/>
      <c r="J138" s="366"/>
      <c r="K138" s="366"/>
      <c r="L138" s="366"/>
      <c r="M138" s="367"/>
      <c r="O138" s="1" t="s">
        <v>919</v>
      </c>
    </row>
    <row r="139" spans="2:15" ht="15" customHeight="1" outlineLevel="1" x14ac:dyDescent="0.25">
      <c r="B139" s="363"/>
      <c r="C139" s="364"/>
      <c r="D139" s="365"/>
      <c r="E139" s="366"/>
      <c r="F139" s="366"/>
      <c r="G139" s="366"/>
      <c r="H139" s="366"/>
      <c r="I139" s="366"/>
      <c r="J139" s="366"/>
      <c r="K139" s="366"/>
      <c r="L139" s="366"/>
      <c r="M139" s="367"/>
      <c r="O139" s="1" t="s">
        <v>920</v>
      </c>
    </row>
    <row r="140" spans="2:15" ht="15" customHeight="1" outlineLevel="1" x14ac:dyDescent="0.25">
      <c r="B140" s="363"/>
      <c r="C140" s="364"/>
      <c r="D140" s="365"/>
      <c r="E140" s="366"/>
      <c r="F140" s="366"/>
      <c r="G140" s="366"/>
      <c r="H140" s="366"/>
      <c r="I140" s="366"/>
      <c r="J140" s="366"/>
      <c r="K140" s="366"/>
      <c r="L140" s="366"/>
      <c r="M140" s="367"/>
      <c r="O140" s="1" t="s">
        <v>921</v>
      </c>
    </row>
    <row r="141" spans="2:15" ht="15" customHeight="1" outlineLevel="1" x14ac:dyDescent="0.25">
      <c r="B141" s="363"/>
      <c r="C141" s="364"/>
      <c r="D141" s="365"/>
      <c r="E141" s="366"/>
      <c r="F141" s="366"/>
      <c r="G141" s="366"/>
      <c r="H141" s="366"/>
      <c r="I141" s="366"/>
      <c r="J141" s="366"/>
      <c r="K141" s="366"/>
      <c r="L141" s="366"/>
      <c r="M141" s="367"/>
      <c r="O141" s="1" t="s">
        <v>922</v>
      </c>
    </row>
    <row r="142" spans="2:15" ht="15" customHeight="1" outlineLevel="1" x14ac:dyDescent="0.25">
      <c r="B142" s="363"/>
      <c r="C142" s="364"/>
      <c r="D142" s="365"/>
      <c r="E142" s="366"/>
      <c r="F142" s="366"/>
      <c r="G142" s="366"/>
      <c r="H142" s="366"/>
      <c r="I142" s="366"/>
      <c r="J142" s="366"/>
      <c r="K142" s="366"/>
      <c r="L142" s="366"/>
      <c r="M142" s="367"/>
      <c r="O142" s="1" t="s">
        <v>923</v>
      </c>
    </row>
    <row r="143" spans="2:15" ht="15" customHeight="1" outlineLevel="1" x14ac:dyDescent="0.25">
      <c r="B143" s="363"/>
      <c r="C143" s="364"/>
      <c r="D143" s="365"/>
      <c r="E143" s="366"/>
      <c r="F143" s="366"/>
      <c r="G143" s="366"/>
      <c r="H143" s="366"/>
      <c r="I143" s="366"/>
      <c r="J143" s="366"/>
      <c r="K143" s="366"/>
      <c r="L143" s="366"/>
      <c r="M143" s="367"/>
      <c r="O143" s="1" t="s">
        <v>924</v>
      </c>
    </row>
    <row r="144" spans="2:15" ht="15" customHeight="1" outlineLevel="1" x14ac:dyDescent="0.25">
      <c r="B144" s="363"/>
      <c r="C144" s="364"/>
      <c r="D144" s="365"/>
      <c r="E144" s="366"/>
      <c r="F144" s="366"/>
      <c r="G144" s="366"/>
      <c r="H144" s="366"/>
      <c r="I144" s="366"/>
      <c r="J144" s="366"/>
      <c r="K144" s="366"/>
      <c r="L144" s="366"/>
      <c r="M144" s="367"/>
      <c r="O144" s="1" t="s">
        <v>925</v>
      </c>
    </row>
    <row r="145" spans="2:15" ht="15" customHeight="1" outlineLevel="1" x14ac:dyDescent="0.25">
      <c r="B145" s="363"/>
      <c r="C145" s="364"/>
      <c r="D145" s="365"/>
      <c r="E145" s="366"/>
      <c r="F145" s="366"/>
      <c r="G145" s="366"/>
      <c r="H145" s="366"/>
      <c r="I145" s="366"/>
      <c r="J145" s="366"/>
      <c r="K145" s="366"/>
      <c r="L145" s="366"/>
      <c r="M145" s="367"/>
      <c r="O145" s="1" t="s">
        <v>926</v>
      </c>
    </row>
    <row r="146" spans="2:15" ht="15" customHeight="1" outlineLevel="1" x14ac:dyDescent="0.25">
      <c r="B146" s="363"/>
      <c r="C146" s="364"/>
      <c r="D146" s="365"/>
      <c r="E146" s="366"/>
      <c r="F146" s="366"/>
      <c r="G146" s="366"/>
      <c r="H146" s="366"/>
      <c r="I146" s="366"/>
      <c r="J146" s="366"/>
      <c r="K146" s="366"/>
      <c r="L146" s="366"/>
      <c r="M146" s="367"/>
      <c r="O146" s="1" t="s">
        <v>927</v>
      </c>
    </row>
    <row r="147" spans="2:15" ht="15" customHeight="1" outlineLevel="1" x14ac:dyDescent="0.25">
      <c r="B147" s="363"/>
      <c r="C147" s="364"/>
      <c r="D147" s="365"/>
      <c r="E147" s="366"/>
      <c r="F147" s="366"/>
      <c r="G147" s="366"/>
      <c r="H147" s="366"/>
      <c r="I147" s="366"/>
      <c r="J147" s="366"/>
      <c r="K147" s="366"/>
      <c r="L147" s="366"/>
      <c r="M147" s="367"/>
      <c r="O147" s="1" t="s">
        <v>928</v>
      </c>
    </row>
    <row r="148" spans="2:15" ht="15" customHeight="1" outlineLevel="1" x14ac:dyDescent="0.25">
      <c r="B148" s="363"/>
      <c r="C148" s="364"/>
      <c r="D148" s="365"/>
      <c r="E148" s="366"/>
      <c r="F148" s="366"/>
      <c r="G148" s="366"/>
      <c r="H148" s="366"/>
      <c r="I148" s="366"/>
      <c r="J148" s="366"/>
      <c r="K148" s="366"/>
      <c r="L148" s="366"/>
      <c r="M148" s="367"/>
      <c r="O148" s="1" t="s">
        <v>929</v>
      </c>
    </row>
    <row r="149" spans="2:15" ht="15" customHeight="1" outlineLevel="1" x14ac:dyDescent="0.25">
      <c r="B149" s="363"/>
      <c r="C149" s="364"/>
      <c r="D149" s="365"/>
      <c r="E149" s="366"/>
      <c r="F149" s="366"/>
      <c r="G149" s="366"/>
      <c r="H149" s="366"/>
      <c r="I149" s="366"/>
      <c r="J149" s="366"/>
      <c r="K149" s="366"/>
      <c r="L149" s="366"/>
      <c r="M149" s="367"/>
      <c r="O149" s="1" t="s">
        <v>930</v>
      </c>
    </row>
    <row r="150" spans="2:15" ht="15" customHeight="1" outlineLevel="1" x14ac:dyDescent="0.25">
      <c r="B150" s="363"/>
      <c r="C150" s="364"/>
      <c r="D150" s="365"/>
      <c r="E150" s="366"/>
      <c r="F150" s="366"/>
      <c r="G150" s="366"/>
      <c r="H150" s="366"/>
      <c r="I150" s="366"/>
      <c r="J150" s="366"/>
      <c r="K150" s="366"/>
      <c r="L150" s="366"/>
      <c r="M150" s="367"/>
      <c r="O150" s="1" t="s">
        <v>931</v>
      </c>
    </row>
    <row r="151" spans="2:15" ht="15" customHeight="1" outlineLevel="1" x14ac:dyDescent="0.25">
      <c r="B151" s="363"/>
      <c r="C151" s="364"/>
      <c r="D151" s="365"/>
      <c r="E151" s="366"/>
      <c r="F151" s="366"/>
      <c r="G151" s="366"/>
      <c r="H151" s="366"/>
      <c r="I151" s="366"/>
      <c r="J151" s="366"/>
      <c r="K151" s="366"/>
      <c r="L151" s="366"/>
      <c r="M151" s="367"/>
      <c r="O151" s="1" t="s">
        <v>932</v>
      </c>
    </row>
    <row r="152" spans="2:15" ht="15" customHeight="1" outlineLevel="1" x14ac:dyDescent="0.25">
      <c r="B152" s="363"/>
      <c r="C152" s="364"/>
      <c r="D152" s="365"/>
      <c r="E152" s="366"/>
      <c r="F152" s="366"/>
      <c r="G152" s="366"/>
      <c r="H152" s="366"/>
      <c r="I152" s="366"/>
      <c r="J152" s="366"/>
      <c r="K152" s="366"/>
      <c r="L152" s="366"/>
      <c r="M152" s="367"/>
      <c r="O152" s="1" t="s">
        <v>933</v>
      </c>
    </row>
    <row r="153" spans="2:15" ht="15" customHeight="1" outlineLevel="1" x14ac:dyDescent="0.25">
      <c r="B153" s="363"/>
      <c r="C153" s="364"/>
      <c r="D153" s="365"/>
      <c r="E153" s="366"/>
      <c r="F153" s="366"/>
      <c r="G153" s="366"/>
      <c r="H153" s="366"/>
      <c r="I153" s="366"/>
      <c r="J153" s="366"/>
      <c r="K153" s="366"/>
      <c r="L153" s="366"/>
      <c r="M153" s="367"/>
      <c r="O153" s="1" t="s">
        <v>934</v>
      </c>
    </row>
    <row r="154" spans="2:15" ht="15" customHeight="1" outlineLevel="1" x14ac:dyDescent="0.25">
      <c r="B154" s="363"/>
      <c r="C154" s="364"/>
      <c r="D154" s="365"/>
      <c r="E154" s="366"/>
      <c r="F154" s="366"/>
      <c r="G154" s="366"/>
      <c r="H154" s="366"/>
      <c r="I154" s="366"/>
      <c r="J154" s="366"/>
      <c r="K154" s="366"/>
      <c r="L154" s="366"/>
      <c r="M154" s="367"/>
      <c r="O154" s="1" t="s">
        <v>935</v>
      </c>
    </row>
    <row r="155" spans="2:15" ht="15" customHeight="1" outlineLevel="1" x14ac:dyDescent="0.25">
      <c r="B155" s="363"/>
      <c r="C155" s="364"/>
      <c r="D155" s="365"/>
      <c r="E155" s="366"/>
      <c r="F155" s="366"/>
      <c r="G155" s="366"/>
      <c r="H155" s="366"/>
      <c r="I155" s="366"/>
      <c r="J155" s="366"/>
      <c r="K155" s="366"/>
      <c r="L155" s="366"/>
      <c r="M155" s="367"/>
      <c r="O155" s="1" t="s">
        <v>936</v>
      </c>
    </row>
    <row r="156" spans="2:15" ht="15" customHeight="1" outlineLevel="1" x14ac:dyDescent="0.25">
      <c r="B156" s="363"/>
      <c r="C156" s="364"/>
      <c r="D156" s="365"/>
      <c r="E156" s="366"/>
      <c r="F156" s="366"/>
      <c r="G156" s="366"/>
      <c r="H156" s="366"/>
      <c r="I156" s="366"/>
      <c r="J156" s="366"/>
      <c r="K156" s="366"/>
      <c r="L156" s="366"/>
      <c r="M156" s="367"/>
      <c r="O156" s="1" t="s">
        <v>937</v>
      </c>
    </row>
    <row r="157" spans="2:15" ht="15" customHeight="1" outlineLevel="1" x14ac:dyDescent="0.25">
      <c r="B157" s="363"/>
      <c r="C157" s="364"/>
      <c r="D157" s="365"/>
      <c r="E157" s="366"/>
      <c r="F157" s="366"/>
      <c r="G157" s="366"/>
      <c r="H157" s="366"/>
      <c r="I157" s="366"/>
      <c r="J157" s="366"/>
      <c r="K157" s="366"/>
      <c r="L157" s="366"/>
      <c r="M157" s="367"/>
      <c r="O157" s="1" t="s">
        <v>938</v>
      </c>
    </row>
    <row r="158" spans="2:15" ht="15" customHeight="1" outlineLevel="1" x14ac:dyDescent="0.25">
      <c r="B158" s="363"/>
      <c r="C158" s="364"/>
      <c r="D158" s="365"/>
      <c r="E158" s="366"/>
      <c r="F158" s="366"/>
      <c r="G158" s="366"/>
      <c r="H158" s="366"/>
      <c r="I158" s="366"/>
      <c r="J158" s="366"/>
      <c r="K158" s="366"/>
      <c r="L158" s="366"/>
      <c r="M158" s="367"/>
      <c r="O158" s="1" t="s">
        <v>939</v>
      </c>
    </row>
    <row r="159" spans="2:15" ht="15" customHeight="1" outlineLevel="1" x14ac:dyDescent="0.25">
      <c r="B159" s="363"/>
      <c r="C159" s="364"/>
      <c r="D159" s="365"/>
      <c r="E159" s="366"/>
      <c r="F159" s="366"/>
      <c r="G159" s="366"/>
      <c r="H159" s="366"/>
      <c r="I159" s="366"/>
      <c r="J159" s="366"/>
      <c r="K159" s="366"/>
      <c r="L159" s="366"/>
      <c r="M159" s="367"/>
      <c r="O159" s="1" t="s">
        <v>940</v>
      </c>
    </row>
    <row r="160" spans="2:15" ht="15" customHeight="1" outlineLevel="1" x14ac:dyDescent="0.25">
      <c r="B160" s="363"/>
      <c r="C160" s="364"/>
      <c r="D160" s="365"/>
      <c r="E160" s="366"/>
      <c r="F160" s="366"/>
      <c r="G160" s="366"/>
      <c r="H160" s="366"/>
      <c r="I160" s="366"/>
      <c r="J160" s="366"/>
      <c r="K160" s="366"/>
      <c r="L160" s="366"/>
      <c r="M160" s="367"/>
      <c r="O160" s="1" t="s">
        <v>941</v>
      </c>
    </row>
    <row r="161" spans="2:15" ht="15" customHeight="1" outlineLevel="1" x14ac:dyDescent="0.25">
      <c r="B161" s="363"/>
      <c r="C161" s="364"/>
      <c r="D161" s="365"/>
      <c r="E161" s="366"/>
      <c r="F161" s="366"/>
      <c r="G161" s="366"/>
      <c r="H161" s="366"/>
      <c r="I161" s="366"/>
      <c r="J161" s="366"/>
      <c r="K161" s="366"/>
      <c r="L161" s="366"/>
      <c r="M161" s="367"/>
      <c r="O161" s="1" t="s">
        <v>942</v>
      </c>
    </row>
    <row r="162" spans="2:15" ht="15" customHeight="1" outlineLevel="1" x14ac:dyDescent="0.25">
      <c r="B162" s="363"/>
      <c r="C162" s="364"/>
      <c r="D162" s="365"/>
      <c r="E162" s="366"/>
      <c r="F162" s="366"/>
      <c r="G162" s="366"/>
      <c r="H162" s="366"/>
      <c r="I162" s="366"/>
      <c r="J162" s="366"/>
      <c r="K162" s="366"/>
      <c r="L162" s="366"/>
      <c r="M162" s="367"/>
      <c r="O162" s="1" t="s">
        <v>943</v>
      </c>
    </row>
    <row r="163" spans="2:15" ht="15" customHeight="1" outlineLevel="1" x14ac:dyDescent="0.25">
      <c r="B163" s="363"/>
      <c r="C163" s="364"/>
      <c r="D163" s="365"/>
      <c r="E163" s="366"/>
      <c r="F163" s="366"/>
      <c r="G163" s="366"/>
      <c r="H163" s="366"/>
      <c r="I163" s="366"/>
      <c r="J163" s="366"/>
      <c r="K163" s="366"/>
      <c r="L163" s="366"/>
      <c r="M163" s="367"/>
      <c r="O163" s="1" t="s">
        <v>944</v>
      </c>
    </row>
    <row r="164" spans="2:15" ht="15" customHeight="1" outlineLevel="1" x14ac:dyDescent="0.25">
      <c r="B164" s="363"/>
      <c r="C164" s="364"/>
      <c r="D164" s="365"/>
      <c r="E164" s="366"/>
      <c r="F164" s="366"/>
      <c r="G164" s="366"/>
      <c r="H164" s="366"/>
      <c r="I164" s="366"/>
      <c r="J164" s="366"/>
      <c r="K164" s="366"/>
      <c r="L164" s="366"/>
      <c r="M164" s="367"/>
      <c r="O164" s="1" t="s">
        <v>945</v>
      </c>
    </row>
    <row r="165" spans="2:15" ht="15" customHeight="1" outlineLevel="1" x14ac:dyDescent="0.25">
      <c r="B165" s="363"/>
      <c r="C165" s="364"/>
      <c r="D165" s="365"/>
      <c r="E165" s="366"/>
      <c r="F165" s="366"/>
      <c r="G165" s="366"/>
      <c r="H165" s="366"/>
      <c r="I165" s="366"/>
      <c r="J165" s="366"/>
      <c r="K165" s="366"/>
      <c r="L165" s="366"/>
      <c r="M165" s="367"/>
      <c r="O165" s="1" t="s">
        <v>946</v>
      </c>
    </row>
    <row r="166" spans="2:15" ht="15" customHeight="1" outlineLevel="1" x14ac:dyDescent="0.25">
      <c r="B166" s="363"/>
      <c r="C166" s="364"/>
      <c r="D166" s="365"/>
      <c r="E166" s="366"/>
      <c r="F166" s="366"/>
      <c r="G166" s="366"/>
      <c r="H166" s="366"/>
      <c r="I166" s="366"/>
      <c r="J166" s="366"/>
      <c r="K166" s="366"/>
      <c r="L166" s="366"/>
      <c r="M166" s="367"/>
      <c r="O166" s="1" t="s">
        <v>947</v>
      </c>
    </row>
    <row r="167" spans="2:15" ht="15" customHeight="1" outlineLevel="1" x14ac:dyDescent="0.25">
      <c r="B167" s="363"/>
      <c r="C167" s="364"/>
      <c r="D167" s="365"/>
      <c r="E167" s="366"/>
      <c r="F167" s="366"/>
      <c r="G167" s="366"/>
      <c r="H167" s="366"/>
      <c r="I167" s="366"/>
      <c r="J167" s="366"/>
      <c r="K167" s="366"/>
      <c r="L167" s="366"/>
      <c r="M167" s="367"/>
      <c r="O167" s="1" t="s">
        <v>948</v>
      </c>
    </row>
    <row r="168" spans="2:15" ht="15" customHeight="1" outlineLevel="1" x14ac:dyDescent="0.25">
      <c r="B168" s="363"/>
      <c r="C168" s="364"/>
      <c r="D168" s="365"/>
      <c r="E168" s="366"/>
      <c r="F168" s="366"/>
      <c r="G168" s="366"/>
      <c r="H168" s="366"/>
      <c r="I168" s="366"/>
      <c r="J168" s="366"/>
      <c r="K168" s="366"/>
      <c r="L168" s="366"/>
      <c r="M168" s="367"/>
      <c r="O168" s="1" t="s">
        <v>949</v>
      </c>
    </row>
    <row r="169" spans="2:15" ht="15" customHeight="1" outlineLevel="1" x14ac:dyDescent="0.25">
      <c r="B169" s="363"/>
      <c r="C169" s="364"/>
      <c r="D169" s="365"/>
      <c r="E169" s="366"/>
      <c r="F169" s="366"/>
      <c r="G169" s="366"/>
      <c r="H169" s="366"/>
      <c r="I169" s="366"/>
      <c r="J169" s="366"/>
      <c r="K169" s="366"/>
      <c r="L169" s="366"/>
      <c r="M169" s="367"/>
      <c r="O169" s="1" t="s">
        <v>950</v>
      </c>
    </row>
    <row r="170" spans="2:15" ht="15" customHeight="1" outlineLevel="1" x14ac:dyDescent="0.25">
      <c r="B170" s="363"/>
      <c r="C170" s="364"/>
      <c r="D170" s="365"/>
      <c r="E170" s="366"/>
      <c r="F170" s="366"/>
      <c r="G170" s="366"/>
      <c r="H170" s="366"/>
      <c r="I170" s="366"/>
      <c r="J170" s="366"/>
      <c r="K170" s="366"/>
      <c r="L170" s="366"/>
      <c r="M170" s="367"/>
      <c r="O170" s="1" t="s">
        <v>951</v>
      </c>
    </row>
    <row r="171" spans="2:15" ht="15" customHeight="1" outlineLevel="1" x14ac:dyDescent="0.25">
      <c r="B171" s="363"/>
      <c r="C171" s="364"/>
      <c r="D171" s="365"/>
      <c r="E171" s="366"/>
      <c r="F171" s="366"/>
      <c r="G171" s="366"/>
      <c r="H171" s="366"/>
      <c r="I171" s="366"/>
      <c r="J171" s="366"/>
      <c r="K171" s="366"/>
      <c r="L171" s="366"/>
      <c r="M171" s="367"/>
      <c r="O171" s="1" t="s">
        <v>952</v>
      </c>
    </row>
    <row r="172" spans="2:15" ht="15" customHeight="1" outlineLevel="1" x14ac:dyDescent="0.25">
      <c r="B172" s="363"/>
      <c r="C172" s="364"/>
      <c r="D172" s="365"/>
      <c r="E172" s="366"/>
      <c r="F172" s="366"/>
      <c r="G172" s="366"/>
      <c r="H172" s="366"/>
      <c r="I172" s="366"/>
      <c r="J172" s="366"/>
      <c r="K172" s="366"/>
      <c r="L172" s="366"/>
      <c r="M172" s="367"/>
      <c r="O172" s="1" t="s">
        <v>953</v>
      </c>
    </row>
    <row r="173" spans="2:15" ht="15" customHeight="1" outlineLevel="1" x14ac:dyDescent="0.25">
      <c r="B173" s="363"/>
      <c r="C173" s="364"/>
      <c r="D173" s="365"/>
      <c r="E173" s="366"/>
      <c r="F173" s="366"/>
      <c r="G173" s="366"/>
      <c r="H173" s="366"/>
      <c r="I173" s="366"/>
      <c r="J173" s="366"/>
      <c r="K173" s="366"/>
      <c r="L173" s="366"/>
      <c r="M173" s="367"/>
      <c r="O173" s="1" t="s">
        <v>954</v>
      </c>
    </row>
    <row r="174" spans="2:15" ht="15" customHeight="1" outlineLevel="1" x14ac:dyDescent="0.25">
      <c r="B174" s="363"/>
      <c r="C174" s="364"/>
      <c r="D174" s="365"/>
      <c r="E174" s="366"/>
      <c r="F174" s="366"/>
      <c r="G174" s="366"/>
      <c r="H174" s="366"/>
      <c r="I174" s="366"/>
      <c r="J174" s="366"/>
      <c r="K174" s="366"/>
      <c r="L174" s="366"/>
      <c r="M174" s="367"/>
      <c r="O174" s="1" t="s">
        <v>955</v>
      </c>
    </row>
    <row r="175" spans="2:15" ht="15" customHeight="1" outlineLevel="1" x14ac:dyDescent="0.25">
      <c r="B175" s="363"/>
      <c r="C175" s="364"/>
      <c r="D175" s="365"/>
      <c r="E175" s="366"/>
      <c r="F175" s="366"/>
      <c r="G175" s="366"/>
      <c r="H175" s="366"/>
      <c r="I175" s="366"/>
      <c r="J175" s="366"/>
      <c r="K175" s="366"/>
      <c r="L175" s="366"/>
      <c r="M175" s="367"/>
      <c r="O175" s="1" t="s">
        <v>956</v>
      </c>
    </row>
    <row r="176" spans="2:15" ht="15" customHeight="1" outlineLevel="1" x14ac:dyDescent="0.25">
      <c r="B176" s="363"/>
      <c r="C176" s="364"/>
      <c r="D176" s="365"/>
      <c r="E176" s="366"/>
      <c r="F176" s="366"/>
      <c r="G176" s="366"/>
      <c r="H176" s="366"/>
      <c r="I176" s="366"/>
      <c r="J176" s="366"/>
      <c r="K176" s="366"/>
      <c r="L176" s="366"/>
      <c r="M176" s="367"/>
      <c r="O176" s="1" t="s">
        <v>957</v>
      </c>
    </row>
    <row r="177" spans="2:15" ht="15" customHeight="1" outlineLevel="1" x14ac:dyDescent="0.25">
      <c r="B177" s="363"/>
      <c r="C177" s="364"/>
      <c r="D177" s="365"/>
      <c r="E177" s="366"/>
      <c r="F177" s="366"/>
      <c r="G177" s="366"/>
      <c r="H177" s="366"/>
      <c r="I177" s="366"/>
      <c r="J177" s="366"/>
      <c r="K177" s="366"/>
      <c r="L177" s="366"/>
      <c r="M177" s="367"/>
      <c r="O177" s="1" t="s">
        <v>958</v>
      </c>
    </row>
    <row r="178" spans="2:15" ht="15" customHeight="1" outlineLevel="1" x14ac:dyDescent="0.25">
      <c r="B178" s="363"/>
      <c r="C178" s="364"/>
      <c r="D178" s="365"/>
      <c r="E178" s="366"/>
      <c r="F178" s="366"/>
      <c r="G178" s="366"/>
      <c r="H178" s="366"/>
      <c r="I178" s="366"/>
      <c r="J178" s="366"/>
      <c r="K178" s="366"/>
      <c r="L178" s="366"/>
      <c r="M178" s="367"/>
      <c r="O178" s="1" t="s">
        <v>959</v>
      </c>
    </row>
    <row r="179" spans="2:15" ht="15" customHeight="1" outlineLevel="1" x14ac:dyDescent="0.25">
      <c r="B179" s="363"/>
      <c r="C179" s="364"/>
      <c r="D179" s="365"/>
      <c r="E179" s="366"/>
      <c r="F179" s="366"/>
      <c r="G179" s="366"/>
      <c r="H179" s="366"/>
      <c r="I179" s="366"/>
      <c r="J179" s="366"/>
      <c r="K179" s="366"/>
      <c r="L179" s="366"/>
      <c r="M179" s="367"/>
      <c r="O179" s="1" t="s">
        <v>960</v>
      </c>
    </row>
    <row r="180" spans="2:15" ht="15" customHeight="1" outlineLevel="1" x14ac:dyDescent="0.25">
      <c r="B180" s="363"/>
      <c r="C180" s="364"/>
      <c r="D180" s="365"/>
      <c r="E180" s="366"/>
      <c r="F180" s="366"/>
      <c r="G180" s="366"/>
      <c r="H180" s="366"/>
      <c r="I180" s="366"/>
      <c r="J180" s="366"/>
      <c r="K180" s="366"/>
      <c r="L180" s="366"/>
      <c r="M180" s="367"/>
      <c r="O180" s="1" t="s">
        <v>961</v>
      </c>
    </row>
    <row r="181" spans="2:15" ht="15" customHeight="1" outlineLevel="1" x14ac:dyDescent="0.25">
      <c r="B181" s="363"/>
      <c r="C181" s="364"/>
      <c r="D181" s="365"/>
      <c r="E181" s="366"/>
      <c r="F181" s="366"/>
      <c r="G181" s="366"/>
      <c r="H181" s="366"/>
      <c r="I181" s="366"/>
      <c r="J181" s="366"/>
      <c r="K181" s="366"/>
      <c r="L181" s="366"/>
      <c r="M181" s="367"/>
      <c r="O181" s="1" t="s">
        <v>962</v>
      </c>
    </row>
    <row r="182" spans="2:15" ht="15" customHeight="1" outlineLevel="1" x14ac:dyDescent="0.25">
      <c r="B182" s="363"/>
      <c r="C182" s="364"/>
      <c r="D182" s="365"/>
      <c r="E182" s="366"/>
      <c r="F182" s="366"/>
      <c r="G182" s="366"/>
      <c r="H182" s="366"/>
      <c r="I182" s="366"/>
      <c r="J182" s="366"/>
      <c r="K182" s="366"/>
      <c r="L182" s="366"/>
      <c r="M182" s="367"/>
      <c r="O182" s="1" t="s">
        <v>963</v>
      </c>
    </row>
    <row r="183" spans="2:15" ht="15" customHeight="1" outlineLevel="1" x14ac:dyDescent="0.25">
      <c r="B183" s="363"/>
      <c r="C183" s="364"/>
      <c r="D183" s="365"/>
      <c r="E183" s="366"/>
      <c r="F183" s="366"/>
      <c r="G183" s="366"/>
      <c r="H183" s="366"/>
      <c r="I183" s="366"/>
      <c r="J183" s="366"/>
      <c r="K183" s="366"/>
      <c r="L183" s="366"/>
      <c r="M183" s="367"/>
      <c r="O183" s="1" t="s">
        <v>964</v>
      </c>
    </row>
    <row r="184" spans="2:15" ht="15" customHeight="1" outlineLevel="1" x14ac:dyDescent="0.25">
      <c r="B184" s="363"/>
      <c r="C184" s="364"/>
      <c r="D184" s="365"/>
      <c r="E184" s="366"/>
      <c r="F184" s="366"/>
      <c r="G184" s="366"/>
      <c r="H184" s="366"/>
      <c r="I184" s="366"/>
      <c r="J184" s="366"/>
      <c r="K184" s="366"/>
      <c r="L184" s="366"/>
      <c r="M184" s="367"/>
      <c r="O184" s="1" t="s">
        <v>965</v>
      </c>
    </row>
    <row r="185" spans="2:15" ht="15" customHeight="1" outlineLevel="1" x14ac:dyDescent="0.25">
      <c r="B185" s="363"/>
      <c r="C185" s="364"/>
      <c r="D185" s="365"/>
      <c r="E185" s="366"/>
      <c r="F185" s="366"/>
      <c r="G185" s="366"/>
      <c r="H185" s="366"/>
      <c r="I185" s="366"/>
      <c r="J185" s="366"/>
      <c r="K185" s="366"/>
      <c r="L185" s="366"/>
      <c r="M185" s="367"/>
      <c r="O185" s="1" t="s">
        <v>966</v>
      </c>
    </row>
    <row r="186" spans="2:15" ht="15" customHeight="1" outlineLevel="1" x14ac:dyDescent="0.25">
      <c r="B186" s="363"/>
      <c r="C186" s="364"/>
      <c r="D186" s="365"/>
      <c r="E186" s="366"/>
      <c r="F186" s="366"/>
      <c r="G186" s="366"/>
      <c r="H186" s="366"/>
      <c r="I186" s="366"/>
      <c r="J186" s="366"/>
      <c r="K186" s="366"/>
      <c r="L186" s="366"/>
      <c r="M186" s="367"/>
      <c r="O186" s="1" t="s">
        <v>967</v>
      </c>
    </row>
    <row r="187" spans="2:15" ht="15" customHeight="1" outlineLevel="1" x14ac:dyDescent="0.25">
      <c r="B187" s="363"/>
      <c r="C187" s="364"/>
      <c r="D187" s="365"/>
      <c r="E187" s="366"/>
      <c r="F187" s="366"/>
      <c r="G187" s="366"/>
      <c r="H187" s="366"/>
      <c r="I187" s="366"/>
      <c r="J187" s="366"/>
      <c r="K187" s="366"/>
      <c r="L187" s="366"/>
      <c r="M187" s="367"/>
      <c r="O187" s="1" t="s">
        <v>968</v>
      </c>
    </row>
    <row r="188" spans="2:15" ht="15" customHeight="1" outlineLevel="1" x14ac:dyDescent="0.25">
      <c r="B188" s="363"/>
      <c r="C188" s="364"/>
      <c r="D188" s="365"/>
      <c r="E188" s="366"/>
      <c r="F188" s="366"/>
      <c r="G188" s="366"/>
      <c r="H188" s="366"/>
      <c r="I188" s="366"/>
      <c r="J188" s="366"/>
      <c r="K188" s="366"/>
      <c r="L188" s="366"/>
      <c r="M188" s="367"/>
      <c r="O188" s="1" t="s">
        <v>969</v>
      </c>
    </row>
    <row r="189" spans="2:15" ht="15" customHeight="1" outlineLevel="1" x14ac:dyDescent="0.25">
      <c r="B189" s="363"/>
      <c r="C189" s="364"/>
      <c r="D189" s="365"/>
      <c r="E189" s="366"/>
      <c r="F189" s="366"/>
      <c r="G189" s="366"/>
      <c r="H189" s="366"/>
      <c r="I189" s="366"/>
      <c r="J189" s="366"/>
      <c r="K189" s="366"/>
      <c r="L189" s="366"/>
      <c r="M189" s="367"/>
      <c r="O189" s="1" t="s">
        <v>970</v>
      </c>
    </row>
    <row r="190" spans="2:15" ht="15" customHeight="1" outlineLevel="1" x14ac:dyDescent="0.25">
      <c r="B190" s="363"/>
      <c r="C190" s="364"/>
      <c r="D190" s="365"/>
      <c r="E190" s="366"/>
      <c r="F190" s="366"/>
      <c r="G190" s="366"/>
      <c r="H190" s="366"/>
      <c r="I190" s="366"/>
      <c r="J190" s="366"/>
      <c r="K190" s="366"/>
      <c r="L190" s="366"/>
      <c r="M190" s="367"/>
      <c r="O190" s="1" t="s">
        <v>971</v>
      </c>
    </row>
    <row r="191" spans="2:15" ht="15" customHeight="1" outlineLevel="1" x14ac:dyDescent="0.25">
      <c r="B191" s="363"/>
      <c r="C191" s="364"/>
      <c r="D191" s="365"/>
      <c r="E191" s="366"/>
      <c r="F191" s="366"/>
      <c r="G191" s="366"/>
      <c r="H191" s="366"/>
      <c r="I191" s="366"/>
      <c r="J191" s="366"/>
      <c r="K191" s="366"/>
      <c r="L191" s="366"/>
      <c r="M191" s="367"/>
      <c r="O191" s="1" t="s">
        <v>972</v>
      </c>
    </row>
    <row r="192" spans="2:15" ht="15" customHeight="1" outlineLevel="1" x14ac:dyDescent="0.25">
      <c r="B192" s="363"/>
      <c r="C192" s="364"/>
      <c r="D192" s="365"/>
      <c r="E192" s="366"/>
      <c r="F192" s="366"/>
      <c r="G192" s="366"/>
      <c r="H192" s="366"/>
      <c r="I192" s="366"/>
      <c r="J192" s="366"/>
      <c r="K192" s="366"/>
      <c r="L192" s="366"/>
      <c r="M192" s="367"/>
      <c r="O192" s="1" t="s">
        <v>973</v>
      </c>
    </row>
    <row r="193" spans="2:15" ht="15" customHeight="1" outlineLevel="1" x14ac:dyDescent="0.25">
      <c r="B193" s="363"/>
      <c r="C193" s="364"/>
      <c r="D193" s="365"/>
      <c r="E193" s="366"/>
      <c r="F193" s="366"/>
      <c r="G193" s="366"/>
      <c r="H193" s="366"/>
      <c r="I193" s="366"/>
      <c r="J193" s="366"/>
      <c r="K193" s="366"/>
      <c r="L193" s="366"/>
      <c r="M193" s="367"/>
      <c r="O193" s="1" t="s">
        <v>974</v>
      </c>
    </row>
    <row r="194" spans="2:15" ht="15" customHeight="1" outlineLevel="1" x14ac:dyDescent="0.25">
      <c r="B194" s="363"/>
      <c r="C194" s="364"/>
      <c r="D194" s="365"/>
      <c r="E194" s="366"/>
      <c r="F194" s="366"/>
      <c r="G194" s="366"/>
      <c r="H194" s="366"/>
      <c r="I194" s="366"/>
      <c r="J194" s="366"/>
      <c r="K194" s="366"/>
      <c r="L194" s="366"/>
      <c r="M194" s="367"/>
      <c r="O194" s="1" t="s">
        <v>975</v>
      </c>
    </row>
    <row r="195" spans="2:15" ht="15" customHeight="1" outlineLevel="1" x14ac:dyDescent="0.25">
      <c r="B195" s="363"/>
      <c r="C195" s="364"/>
      <c r="D195" s="365"/>
      <c r="E195" s="366"/>
      <c r="F195" s="366"/>
      <c r="G195" s="366"/>
      <c r="H195" s="366"/>
      <c r="I195" s="366"/>
      <c r="J195" s="366"/>
      <c r="K195" s="366"/>
      <c r="L195" s="366"/>
      <c r="M195" s="367"/>
      <c r="O195" s="1" t="s">
        <v>976</v>
      </c>
    </row>
    <row r="196" spans="2:15" ht="15" customHeight="1" outlineLevel="1" x14ac:dyDescent="0.25">
      <c r="B196" s="363"/>
      <c r="C196" s="364"/>
      <c r="D196" s="365"/>
      <c r="E196" s="366"/>
      <c r="F196" s="366"/>
      <c r="G196" s="366"/>
      <c r="H196" s="366"/>
      <c r="I196" s="366"/>
      <c r="J196" s="366"/>
      <c r="K196" s="366"/>
      <c r="L196" s="366"/>
      <c r="M196" s="367"/>
      <c r="O196" s="1" t="s">
        <v>977</v>
      </c>
    </row>
    <row r="197" spans="2:15" ht="15" customHeight="1" outlineLevel="1" x14ac:dyDescent="0.25">
      <c r="B197" s="363"/>
      <c r="C197" s="364"/>
      <c r="D197" s="365"/>
      <c r="E197" s="366"/>
      <c r="F197" s="366"/>
      <c r="G197" s="366"/>
      <c r="H197" s="366"/>
      <c r="I197" s="366"/>
      <c r="J197" s="366"/>
      <c r="K197" s="366"/>
      <c r="L197" s="366"/>
      <c r="M197" s="367"/>
      <c r="O197" s="1" t="s">
        <v>978</v>
      </c>
    </row>
    <row r="198" spans="2:15" ht="15" customHeight="1" outlineLevel="1" x14ac:dyDescent="0.25">
      <c r="B198" s="363"/>
      <c r="C198" s="364"/>
      <c r="D198" s="365"/>
      <c r="E198" s="366"/>
      <c r="F198" s="366"/>
      <c r="G198" s="366"/>
      <c r="H198" s="366"/>
      <c r="I198" s="366"/>
      <c r="J198" s="366"/>
      <c r="K198" s="366"/>
      <c r="L198" s="366"/>
      <c r="M198" s="367"/>
      <c r="O198" s="1" t="s">
        <v>979</v>
      </c>
    </row>
    <row r="199" spans="2:15" ht="15" customHeight="1" outlineLevel="1" x14ac:dyDescent="0.25">
      <c r="B199" s="363"/>
      <c r="C199" s="364"/>
      <c r="D199" s="365"/>
      <c r="E199" s="366"/>
      <c r="F199" s="366"/>
      <c r="G199" s="366"/>
      <c r="H199" s="366"/>
      <c r="I199" s="366"/>
      <c r="J199" s="366"/>
      <c r="K199" s="366"/>
      <c r="L199" s="366"/>
      <c r="M199" s="367"/>
      <c r="O199" s="1" t="s">
        <v>980</v>
      </c>
    </row>
    <row r="200" spans="2:15" ht="15" customHeight="1" outlineLevel="1" x14ac:dyDescent="0.25">
      <c r="B200" s="363"/>
      <c r="C200" s="364"/>
      <c r="D200" s="365"/>
      <c r="E200" s="366"/>
      <c r="F200" s="366"/>
      <c r="G200" s="366"/>
      <c r="H200" s="366"/>
      <c r="I200" s="366"/>
      <c r="J200" s="366"/>
      <c r="K200" s="366"/>
      <c r="L200" s="366"/>
      <c r="M200" s="367"/>
      <c r="O200" s="1" t="s">
        <v>981</v>
      </c>
    </row>
    <row r="201" spans="2:15" ht="15" customHeight="1" outlineLevel="1" x14ac:dyDescent="0.25">
      <c r="B201" s="363"/>
      <c r="C201" s="364"/>
      <c r="D201" s="365"/>
      <c r="E201" s="366"/>
      <c r="F201" s="366"/>
      <c r="G201" s="366"/>
      <c r="H201" s="366"/>
      <c r="I201" s="366"/>
      <c r="J201" s="366"/>
      <c r="K201" s="366"/>
      <c r="L201" s="366"/>
      <c r="M201" s="367"/>
      <c r="O201" s="1" t="s">
        <v>982</v>
      </c>
    </row>
    <row r="202" spans="2:15" ht="15" customHeight="1" outlineLevel="1" x14ac:dyDescent="0.25">
      <c r="B202" s="363"/>
      <c r="C202" s="364"/>
      <c r="D202" s="365"/>
      <c r="E202" s="366"/>
      <c r="F202" s="366"/>
      <c r="G202" s="366"/>
      <c r="H202" s="366"/>
      <c r="I202" s="366"/>
      <c r="J202" s="366"/>
      <c r="K202" s="366"/>
      <c r="L202" s="366"/>
      <c r="M202" s="367"/>
      <c r="O202" s="1" t="s">
        <v>983</v>
      </c>
    </row>
    <row r="203" spans="2:15" ht="15" customHeight="1" outlineLevel="1" x14ac:dyDescent="0.25">
      <c r="B203" s="363"/>
      <c r="C203" s="364"/>
      <c r="D203" s="365"/>
      <c r="E203" s="366"/>
      <c r="F203" s="366"/>
      <c r="G203" s="366"/>
      <c r="H203" s="366"/>
      <c r="I203" s="366"/>
      <c r="J203" s="366"/>
      <c r="K203" s="366"/>
      <c r="L203" s="366"/>
      <c r="M203" s="367"/>
      <c r="O203" s="1" t="s">
        <v>984</v>
      </c>
    </row>
    <row r="204" spans="2:15" ht="15" customHeight="1" outlineLevel="1" x14ac:dyDescent="0.25">
      <c r="B204" s="363"/>
      <c r="C204" s="364"/>
      <c r="D204" s="365"/>
      <c r="E204" s="366"/>
      <c r="F204" s="366"/>
      <c r="G204" s="366"/>
      <c r="H204" s="366"/>
      <c r="I204" s="366"/>
      <c r="J204" s="366"/>
      <c r="K204" s="366"/>
      <c r="L204" s="366"/>
      <c r="M204" s="367"/>
      <c r="O204" s="1" t="s">
        <v>985</v>
      </c>
    </row>
    <row r="205" spans="2:15" ht="15" customHeight="1" outlineLevel="1" x14ac:dyDescent="0.25">
      <c r="B205" s="363"/>
      <c r="C205" s="364"/>
      <c r="D205" s="365"/>
      <c r="E205" s="366"/>
      <c r="F205" s="366"/>
      <c r="G205" s="366"/>
      <c r="H205" s="366"/>
      <c r="I205" s="366"/>
      <c r="J205" s="366"/>
      <c r="K205" s="366"/>
      <c r="L205" s="366"/>
      <c r="M205" s="367"/>
      <c r="O205" s="1" t="s">
        <v>986</v>
      </c>
    </row>
    <row r="206" spans="2:15" ht="15" customHeight="1" outlineLevel="1" x14ac:dyDescent="0.25">
      <c r="B206" s="363"/>
      <c r="C206" s="364"/>
      <c r="D206" s="365"/>
      <c r="E206" s="366"/>
      <c r="F206" s="366"/>
      <c r="G206" s="366"/>
      <c r="H206" s="366"/>
      <c r="I206" s="366"/>
      <c r="J206" s="366"/>
      <c r="K206" s="366"/>
      <c r="L206" s="366"/>
      <c r="M206" s="367"/>
      <c r="O206" s="1" t="s">
        <v>987</v>
      </c>
    </row>
    <row r="207" spans="2:15" ht="15" customHeight="1" outlineLevel="1" x14ac:dyDescent="0.25">
      <c r="B207" s="363"/>
      <c r="C207" s="364"/>
      <c r="D207" s="365"/>
      <c r="E207" s="366"/>
      <c r="F207" s="366"/>
      <c r="G207" s="366"/>
      <c r="H207" s="366"/>
      <c r="I207" s="366"/>
      <c r="J207" s="366"/>
      <c r="K207" s="366"/>
      <c r="L207" s="366"/>
      <c r="M207" s="367"/>
      <c r="O207" s="1" t="s">
        <v>988</v>
      </c>
    </row>
    <row r="208" spans="2:15" ht="15" customHeight="1" outlineLevel="1" x14ac:dyDescent="0.25">
      <c r="B208" s="363"/>
      <c r="C208" s="364"/>
      <c r="D208" s="365"/>
      <c r="E208" s="366"/>
      <c r="F208" s="366"/>
      <c r="G208" s="366"/>
      <c r="H208" s="366"/>
      <c r="I208" s="366"/>
      <c r="J208" s="366"/>
      <c r="K208" s="366"/>
      <c r="L208" s="366"/>
      <c r="M208" s="367"/>
      <c r="O208" s="1" t="s">
        <v>989</v>
      </c>
    </row>
    <row r="209" spans="2:15" ht="15" customHeight="1" outlineLevel="1" x14ac:dyDescent="0.25">
      <c r="B209" s="363"/>
      <c r="C209" s="364"/>
      <c r="D209" s="365"/>
      <c r="E209" s="366"/>
      <c r="F209" s="366"/>
      <c r="G209" s="366"/>
      <c r="H209" s="366"/>
      <c r="I209" s="366"/>
      <c r="J209" s="366"/>
      <c r="K209" s="366"/>
      <c r="L209" s="366"/>
      <c r="M209" s="367"/>
      <c r="O209" s="1" t="s">
        <v>990</v>
      </c>
    </row>
    <row r="210" spans="2:15" ht="15" customHeight="1" outlineLevel="1" x14ac:dyDescent="0.25">
      <c r="B210" s="363"/>
      <c r="C210" s="364"/>
      <c r="D210" s="365"/>
      <c r="E210" s="366"/>
      <c r="F210" s="366"/>
      <c r="G210" s="366"/>
      <c r="H210" s="366"/>
      <c r="I210" s="366"/>
      <c r="J210" s="366"/>
      <c r="K210" s="366"/>
      <c r="L210" s="366"/>
      <c r="M210" s="367"/>
      <c r="O210" s="1" t="s">
        <v>991</v>
      </c>
    </row>
    <row r="211" spans="2:15" ht="15" customHeight="1" outlineLevel="1" x14ac:dyDescent="0.25">
      <c r="B211" s="363"/>
      <c r="C211" s="364"/>
      <c r="D211" s="365"/>
      <c r="E211" s="366"/>
      <c r="F211" s="366"/>
      <c r="G211" s="366"/>
      <c r="H211" s="366"/>
      <c r="I211" s="366"/>
      <c r="J211" s="366"/>
      <c r="K211" s="366"/>
      <c r="L211" s="366"/>
      <c r="M211" s="367"/>
      <c r="O211" s="1" t="s">
        <v>992</v>
      </c>
    </row>
    <row r="212" spans="2:15" ht="15" customHeight="1" outlineLevel="1" x14ac:dyDescent="0.25">
      <c r="B212" s="363"/>
      <c r="C212" s="364"/>
      <c r="D212" s="365"/>
      <c r="E212" s="366"/>
      <c r="F212" s="366"/>
      <c r="G212" s="366"/>
      <c r="H212" s="366"/>
      <c r="I212" s="366"/>
      <c r="J212" s="366"/>
      <c r="K212" s="366"/>
      <c r="L212" s="366"/>
      <c r="M212" s="367"/>
      <c r="O212" s="1" t="s">
        <v>993</v>
      </c>
    </row>
    <row r="213" spans="2:15" ht="15" customHeight="1" outlineLevel="1" x14ac:dyDescent="0.25">
      <c r="B213" s="363"/>
      <c r="C213" s="364"/>
      <c r="D213" s="365"/>
      <c r="E213" s="366"/>
      <c r="F213" s="366"/>
      <c r="G213" s="366"/>
      <c r="H213" s="366"/>
      <c r="I213" s="366"/>
      <c r="J213" s="366"/>
      <c r="K213" s="366"/>
      <c r="L213" s="366"/>
      <c r="M213" s="367"/>
      <c r="O213" s="1" t="s">
        <v>994</v>
      </c>
    </row>
    <row r="214" spans="2:15" ht="15" customHeight="1" outlineLevel="1" x14ac:dyDescent="0.25">
      <c r="B214" s="363"/>
      <c r="C214" s="364"/>
      <c r="D214" s="365"/>
      <c r="E214" s="366"/>
      <c r="F214" s="366"/>
      <c r="G214" s="366"/>
      <c r="H214" s="366"/>
      <c r="I214" s="366"/>
      <c r="J214" s="366"/>
      <c r="K214" s="366"/>
      <c r="L214" s="366"/>
      <c r="M214" s="367"/>
      <c r="O214" s="1" t="s">
        <v>995</v>
      </c>
    </row>
    <row r="215" spans="2:15" ht="15" customHeight="1" outlineLevel="1" x14ac:dyDescent="0.25">
      <c r="B215" s="363"/>
      <c r="C215" s="364"/>
      <c r="D215" s="365"/>
      <c r="E215" s="366"/>
      <c r="F215" s="366"/>
      <c r="G215" s="366"/>
      <c r="H215" s="366"/>
      <c r="I215" s="366"/>
      <c r="J215" s="366"/>
      <c r="K215" s="366"/>
      <c r="L215" s="366"/>
      <c r="M215" s="367"/>
      <c r="O215" s="1" t="s">
        <v>996</v>
      </c>
    </row>
    <row r="216" spans="2:15" ht="15" customHeight="1" outlineLevel="1" x14ac:dyDescent="0.25">
      <c r="B216" s="363"/>
      <c r="C216" s="364"/>
      <c r="D216" s="365"/>
      <c r="E216" s="366"/>
      <c r="F216" s="366"/>
      <c r="G216" s="366"/>
      <c r="H216" s="366"/>
      <c r="I216" s="366"/>
      <c r="J216" s="366"/>
      <c r="K216" s="366"/>
      <c r="L216" s="366"/>
      <c r="M216" s="367"/>
      <c r="O216" s="1" t="s">
        <v>997</v>
      </c>
    </row>
    <row r="217" spans="2:15" ht="15" customHeight="1" outlineLevel="1" x14ac:dyDescent="0.25">
      <c r="B217" s="363"/>
      <c r="C217" s="364"/>
      <c r="D217" s="365"/>
      <c r="E217" s="366"/>
      <c r="F217" s="366"/>
      <c r="G217" s="366"/>
      <c r="H217" s="366"/>
      <c r="I217" s="366"/>
      <c r="J217" s="366"/>
      <c r="K217" s="366"/>
      <c r="L217" s="366"/>
      <c r="M217" s="367"/>
      <c r="O217" s="1" t="s">
        <v>998</v>
      </c>
    </row>
    <row r="218" spans="2:15" ht="15" customHeight="1" outlineLevel="1" x14ac:dyDescent="0.25">
      <c r="B218" s="363"/>
      <c r="C218" s="364"/>
      <c r="D218" s="365"/>
      <c r="E218" s="366"/>
      <c r="F218" s="366"/>
      <c r="G218" s="366"/>
      <c r="H218" s="366"/>
      <c r="I218" s="366"/>
      <c r="J218" s="366"/>
      <c r="K218" s="366"/>
      <c r="L218" s="366"/>
      <c r="M218" s="367"/>
      <c r="O218" s="1" t="s">
        <v>999</v>
      </c>
    </row>
    <row r="219" spans="2:15" ht="15" customHeight="1" outlineLevel="1" x14ac:dyDescent="0.25">
      <c r="B219" s="363"/>
      <c r="C219" s="364"/>
      <c r="D219" s="365"/>
      <c r="E219" s="366"/>
      <c r="F219" s="366"/>
      <c r="G219" s="366"/>
      <c r="H219" s="366"/>
      <c r="I219" s="366"/>
      <c r="J219" s="366"/>
      <c r="K219" s="366"/>
      <c r="L219" s="366"/>
      <c r="M219" s="367"/>
      <c r="O219" s="1" t="s">
        <v>1000</v>
      </c>
    </row>
    <row r="220" spans="2:15" ht="15" customHeight="1" outlineLevel="1" x14ac:dyDescent="0.25">
      <c r="B220" s="363"/>
      <c r="C220" s="364"/>
      <c r="D220" s="365"/>
      <c r="E220" s="366"/>
      <c r="F220" s="366"/>
      <c r="G220" s="366"/>
      <c r="H220" s="366"/>
      <c r="I220" s="366"/>
      <c r="J220" s="366"/>
      <c r="K220" s="366"/>
      <c r="L220" s="366"/>
      <c r="M220" s="367"/>
      <c r="O220" s="1" t="s">
        <v>1001</v>
      </c>
    </row>
    <row r="221" spans="2:15" ht="15" customHeight="1" outlineLevel="1" x14ac:dyDescent="0.25">
      <c r="B221" s="363"/>
      <c r="C221" s="364"/>
      <c r="D221" s="365"/>
      <c r="E221" s="366"/>
      <c r="F221" s="366"/>
      <c r="G221" s="366"/>
      <c r="H221" s="366"/>
      <c r="I221" s="366"/>
      <c r="J221" s="366"/>
      <c r="K221" s="366"/>
      <c r="L221" s="366"/>
      <c r="M221" s="367"/>
      <c r="O221" s="1" t="s">
        <v>1002</v>
      </c>
    </row>
    <row r="222" spans="2:15" ht="15" customHeight="1" outlineLevel="1" x14ac:dyDescent="0.25">
      <c r="B222" s="363"/>
      <c r="C222" s="364"/>
      <c r="D222" s="365"/>
      <c r="E222" s="366"/>
      <c r="F222" s="366"/>
      <c r="G222" s="366"/>
      <c r="H222" s="366"/>
      <c r="I222" s="366"/>
      <c r="J222" s="366"/>
      <c r="K222" s="366"/>
      <c r="L222" s="366"/>
      <c r="M222" s="367"/>
      <c r="O222" s="1" t="s">
        <v>1003</v>
      </c>
    </row>
    <row r="223" spans="2:15" ht="15" customHeight="1" outlineLevel="1" x14ac:dyDescent="0.25">
      <c r="B223" s="363"/>
      <c r="C223" s="364"/>
      <c r="D223" s="365"/>
      <c r="E223" s="366"/>
      <c r="F223" s="366"/>
      <c r="G223" s="366"/>
      <c r="H223" s="366"/>
      <c r="I223" s="366"/>
      <c r="J223" s="366"/>
      <c r="K223" s="366"/>
      <c r="L223" s="366"/>
      <c r="M223" s="367"/>
      <c r="O223" s="1" t="s">
        <v>1004</v>
      </c>
    </row>
    <row r="224" spans="2:15" ht="15" customHeight="1" outlineLevel="1" x14ac:dyDescent="0.25">
      <c r="B224" s="363"/>
      <c r="C224" s="364"/>
      <c r="D224" s="365"/>
      <c r="E224" s="366"/>
      <c r="F224" s="366"/>
      <c r="G224" s="366"/>
      <c r="H224" s="366"/>
      <c r="I224" s="366"/>
      <c r="J224" s="366"/>
      <c r="K224" s="366"/>
      <c r="L224" s="366"/>
      <c r="M224" s="367"/>
      <c r="O224" s="1" t="s">
        <v>1005</v>
      </c>
    </row>
    <row r="225" spans="2:15" ht="15" customHeight="1" outlineLevel="1" x14ac:dyDescent="0.25">
      <c r="B225" s="363"/>
      <c r="C225" s="364"/>
      <c r="D225" s="365"/>
      <c r="E225" s="366"/>
      <c r="F225" s="366"/>
      <c r="G225" s="366"/>
      <c r="H225" s="366"/>
      <c r="I225" s="366"/>
      <c r="J225" s="366"/>
      <c r="K225" s="366"/>
      <c r="L225" s="366"/>
      <c r="M225" s="367"/>
      <c r="O225" s="1" t="s">
        <v>1006</v>
      </c>
    </row>
    <row r="226" spans="2:15" ht="15" customHeight="1" outlineLevel="1" x14ac:dyDescent="0.25">
      <c r="B226" s="363"/>
      <c r="C226" s="364"/>
      <c r="D226" s="365"/>
      <c r="E226" s="366"/>
      <c r="F226" s="366"/>
      <c r="G226" s="366"/>
      <c r="H226" s="366"/>
      <c r="I226" s="366"/>
      <c r="J226" s="366"/>
      <c r="K226" s="366"/>
      <c r="L226" s="366"/>
      <c r="M226" s="367"/>
      <c r="O226" s="1" t="s">
        <v>1007</v>
      </c>
    </row>
    <row r="227" spans="2:15" ht="15" customHeight="1" outlineLevel="1" x14ac:dyDescent="0.25">
      <c r="B227" s="363"/>
      <c r="C227" s="364"/>
      <c r="D227" s="365"/>
      <c r="E227" s="366"/>
      <c r="F227" s="366"/>
      <c r="G227" s="366"/>
      <c r="H227" s="366"/>
      <c r="I227" s="366"/>
      <c r="J227" s="366"/>
      <c r="K227" s="366"/>
      <c r="L227" s="366"/>
      <c r="M227" s="367"/>
      <c r="O227" s="1" t="s">
        <v>1008</v>
      </c>
    </row>
    <row r="228" spans="2:15" ht="15" customHeight="1" outlineLevel="1" x14ac:dyDescent="0.25">
      <c r="B228" s="363"/>
      <c r="C228" s="364"/>
      <c r="D228" s="365"/>
      <c r="E228" s="366"/>
      <c r="F228" s="366"/>
      <c r="G228" s="366"/>
      <c r="H228" s="366"/>
      <c r="I228" s="366"/>
      <c r="J228" s="366"/>
      <c r="K228" s="366"/>
      <c r="L228" s="366"/>
      <c r="M228" s="367"/>
      <c r="O228" s="1" t="s">
        <v>1009</v>
      </c>
    </row>
    <row r="229" spans="2:15" ht="15" customHeight="1" outlineLevel="1" x14ac:dyDescent="0.25">
      <c r="B229" s="363"/>
      <c r="C229" s="364"/>
      <c r="D229" s="365"/>
      <c r="E229" s="366"/>
      <c r="F229" s="366"/>
      <c r="G229" s="366"/>
      <c r="H229" s="366"/>
      <c r="I229" s="366"/>
      <c r="J229" s="366"/>
      <c r="K229" s="366"/>
      <c r="L229" s="366"/>
      <c r="M229" s="367"/>
      <c r="O229" s="1" t="s">
        <v>1010</v>
      </c>
    </row>
    <row r="230" spans="2:15" ht="15" customHeight="1" outlineLevel="1" x14ac:dyDescent="0.25">
      <c r="B230" s="363"/>
      <c r="C230" s="364"/>
      <c r="D230" s="365"/>
      <c r="E230" s="366"/>
      <c r="F230" s="366"/>
      <c r="G230" s="366"/>
      <c r="H230" s="366"/>
      <c r="I230" s="366"/>
      <c r="J230" s="366"/>
      <c r="K230" s="366"/>
      <c r="L230" s="366"/>
      <c r="M230" s="367"/>
      <c r="O230" s="1" t="s">
        <v>1011</v>
      </c>
    </row>
    <row r="231" spans="2:15" ht="15" customHeight="1" outlineLevel="1" x14ac:dyDescent="0.25">
      <c r="B231" s="363"/>
      <c r="C231" s="364"/>
      <c r="D231" s="365"/>
      <c r="E231" s="366"/>
      <c r="F231" s="366"/>
      <c r="G231" s="366"/>
      <c r="H231" s="366"/>
      <c r="I231" s="366"/>
      <c r="J231" s="366"/>
      <c r="K231" s="366"/>
      <c r="L231" s="366"/>
      <c r="M231" s="367"/>
      <c r="O231" s="1" t="s">
        <v>1012</v>
      </c>
    </row>
    <row r="232" spans="2:15" ht="15" customHeight="1" outlineLevel="1" x14ac:dyDescent="0.25">
      <c r="B232" s="363"/>
      <c r="C232" s="364"/>
      <c r="D232" s="365"/>
      <c r="E232" s="366"/>
      <c r="F232" s="366"/>
      <c r="G232" s="366"/>
      <c r="H232" s="366"/>
      <c r="I232" s="366"/>
      <c r="J232" s="366"/>
      <c r="K232" s="366"/>
      <c r="L232" s="366"/>
      <c r="M232" s="367"/>
      <c r="O232" s="1" t="s">
        <v>1013</v>
      </c>
    </row>
    <row r="233" spans="2:15" ht="15" customHeight="1" outlineLevel="1" x14ac:dyDescent="0.25">
      <c r="B233" s="363"/>
      <c r="C233" s="364"/>
      <c r="D233" s="365"/>
      <c r="E233" s="366"/>
      <c r="F233" s="366"/>
      <c r="G233" s="366"/>
      <c r="H233" s="366"/>
      <c r="I233" s="366"/>
      <c r="J233" s="366"/>
      <c r="K233" s="366"/>
      <c r="L233" s="366"/>
      <c r="M233" s="367"/>
      <c r="O233" s="1" t="s">
        <v>1014</v>
      </c>
    </row>
    <row r="234" spans="2:15" ht="15" customHeight="1" outlineLevel="1" x14ac:dyDescent="0.25">
      <c r="B234" s="363"/>
      <c r="C234" s="364"/>
      <c r="D234" s="365"/>
      <c r="E234" s="366"/>
      <c r="F234" s="366"/>
      <c r="G234" s="366"/>
      <c r="H234" s="366"/>
      <c r="I234" s="366"/>
      <c r="J234" s="366"/>
      <c r="K234" s="366"/>
      <c r="L234" s="366"/>
      <c r="M234" s="367"/>
      <c r="O234" s="1" t="s">
        <v>1015</v>
      </c>
    </row>
    <row r="235" spans="2:15" ht="15" customHeight="1" outlineLevel="1" x14ac:dyDescent="0.25">
      <c r="B235" s="363"/>
      <c r="C235" s="364"/>
      <c r="D235" s="365"/>
      <c r="E235" s="366"/>
      <c r="F235" s="366"/>
      <c r="G235" s="366"/>
      <c r="H235" s="366"/>
      <c r="I235" s="366"/>
      <c r="J235" s="366"/>
      <c r="K235" s="366"/>
      <c r="L235" s="366"/>
      <c r="M235" s="367"/>
      <c r="O235" s="1" t="s">
        <v>1016</v>
      </c>
    </row>
    <row r="236" spans="2:15" ht="15" customHeight="1" outlineLevel="1" x14ac:dyDescent="0.25">
      <c r="B236" s="363"/>
      <c r="C236" s="364"/>
      <c r="D236" s="365"/>
      <c r="E236" s="366"/>
      <c r="F236" s="366"/>
      <c r="G236" s="366"/>
      <c r="H236" s="366"/>
      <c r="I236" s="366"/>
      <c r="J236" s="366"/>
      <c r="K236" s="366"/>
      <c r="L236" s="366"/>
      <c r="M236" s="367"/>
      <c r="O236" s="1" t="s">
        <v>1017</v>
      </c>
    </row>
    <row r="237" spans="2:15" ht="15" customHeight="1" outlineLevel="1" x14ac:dyDescent="0.25">
      <c r="B237" s="363"/>
      <c r="C237" s="364"/>
      <c r="D237" s="365"/>
      <c r="E237" s="366"/>
      <c r="F237" s="366"/>
      <c r="G237" s="366"/>
      <c r="H237" s="366"/>
      <c r="I237" s="366"/>
      <c r="J237" s="366"/>
      <c r="K237" s="366"/>
      <c r="L237" s="366"/>
      <c r="M237" s="367"/>
      <c r="O237" s="1" t="s">
        <v>1018</v>
      </c>
    </row>
    <row r="238" spans="2:15" ht="15" customHeight="1" outlineLevel="1" x14ac:dyDescent="0.25">
      <c r="B238" s="363"/>
      <c r="C238" s="364"/>
      <c r="D238" s="365"/>
      <c r="E238" s="366"/>
      <c r="F238" s="366"/>
      <c r="G238" s="366"/>
      <c r="H238" s="366"/>
      <c r="I238" s="366"/>
      <c r="J238" s="366"/>
      <c r="K238" s="366"/>
      <c r="L238" s="366"/>
      <c r="M238" s="367"/>
      <c r="O238" s="1" t="s">
        <v>1019</v>
      </c>
    </row>
    <row r="239" spans="2:15" ht="15" customHeight="1" outlineLevel="1" x14ac:dyDescent="0.25">
      <c r="B239" s="363"/>
      <c r="C239" s="364"/>
      <c r="D239" s="365"/>
      <c r="E239" s="366"/>
      <c r="F239" s="366"/>
      <c r="G239" s="366"/>
      <c r="H239" s="366"/>
      <c r="I239" s="366"/>
      <c r="J239" s="366"/>
      <c r="K239" s="366"/>
      <c r="L239" s="366"/>
      <c r="M239" s="367"/>
      <c r="O239" s="1" t="s">
        <v>1020</v>
      </c>
    </row>
    <row r="240" spans="2:15" ht="15" customHeight="1" outlineLevel="1" x14ac:dyDescent="0.25">
      <c r="B240" s="363"/>
      <c r="C240" s="364"/>
      <c r="D240" s="365"/>
      <c r="E240" s="366"/>
      <c r="F240" s="366"/>
      <c r="G240" s="366"/>
      <c r="H240" s="366"/>
      <c r="I240" s="366"/>
      <c r="J240" s="366"/>
      <c r="K240" s="366"/>
      <c r="L240" s="366"/>
      <c r="M240" s="367"/>
      <c r="O240" s="1" t="s">
        <v>1021</v>
      </c>
    </row>
    <row r="241" spans="2:15" ht="15" customHeight="1" outlineLevel="1" x14ac:dyDescent="0.25">
      <c r="B241" s="363"/>
      <c r="C241" s="364"/>
      <c r="D241" s="365"/>
      <c r="E241" s="366"/>
      <c r="F241" s="366"/>
      <c r="G241" s="366"/>
      <c r="H241" s="366"/>
      <c r="I241" s="366"/>
      <c r="J241" s="366"/>
      <c r="K241" s="366"/>
      <c r="L241" s="366"/>
      <c r="M241" s="367"/>
      <c r="O241" s="1" t="s">
        <v>1022</v>
      </c>
    </row>
    <row r="242" spans="2:15" ht="15" customHeight="1" outlineLevel="1" x14ac:dyDescent="0.25">
      <c r="B242" s="363"/>
      <c r="C242" s="364"/>
      <c r="D242" s="365"/>
      <c r="E242" s="366"/>
      <c r="F242" s="366"/>
      <c r="G242" s="366"/>
      <c r="H242" s="366"/>
      <c r="I242" s="366"/>
      <c r="J242" s="366"/>
      <c r="K242" s="366"/>
      <c r="L242" s="366"/>
      <c r="M242" s="367"/>
      <c r="O242" s="1" t="s">
        <v>1023</v>
      </c>
    </row>
    <row r="243" spans="2:15" ht="15" customHeight="1" outlineLevel="1" x14ac:dyDescent="0.25">
      <c r="B243" s="363"/>
      <c r="C243" s="364"/>
      <c r="D243" s="365"/>
      <c r="E243" s="366"/>
      <c r="F243" s="366"/>
      <c r="G243" s="366"/>
      <c r="H243" s="366"/>
      <c r="I243" s="366"/>
      <c r="J243" s="366"/>
      <c r="K243" s="366"/>
      <c r="L243" s="366"/>
      <c r="M243" s="367"/>
      <c r="O243" s="1" t="s">
        <v>1024</v>
      </c>
    </row>
    <row r="244" spans="2:15" ht="15" customHeight="1" outlineLevel="1" x14ac:dyDescent="0.25">
      <c r="B244" s="363"/>
      <c r="C244" s="364"/>
      <c r="D244" s="365"/>
      <c r="E244" s="366"/>
      <c r="F244" s="366"/>
      <c r="G244" s="366"/>
      <c r="H244" s="366"/>
      <c r="I244" s="366"/>
      <c r="J244" s="366"/>
      <c r="K244" s="366"/>
      <c r="L244" s="366"/>
      <c r="M244" s="367"/>
      <c r="O244" s="1" t="s">
        <v>1025</v>
      </c>
    </row>
    <row r="245" spans="2:15" ht="15" customHeight="1" outlineLevel="1" x14ac:dyDescent="0.25">
      <c r="B245" s="363"/>
      <c r="C245" s="364"/>
      <c r="D245" s="365"/>
      <c r="E245" s="366"/>
      <c r="F245" s="366"/>
      <c r="G245" s="366"/>
      <c r="H245" s="366"/>
      <c r="I245" s="366"/>
      <c r="J245" s="366"/>
      <c r="K245" s="366"/>
      <c r="L245" s="366"/>
      <c r="M245" s="367"/>
      <c r="O245" s="1" t="s">
        <v>1026</v>
      </c>
    </row>
    <row r="246" spans="2:15" ht="15" customHeight="1" outlineLevel="1" x14ac:dyDescent="0.25">
      <c r="B246" s="363"/>
      <c r="C246" s="364"/>
      <c r="D246" s="365"/>
      <c r="E246" s="366"/>
      <c r="F246" s="366"/>
      <c r="G246" s="366"/>
      <c r="H246" s="366"/>
      <c r="I246" s="366"/>
      <c r="J246" s="366"/>
      <c r="K246" s="366"/>
      <c r="L246" s="366"/>
      <c r="M246" s="367"/>
      <c r="O246" s="1" t="s">
        <v>1027</v>
      </c>
    </row>
    <row r="247" spans="2:15" ht="15" customHeight="1" outlineLevel="1" x14ac:dyDescent="0.25">
      <c r="B247" s="363"/>
      <c r="C247" s="364"/>
      <c r="D247" s="365"/>
      <c r="E247" s="366"/>
      <c r="F247" s="366"/>
      <c r="G247" s="366"/>
      <c r="H247" s="366"/>
      <c r="I247" s="366"/>
      <c r="J247" s="366"/>
      <c r="K247" s="366"/>
      <c r="L247" s="366"/>
      <c r="M247" s="367"/>
      <c r="O247" s="1" t="s">
        <v>1028</v>
      </c>
    </row>
    <row r="248" spans="2:15" ht="15" customHeight="1" outlineLevel="1" x14ac:dyDescent="0.25">
      <c r="B248" s="363"/>
      <c r="C248" s="364"/>
      <c r="D248" s="365"/>
      <c r="E248" s="366"/>
      <c r="F248" s="366"/>
      <c r="G248" s="366"/>
      <c r="H248" s="366"/>
      <c r="I248" s="366"/>
      <c r="J248" s="366"/>
      <c r="K248" s="366"/>
      <c r="L248" s="366"/>
      <c r="M248" s="367"/>
      <c r="O248" s="1" t="s">
        <v>1029</v>
      </c>
    </row>
    <row r="249" spans="2:15" ht="15" customHeight="1" outlineLevel="1" x14ac:dyDescent="0.25">
      <c r="B249" s="363"/>
      <c r="C249" s="364"/>
      <c r="D249" s="365"/>
      <c r="E249" s="366"/>
      <c r="F249" s="366"/>
      <c r="G249" s="366"/>
      <c r="H249" s="366"/>
      <c r="I249" s="366"/>
      <c r="J249" s="366"/>
      <c r="K249" s="366"/>
      <c r="L249" s="366"/>
      <c r="M249" s="367"/>
      <c r="O249" s="1" t="s">
        <v>1030</v>
      </c>
    </row>
    <row r="250" spans="2:15" ht="15" customHeight="1" outlineLevel="1" x14ac:dyDescent="0.25">
      <c r="B250" s="363"/>
      <c r="C250" s="364"/>
      <c r="D250" s="365"/>
      <c r="E250" s="366"/>
      <c r="F250" s="366"/>
      <c r="G250" s="366"/>
      <c r="H250" s="366"/>
      <c r="I250" s="366"/>
      <c r="J250" s="366"/>
      <c r="K250" s="366"/>
      <c r="L250" s="366"/>
      <c r="M250" s="367"/>
      <c r="O250" s="1" t="s">
        <v>1031</v>
      </c>
    </row>
    <row r="251" spans="2:15" ht="15" customHeight="1" outlineLevel="1" x14ac:dyDescent="0.25">
      <c r="B251" s="363"/>
      <c r="C251" s="364"/>
      <c r="D251" s="365"/>
      <c r="E251" s="366"/>
      <c r="F251" s="366"/>
      <c r="G251" s="366"/>
      <c r="H251" s="366"/>
      <c r="I251" s="366"/>
      <c r="J251" s="366"/>
      <c r="K251" s="366"/>
      <c r="L251" s="366"/>
      <c r="M251" s="367"/>
      <c r="O251" s="1" t="s">
        <v>1032</v>
      </c>
    </row>
    <row r="252" spans="2:15" ht="15" customHeight="1" outlineLevel="1" x14ac:dyDescent="0.25">
      <c r="B252" s="363"/>
      <c r="C252" s="364"/>
      <c r="D252" s="365"/>
      <c r="E252" s="366"/>
      <c r="F252" s="366"/>
      <c r="G252" s="366"/>
      <c r="H252" s="366"/>
      <c r="I252" s="366"/>
      <c r="J252" s="366"/>
      <c r="K252" s="366"/>
      <c r="L252" s="366"/>
      <c r="M252" s="367"/>
      <c r="O252" s="1" t="s">
        <v>1033</v>
      </c>
    </row>
    <row r="253" spans="2:15" ht="15" customHeight="1" outlineLevel="1" x14ac:dyDescent="0.25">
      <c r="B253" s="363"/>
      <c r="C253" s="364"/>
      <c r="D253" s="365"/>
      <c r="E253" s="366"/>
      <c r="F253" s="366"/>
      <c r="G253" s="366"/>
      <c r="H253" s="366"/>
      <c r="I253" s="366"/>
      <c r="J253" s="366"/>
      <c r="K253" s="366"/>
      <c r="L253" s="366"/>
      <c r="M253" s="367"/>
      <c r="O253" s="1" t="s">
        <v>1034</v>
      </c>
    </row>
    <row r="254" spans="2:15" ht="15" customHeight="1" outlineLevel="1" x14ac:dyDescent="0.25">
      <c r="B254" s="363"/>
      <c r="C254" s="364"/>
      <c r="D254" s="365"/>
      <c r="E254" s="366"/>
      <c r="F254" s="366"/>
      <c r="G254" s="366"/>
      <c r="H254" s="366"/>
      <c r="I254" s="366"/>
      <c r="J254" s="366"/>
      <c r="K254" s="366"/>
      <c r="L254" s="366"/>
      <c r="M254" s="367"/>
      <c r="O254" s="1" t="s">
        <v>1035</v>
      </c>
    </row>
    <row r="255" spans="2:15" ht="15" customHeight="1" outlineLevel="1" x14ac:dyDescent="0.25">
      <c r="B255" s="363"/>
      <c r="C255" s="364"/>
      <c r="D255" s="365"/>
      <c r="E255" s="366"/>
      <c r="F255" s="366"/>
      <c r="G255" s="366"/>
      <c r="H255" s="366"/>
      <c r="I255" s="366"/>
      <c r="J255" s="366"/>
      <c r="K255" s="366"/>
      <c r="L255" s="366"/>
      <c r="M255" s="367"/>
      <c r="O255" s="1" t="s">
        <v>1036</v>
      </c>
    </row>
    <row r="256" spans="2:15" ht="15" customHeight="1" outlineLevel="1" x14ac:dyDescent="0.25">
      <c r="B256" s="363"/>
      <c r="C256" s="364"/>
      <c r="D256" s="365"/>
      <c r="E256" s="366"/>
      <c r="F256" s="366"/>
      <c r="G256" s="366"/>
      <c r="H256" s="366"/>
      <c r="I256" s="366"/>
      <c r="J256" s="366"/>
      <c r="K256" s="366"/>
      <c r="L256" s="366"/>
      <c r="M256" s="367"/>
      <c r="O256" s="1" t="s">
        <v>1037</v>
      </c>
    </row>
    <row r="257" spans="2:15" ht="15" customHeight="1" outlineLevel="1" x14ac:dyDescent="0.25">
      <c r="B257" s="363"/>
      <c r="C257" s="364"/>
      <c r="D257" s="365"/>
      <c r="E257" s="366"/>
      <c r="F257" s="366"/>
      <c r="G257" s="366"/>
      <c r="H257" s="366"/>
      <c r="I257" s="366"/>
      <c r="J257" s="366"/>
      <c r="K257" s="366"/>
      <c r="L257" s="366"/>
      <c r="M257" s="367"/>
      <c r="O257" s="1" t="s">
        <v>1038</v>
      </c>
    </row>
    <row r="258" spans="2:15" ht="15" customHeight="1" outlineLevel="1" x14ac:dyDescent="0.25">
      <c r="B258" s="363"/>
      <c r="C258" s="364"/>
      <c r="D258" s="365"/>
      <c r="E258" s="366"/>
      <c r="F258" s="366"/>
      <c r="G258" s="366"/>
      <c r="H258" s="366"/>
      <c r="I258" s="366"/>
      <c r="J258" s="366"/>
      <c r="K258" s="366"/>
      <c r="L258" s="366"/>
      <c r="M258" s="367"/>
      <c r="O258" s="1" t="s">
        <v>1039</v>
      </c>
    </row>
    <row r="259" spans="2:15" ht="15" customHeight="1" outlineLevel="1" x14ac:dyDescent="0.25">
      <c r="B259" s="363"/>
      <c r="C259" s="364"/>
      <c r="D259" s="365"/>
      <c r="E259" s="366"/>
      <c r="F259" s="366"/>
      <c r="G259" s="366"/>
      <c r="H259" s="366"/>
      <c r="I259" s="366"/>
      <c r="J259" s="366"/>
      <c r="K259" s="366"/>
      <c r="L259" s="366"/>
      <c r="M259" s="367"/>
      <c r="O259" s="1" t="s">
        <v>1040</v>
      </c>
    </row>
    <row r="260" spans="2:15" ht="15" customHeight="1" outlineLevel="1" x14ac:dyDescent="0.25">
      <c r="B260" s="363"/>
      <c r="C260" s="364"/>
      <c r="D260" s="365"/>
      <c r="E260" s="366"/>
      <c r="F260" s="366"/>
      <c r="G260" s="366"/>
      <c r="H260" s="366"/>
      <c r="I260" s="366"/>
      <c r="J260" s="366"/>
      <c r="K260" s="366"/>
      <c r="L260" s="366"/>
      <c r="M260" s="367"/>
      <c r="O260" s="1" t="s">
        <v>1041</v>
      </c>
    </row>
    <row r="261" spans="2:15" ht="15" customHeight="1" outlineLevel="1" x14ac:dyDescent="0.25">
      <c r="B261" s="363"/>
      <c r="C261" s="364"/>
      <c r="D261" s="365"/>
      <c r="E261" s="366"/>
      <c r="F261" s="366"/>
      <c r="G261" s="366"/>
      <c r="H261" s="366"/>
      <c r="I261" s="366"/>
      <c r="J261" s="366"/>
      <c r="K261" s="366"/>
      <c r="L261" s="366"/>
      <c r="M261" s="367"/>
      <c r="O261" s="1" t="s">
        <v>1042</v>
      </c>
    </row>
    <row r="262" spans="2:15" ht="15" customHeight="1" outlineLevel="1" x14ac:dyDescent="0.25">
      <c r="B262" s="363"/>
      <c r="C262" s="364"/>
      <c r="D262" s="365"/>
      <c r="E262" s="366"/>
      <c r="F262" s="366"/>
      <c r="G262" s="366"/>
      <c r="H262" s="366"/>
      <c r="I262" s="366"/>
      <c r="J262" s="366"/>
      <c r="K262" s="366"/>
      <c r="L262" s="366"/>
      <c r="M262" s="367"/>
      <c r="O262" s="1" t="s">
        <v>1043</v>
      </c>
    </row>
    <row r="263" spans="2:15" ht="15" customHeight="1" outlineLevel="1" x14ac:dyDescent="0.25">
      <c r="B263" s="363"/>
      <c r="C263" s="364"/>
      <c r="D263" s="365"/>
      <c r="E263" s="366"/>
      <c r="F263" s="366"/>
      <c r="G263" s="366"/>
      <c r="H263" s="366"/>
      <c r="I263" s="366"/>
      <c r="J263" s="366"/>
      <c r="K263" s="366"/>
      <c r="L263" s="366"/>
      <c r="M263" s="367"/>
      <c r="O263" s="1" t="s">
        <v>1044</v>
      </c>
    </row>
    <row r="264" spans="2:15" ht="15" customHeight="1" outlineLevel="1" x14ac:dyDescent="0.25">
      <c r="B264" s="363"/>
      <c r="C264" s="364"/>
      <c r="D264" s="365"/>
      <c r="E264" s="366"/>
      <c r="F264" s="366"/>
      <c r="G264" s="366"/>
      <c r="H264" s="366"/>
      <c r="I264" s="366"/>
      <c r="J264" s="366"/>
      <c r="K264" s="366"/>
      <c r="L264" s="366"/>
      <c r="M264" s="367"/>
      <c r="O264" s="1" t="s">
        <v>1045</v>
      </c>
    </row>
    <row r="265" spans="2:15" ht="15" customHeight="1" outlineLevel="1" x14ac:dyDescent="0.25">
      <c r="B265" s="363"/>
      <c r="C265" s="364"/>
      <c r="D265" s="365"/>
      <c r="E265" s="366"/>
      <c r="F265" s="366"/>
      <c r="G265" s="366"/>
      <c r="H265" s="366"/>
      <c r="I265" s="366"/>
      <c r="J265" s="366"/>
      <c r="K265" s="366"/>
      <c r="L265" s="366"/>
      <c r="M265" s="367"/>
      <c r="O265" s="1" t="s">
        <v>1046</v>
      </c>
    </row>
    <row r="266" spans="2:15" ht="15" customHeight="1" outlineLevel="1" x14ac:dyDescent="0.25">
      <c r="B266" s="363"/>
      <c r="C266" s="364"/>
      <c r="D266" s="365"/>
      <c r="E266" s="366"/>
      <c r="F266" s="366"/>
      <c r="G266" s="366"/>
      <c r="H266" s="366"/>
      <c r="I266" s="366"/>
      <c r="J266" s="366"/>
      <c r="K266" s="366"/>
      <c r="L266" s="366"/>
      <c r="M266" s="367"/>
      <c r="O266" s="1" t="s">
        <v>1047</v>
      </c>
    </row>
    <row r="267" spans="2:15" ht="15" customHeight="1" outlineLevel="1" x14ac:dyDescent="0.25">
      <c r="B267" s="363"/>
      <c r="C267" s="364"/>
      <c r="D267" s="365"/>
      <c r="E267" s="366"/>
      <c r="F267" s="366"/>
      <c r="G267" s="366"/>
      <c r="H267" s="366"/>
      <c r="I267" s="366"/>
      <c r="J267" s="366"/>
      <c r="K267" s="366"/>
      <c r="L267" s="366"/>
      <c r="M267" s="367"/>
      <c r="O267" s="1" t="s">
        <v>1048</v>
      </c>
    </row>
    <row r="268" spans="2:15" ht="15" customHeight="1" outlineLevel="1" x14ac:dyDescent="0.25">
      <c r="B268" s="363"/>
      <c r="C268" s="364"/>
      <c r="D268" s="365"/>
      <c r="E268" s="366"/>
      <c r="F268" s="366"/>
      <c r="G268" s="366"/>
      <c r="H268" s="366"/>
      <c r="I268" s="366"/>
      <c r="J268" s="366"/>
      <c r="K268" s="366"/>
      <c r="L268" s="366"/>
      <c r="M268" s="367"/>
      <c r="O268" s="1" t="s">
        <v>1049</v>
      </c>
    </row>
    <row r="269" spans="2:15" ht="15" customHeight="1" outlineLevel="1" x14ac:dyDescent="0.25">
      <c r="B269" s="363"/>
      <c r="C269" s="364"/>
      <c r="D269" s="365"/>
      <c r="E269" s="366"/>
      <c r="F269" s="366"/>
      <c r="G269" s="366"/>
      <c r="H269" s="366"/>
      <c r="I269" s="366"/>
      <c r="J269" s="366"/>
      <c r="K269" s="366"/>
      <c r="L269" s="366"/>
      <c r="M269" s="367"/>
      <c r="O269" s="1" t="s">
        <v>1050</v>
      </c>
    </row>
    <row r="270" spans="2:15" ht="15" customHeight="1" outlineLevel="1" x14ac:dyDescent="0.25">
      <c r="B270" s="363"/>
      <c r="C270" s="364"/>
      <c r="D270" s="365"/>
      <c r="E270" s="366"/>
      <c r="F270" s="366"/>
      <c r="G270" s="366"/>
      <c r="H270" s="366"/>
      <c r="I270" s="366"/>
      <c r="J270" s="366"/>
      <c r="K270" s="366"/>
      <c r="L270" s="366"/>
      <c r="M270" s="367"/>
      <c r="O270" s="1" t="s">
        <v>1051</v>
      </c>
    </row>
    <row r="271" spans="2:15" ht="15" customHeight="1" outlineLevel="1" x14ac:dyDescent="0.25">
      <c r="B271" s="363"/>
      <c r="C271" s="364"/>
      <c r="D271" s="365"/>
      <c r="E271" s="366"/>
      <c r="F271" s="366"/>
      <c r="G271" s="366"/>
      <c r="H271" s="366"/>
      <c r="I271" s="366"/>
      <c r="J271" s="366"/>
      <c r="K271" s="366"/>
      <c r="L271" s="366"/>
      <c r="M271" s="367"/>
      <c r="O271" s="1" t="s">
        <v>1052</v>
      </c>
    </row>
    <row r="272" spans="2:15" ht="15" customHeight="1" outlineLevel="1" x14ac:dyDescent="0.25">
      <c r="B272" s="363"/>
      <c r="C272" s="364"/>
      <c r="D272" s="365"/>
      <c r="E272" s="366"/>
      <c r="F272" s="366"/>
      <c r="G272" s="366"/>
      <c r="H272" s="366"/>
      <c r="I272" s="366"/>
      <c r="J272" s="366"/>
      <c r="K272" s="366"/>
      <c r="L272" s="366"/>
      <c r="M272" s="367"/>
      <c r="O272" s="1" t="s">
        <v>1053</v>
      </c>
    </row>
    <row r="273" spans="2:15" ht="15" customHeight="1" outlineLevel="1" x14ac:dyDescent="0.25">
      <c r="B273" s="363"/>
      <c r="C273" s="364"/>
      <c r="D273" s="365"/>
      <c r="E273" s="366"/>
      <c r="F273" s="366"/>
      <c r="G273" s="366"/>
      <c r="H273" s="366"/>
      <c r="I273" s="366"/>
      <c r="J273" s="366"/>
      <c r="K273" s="366"/>
      <c r="L273" s="366"/>
      <c r="M273" s="367"/>
      <c r="O273" s="1" t="s">
        <v>1054</v>
      </c>
    </row>
    <row r="274" spans="2:15" ht="15" customHeight="1" outlineLevel="1" x14ac:dyDescent="0.25">
      <c r="B274" s="363"/>
      <c r="C274" s="364"/>
      <c r="D274" s="365"/>
      <c r="E274" s="366"/>
      <c r="F274" s="366"/>
      <c r="G274" s="366"/>
      <c r="H274" s="366"/>
      <c r="I274" s="366"/>
      <c r="J274" s="366"/>
      <c r="K274" s="366"/>
      <c r="L274" s="366"/>
      <c r="M274" s="367"/>
      <c r="O274" s="1" t="s">
        <v>1055</v>
      </c>
    </row>
    <row r="275" spans="2:15" ht="15" customHeight="1" outlineLevel="1" x14ac:dyDescent="0.25">
      <c r="B275" s="363"/>
      <c r="C275" s="364"/>
      <c r="D275" s="365"/>
      <c r="E275" s="366"/>
      <c r="F275" s="366"/>
      <c r="G275" s="366"/>
      <c r="H275" s="366"/>
      <c r="I275" s="366"/>
      <c r="J275" s="366"/>
      <c r="K275" s="366"/>
      <c r="L275" s="366"/>
      <c r="M275" s="367"/>
      <c r="O275" s="1" t="s">
        <v>1056</v>
      </c>
    </row>
    <row r="276" spans="2:15" ht="15" customHeight="1" outlineLevel="1" x14ac:dyDescent="0.25">
      <c r="B276" s="363"/>
      <c r="C276" s="364"/>
      <c r="D276" s="365"/>
      <c r="E276" s="366"/>
      <c r="F276" s="366"/>
      <c r="G276" s="366"/>
      <c r="H276" s="366"/>
      <c r="I276" s="366"/>
      <c r="J276" s="366"/>
      <c r="K276" s="366"/>
      <c r="L276" s="366"/>
      <c r="M276" s="367"/>
      <c r="O276" s="1" t="s">
        <v>1057</v>
      </c>
    </row>
    <row r="277" spans="2:15" ht="15" customHeight="1" outlineLevel="1" x14ac:dyDescent="0.25">
      <c r="B277" s="363"/>
      <c r="C277" s="364"/>
      <c r="D277" s="365"/>
      <c r="E277" s="366"/>
      <c r="F277" s="366"/>
      <c r="G277" s="366"/>
      <c r="H277" s="366"/>
      <c r="I277" s="366"/>
      <c r="J277" s="366"/>
      <c r="K277" s="366"/>
      <c r="L277" s="366"/>
      <c r="M277" s="367"/>
      <c r="O277" s="1" t="s">
        <v>1058</v>
      </c>
    </row>
    <row r="278" spans="2:15" ht="15" customHeight="1" outlineLevel="1" x14ac:dyDescent="0.25">
      <c r="B278" s="363"/>
      <c r="C278" s="364"/>
      <c r="D278" s="365"/>
      <c r="E278" s="366"/>
      <c r="F278" s="366"/>
      <c r="G278" s="366"/>
      <c r="H278" s="366"/>
      <c r="I278" s="366"/>
      <c r="J278" s="366"/>
      <c r="K278" s="366"/>
      <c r="L278" s="366"/>
      <c r="M278" s="367"/>
      <c r="O278" s="1" t="s">
        <v>1059</v>
      </c>
    </row>
    <row r="279" spans="2:15" ht="15" customHeight="1" outlineLevel="1" x14ac:dyDescent="0.25">
      <c r="B279" s="363"/>
      <c r="C279" s="364"/>
      <c r="D279" s="365"/>
      <c r="E279" s="366"/>
      <c r="F279" s="366"/>
      <c r="G279" s="366"/>
      <c r="H279" s="366"/>
      <c r="I279" s="366"/>
      <c r="J279" s="366"/>
      <c r="K279" s="366"/>
      <c r="L279" s="366"/>
      <c r="M279" s="367"/>
      <c r="O279" s="1" t="s">
        <v>1060</v>
      </c>
    </row>
    <row r="280" spans="2:15" ht="15" customHeight="1" outlineLevel="1" x14ac:dyDescent="0.25">
      <c r="B280" s="363"/>
      <c r="C280" s="364"/>
      <c r="D280" s="365"/>
      <c r="E280" s="366"/>
      <c r="F280" s="366"/>
      <c r="G280" s="366"/>
      <c r="H280" s="366"/>
      <c r="I280" s="366"/>
      <c r="J280" s="366"/>
      <c r="K280" s="366"/>
      <c r="L280" s="366"/>
      <c r="M280" s="367"/>
      <c r="O280" s="1" t="s">
        <v>1061</v>
      </c>
    </row>
    <row r="281" spans="2:15" ht="15" customHeight="1" outlineLevel="1" x14ac:dyDescent="0.25">
      <c r="B281" s="363"/>
      <c r="C281" s="364"/>
      <c r="D281" s="365"/>
      <c r="E281" s="366"/>
      <c r="F281" s="366"/>
      <c r="G281" s="366"/>
      <c r="H281" s="366"/>
      <c r="I281" s="366"/>
      <c r="J281" s="366"/>
      <c r="K281" s="366"/>
      <c r="L281" s="366"/>
      <c r="M281" s="367"/>
      <c r="O281" s="1" t="s">
        <v>1062</v>
      </c>
    </row>
    <row r="282" spans="2:15" ht="15" customHeight="1" outlineLevel="1" x14ac:dyDescent="0.25">
      <c r="B282" s="363"/>
      <c r="C282" s="364"/>
      <c r="D282" s="365"/>
      <c r="E282" s="366"/>
      <c r="F282" s="366"/>
      <c r="G282" s="366"/>
      <c r="H282" s="366"/>
      <c r="I282" s="366"/>
      <c r="J282" s="366"/>
      <c r="K282" s="366"/>
      <c r="L282" s="366"/>
      <c r="M282" s="367"/>
      <c r="O282" s="1" t="s">
        <v>1063</v>
      </c>
    </row>
    <row r="283" spans="2:15" ht="15" customHeight="1" outlineLevel="1" x14ac:dyDescent="0.25">
      <c r="B283" s="363"/>
      <c r="C283" s="364"/>
      <c r="D283" s="365"/>
      <c r="E283" s="366"/>
      <c r="F283" s="366"/>
      <c r="G283" s="366"/>
      <c r="H283" s="366"/>
      <c r="I283" s="366"/>
      <c r="J283" s="366"/>
      <c r="K283" s="366"/>
      <c r="L283" s="366"/>
      <c r="M283" s="367"/>
      <c r="O283" s="1" t="s">
        <v>1064</v>
      </c>
    </row>
    <row r="284" spans="2:15" ht="15" customHeight="1" outlineLevel="1" x14ac:dyDescent="0.25">
      <c r="B284" s="363"/>
      <c r="C284" s="364"/>
      <c r="D284" s="365"/>
      <c r="E284" s="366"/>
      <c r="F284" s="366"/>
      <c r="G284" s="366"/>
      <c r="H284" s="366"/>
      <c r="I284" s="366"/>
      <c r="J284" s="366"/>
      <c r="K284" s="366"/>
      <c r="L284" s="366"/>
      <c r="M284" s="367"/>
      <c r="O284" s="1" t="s">
        <v>1065</v>
      </c>
    </row>
    <row r="285" spans="2:15" ht="15" customHeight="1" outlineLevel="1" x14ac:dyDescent="0.25">
      <c r="B285" s="363"/>
      <c r="C285" s="364"/>
      <c r="D285" s="365"/>
      <c r="E285" s="366"/>
      <c r="F285" s="366"/>
      <c r="G285" s="366"/>
      <c r="H285" s="366"/>
      <c r="I285" s="366"/>
      <c r="J285" s="366"/>
      <c r="K285" s="366"/>
      <c r="L285" s="366"/>
      <c r="M285" s="367"/>
      <c r="O285" s="1" t="s">
        <v>1066</v>
      </c>
    </row>
    <row r="286" spans="2:15" ht="15" customHeight="1" outlineLevel="1" x14ac:dyDescent="0.25">
      <c r="B286" s="363"/>
      <c r="C286" s="364"/>
      <c r="D286" s="365"/>
      <c r="E286" s="366"/>
      <c r="F286" s="366"/>
      <c r="G286" s="366"/>
      <c r="H286" s="366"/>
      <c r="I286" s="366"/>
      <c r="J286" s="366"/>
      <c r="K286" s="366"/>
      <c r="L286" s="366"/>
      <c r="M286" s="367"/>
      <c r="O286" s="1" t="s">
        <v>1067</v>
      </c>
    </row>
    <row r="287" spans="2:15" ht="15" customHeight="1" outlineLevel="1" x14ac:dyDescent="0.25">
      <c r="B287" s="363"/>
      <c r="C287" s="364"/>
      <c r="D287" s="365"/>
      <c r="E287" s="366"/>
      <c r="F287" s="366"/>
      <c r="G287" s="366"/>
      <c r="H287" s="366"/>
      <c r="I287" s="366"/>
      <c r="J287" s="366"/>
      <c r="K287" s="366"/>
      <c r="L287" s="366"/>
      <c r="M287" s="367"/>
      <c r="O287" s="1" t="s">
        <v>1068</v>
      </c>
    </row>
    <row r="288" spans="2:15" ht="15" customHeight="1" outlineLevel="1" x14ac:dyDescent="0.25">
      <c r="B288" s="363"/>
      <c r="C288" s="364"/>
      <c r="D288" s="365"/>
      <c r="E288" s="366"/>
      <c r="F288" s="366"/>
      <c r="G288" s="366"/>
      <c r="H288" s="366"/>
      <c r="I288" s="366"/>
      <c r="J288" s="366"/>
      <c r="K288" s="366"/>
      <c r="L288" s="366"/>
      <c r="M288" s="367"/>
      <c r="O288" s="1" t="s">
        <v>1069</v>
      </c>
    </row>
    <row r="289" spans="2:15" ht="15" customHeight="1" outlineLevel="1" x14ac:dyDescent="0.25">
      <c r="B289" s="363"/>
      <c r="C289" s="364"/>
      <c r="D289" s="365"/>
      <c r="E289" s="366"/>
      <c r="F289" s="366"/>
      <c r="G289" s="366"/>
      <c r="H289" s="366"/>
      <c r="I289" s="366"/>
      <c r="J289" s="366"/>
      <c r="K289" s="366"/>
      <c r="L289" s="366"/>
      <c r="M289" s="367"/>
      <c r="O289" s="1" t="s">
        <v>1070</v>
      </c>
    </row>
    <row r="290" spans="2:15" ht="15" customHeight="1" outlineLevel="1" x14ac:dyDescent="0.25">
      <c r="B290" s="363"/>
      <c r="C290" s="364"/>
      <c r="D290" s="365"/>
      <c r="E290" s="366"/>
      <c r="F290" s="366"/>
      <c r="G290" s="366"/>
      <c r="H290" s="366"/>
      <c r="I290" s="366"/>
      <c r="J290" s="366"/>
      <c r="K290" s="366"/>
      <c r="L290" s="366"/>
      <c r="M290" s="367"/>
      <c r="O290" s="1" t="s">
        <v>1071</v>
      </c>
    </row>
    <row r="291" spans="2:15" ht="15" customHeight="1" outlineLevel="1" x14ac:dyDescent="0.25">
      <c r="B291" s="363"/>
      <c r="C291" s="364"/>
      <c r="D291" s="365"/>
      <c r="E291" s="366"/>
      <c r="F291" s="366"/>
      <c r="G291" s="366"/>
      <c r="H291" s="366"/>
      <c r="I291" s="366"/>
      <c r="J291" s="366"/>
      <c r="K291" s="366"/>
      <c r="L291" s="366"/>
      <c r="M291" s="367"/>
      <c r="O291" s="1" t="s">
        <v>1072</v>
      </c>
    </row>
    <row r="292" spans="2:15" ht="15" customHeight="1" outlineLevel="1" x14ac:dyDescent="0.25">
      <c r="B292" s="363"/>
      <c r="C292" s="364"/>
      <c r="D292" s="365"/>
      <c r="E292" s="366"/>
      <c r="F292" s="366"/>
      <c r="G292" s="366"/>
      <c r="H292" s="366"/>
      <c r="I292" s="366"/>
      <c r="J292" s="366"/>
      <c r="K292" s="366"/>
      <c r="L292" s="366"/>
      <c r="M292" s="367"/>
      <c r="O292" s="1" t="s">
        <v>1073</v>
      </c>
    </row>
    <row r="293" spans="2:15" ht="15" customHeight="1" outlineLevel="1" x14ac:dyDescent="0.25">
      <c r="B293" s="363"/>
      <c r="C293" s="364"/>
      <c r="D293" s="365"/>
      <c r="E293" s="366"/>
      <c r="F293" s="366"/>
      <c r="G293" s="366"/>
      <c r="H293" s="366"/>
      <c r="I293" s="366"/>
      <c r="J293" s="366"/>
      <c r="K293" s="366"/>
      <c r="L293" s="366"/>
      <c r="M293" s="367"/>
      <c r="O293" s="1" t="s">
        <v>1074</v>
      </c>
    </row>
    <row r="294" spans="2:15" ht="15" customHeight="1" outlineLevel="1" x14ac:dyDescent="0.25">
      <c r="B294" s="363"/>
      <c r="C294" s="364"/>
      <c r="D294" s="365"/>
      <c r="E294" s="366"/>
      <c r="F294" s="366"/>
      <c r="G294" s="366"/>
      <c r="H294" s="366"/>
      <c r="I294" s="366"/>
      <c r="J294" s="366"/>
      <c r="K294" s="366"/>
      <c r="L294" s="366"/>
      <c r="M294" s="367"/>
      <c r="O294" s="1" t="s">
        <v>1075</v>
      </c>
    </row>
    <row r="295" spans="2:15" ht="15" customHeight="1" outlineLevel="1" x14ac:dyDescent="0.25">
      <c r="B295" s="363"/>
      <c r="C295" s="364"/>
      <c r="D295" s="365"/>
      <c r="E295" s="366"/>
      <c r="F295" s="366"/>
      <c r="G295" s="366"/>
      <c r="H295" s="366"/>
      <c r="I295" s="366"/>
      <c r="J295" s="366"/>
      <c r="K295" s="366"/>
      <c r="L295" s="366"/>
      <c r="M295" s="367"/>
      <c r="O295" s="1" t="s">
        <v>1076</v>
      </c>
    </row>
    <row r="296" spans="2:15" ht="15" customHeight="1" outlineLevel="1" x14ac:dyDescent="0.25">
      <c r="B296" s="363"/>
      <c r="C296" s="364"/>
      <c r="D296" s="365"/>
      <c r="E296" s="366"/>
      <c r="F296" s="366"/>
      <c r="G296" s="366"/>
      <c r="H296" s="366"/>
      <c r="I296" s="366"/>
      <c r="J296" s="366"/>
      <c r="K296" s="366"/>
      <c r="L296" s="366"/>
      <c r="M296" s="367"/>
      <c r="O296" s="1" t="s">
        <v>1077</v>
      </c>
    </row>
    <row r="297" spans="2:15" ht="15" customHeight="1" outlineLevel="1" x14ac:dyDescent="0.25">
      <c r="B297" s="363"/>
      <c r="C297" s="364"/>
      <c r="D297" s="365"/>
      <c r="E297" s="366"/>
      <c r="F297" s="366"/>
      <c r="G297" s="366"/>
      <c r="H297" s="366"/>
      <c r="I297" s="366"/>
      <c r="J297" s="366"/>
      <c r="K297" s="366"/>
      <c r="L297" s="366"/>
      <c r="M297" s="367"/>
      <c r="O297" s="1" t="s">
        <v>1078</v>
      </c>
    </row>
    <row r="298" spans="2:15" ht="15" customHeight="1" outlineLevel="1" x14ac:dyDescent="0.25">
      <c r="B298" s="363"/>
      <c r="C298" s="364"/>
      <c r="D298" s="365"/>
      <c r="E298" s="366"/>
      <c r="F298" s="366"/>
      <c r="G298" s="366"/>
      <c r="H298" s="366"/>
      <c r="I298" s="366"/>
      <c r="J298" s="366"/>
      <c r="K298" s="366"/>
      <c r="L298" s="366"/>
      <c r="M298" s="367"/>
      <c r="O298" s="1" t="s">
        <v>1079</v>
      </c>
    </row>
    <row r="299" spans="2:15" ht="15" customHeight="1" outlineLevel="1" x14ac:dyDescent="0.25">
      <c r="B299" s="363"/>
      <c r="C299" s="364"/>
      <c r="D299" s="365"/>
      <c r="E299" s="366"/>
      <c r="F299" s="366"/>
      <c r="G299" s="366"/>
      <c r="H299" s="366"/>
      <c r="I299" s="366"/>
      <c r="J299" s="366"/>
      <c r="K299" s="366"/>
      <c r="L299" s="366"/>
      <c r="M299" s="367"/>
      <c r="O299" s="1" t="s">
        <v>1080</v>
      </c>
    </row>
    <row r="300" spans="2:15" ht="15" customHeight="1" outlineLevel="1" x14ac:dyDescent="0.25">
      <c r="B300" s="363"/>
      <c r="C300" s="364"/>
      <c r="D300" s="365"/>
      <c r="E300" s="366"/>
      <c r="F300" s="366"/>
      <c r="G300" s="366"/>
      <c r="H300" s="366"/>
      <c r="I300" s="366"/>
      <c r="J300" s="366"/>
      <c r="K300" s="366"/>
      <c r="L300" s="366"/>
      <c r="M300" s="367"/>
      <c r="O300" s="1" t="s">
        <v>1081</v>
      </c>
    </row>
    <row r="301" spans="2:15" ht="15" customHeight="1" outlineLevel="1" x14ac:dyDescent="0.25">
      <c r="B301" s="363"/>
      <c r="C301" s="364"/>
      <c r="D301" s="365"/>
      <c r="E301" s="366"/>
      <c r="F301" s="366"/>
      <c r="G301" s="366"/>
      <c r="H301" s="366"/>
      <c r="I301" s="366"/>
      <c r="J301" s="366"/>
      <c r="K301" s="366"/>
      <c r="L301" s="366"/>
      <c r="M301" s="367"/>
      <c r="O301" s="1" t="s">
        <v>1082</v>
      </c>
    </row>
    <row r="302" spans="2:15" ht="15" customHeight="1" outlineLevel="1" x14ac:dyDescent="0.25">
      <c r="B302" s="363"/>
      <c r="C302" s="364"/>
      <c r="D302" s="365"/>
      <c r="E302" s="366"/>
      <c r="F302" s="366"/>
      <c r="G302" s="366"/>
      <c r="H302" s="366"/>
      <c r="I302" s="366"/>
      <c r="J302" s="366"/>
      <c r="K302" s="366"/>
      <c r="L302" s="366"/>
      <c r="M302" s="367"/>
      <c r="O302" s="1" t="s">
        <v>1083</v>
      </c>
    </row>
    <row r="303" spans="2:15" ht="15" customHeight="1" outlineLevel="1" x14ac:dyDescent="0.25">
      <c r="B303" s="363"/>
      <c r="C303" s="364"/>
      <c r="D303" s="365"/>
      <c r="E303" s="366"/>
      <c r="F303" s="366"/>
      <c r="G303" s="366"/>
      <c r="H303" s="366"/>
      <c r="I303" s="366"/>
      <c r="J303" s="366"/>
      <c r="K303" s="366"/>
      <c r="L303" s="366"/>
      <c r="M303" s="367"/>
      <c r="O303" s="1" t="s">
        <v>1084</v>
      </c>
    </row>
    <row r="304" spans="2:15" ht="15" customHeight="1" outlineLevel="1" x14ac:dyDescent="0.25">
      <c r="B304" s="363"/>
      <c r="C304" s="364"/>
      <c r="D304" s="365"/>
      <c r="E304" s="366"/>
      <c r="F304" s="366"/>
      <c r="G304" s="366"/>
      <c r="H304" s="366"/>
      <c r="I304" s="366"/>
      <c r="J304" s="366"/>
      <c r="K304" s="366"/>
      <c r="L304" s="366"/>
      <c r="M304" s="367"/>
      <c r="O304" s="1" t="s">
        <v>1085</v>
      </c>
    </row>
    <row r="305" spans="2:15" ht="15" customHeight="1" outlineLevel="1" x14ac:dyDescent="0.25">
      <c r="B305" s="363"/>
      <c r="C305" s="364"/>
      <c r="D305" s="365"/>
      <c r="E305" s="366"/>
      <c r="F305" s="366"/>
      <c r="G305" s="366"/>
      <c r="H305" s="366"/>
      <c r="I305" s="366"/>
      <c r="J305" s="366"/>
      <c r="K305" s="366"/>
      <c r="L305" s="366"/>
      <c r="M305" s="367"/>
      <c r="O305" s="1" t="s">
        <v>1086</v>
      </c>
    </row>
    <row r="306" spans="2:15" ht="15" customHeight="1" outlineLevel="1" x14ac:dyDescent="0.25">
      <c r="B306" s="363"/>
      <c r="C306" s="364"/>
      <c r="D306" s="365"/>
      <c r="E306" s="366"/>
      <c r="F306" s="366"/>
      <c r="G306" s="366"/>
      <c r="H306" s="366"/>
      <c r="I306" s="366"/>
      <c r="J306" s="366"/>
      <c r="K306" s="366"/>
      <c r="L306" s="366"/>
      <c r="M306" s="367"/>
      <c r="O306" s="1" t="s">
        <v>1087</v>
      </c>
    </row>
    <row r="307" spans="2:15" ht="15" customHeight="1" outlineLevel="1" x14ac:dyDescent="0.25">
      <c r="B307" s="363"/>
      <c r="C307" s="364"/>
      <c r="D307" s="365"/>
      <c r="E307" s="366"/>
      <c r="F307" s="366"/>
      <c r="G307" s="366"/>
      <c r="H307" s="366"/>
      <c r="I307" s="366"/>
      <c r="J307" s="366"/>
      <c r="K307" s="366"/>
      <c r="L307" s="366"/>
      <c r="M307" s="367"/>
      <c r="O307" s="1" t="s">
        <v>1088</v>
      </c>
    </row>
    <row r="308" spans="2:15" ht="15" customHeight="1" outlineLevel="1" x14ac:dyDescent="0.25">
      <c r="B308" s="363"/>
      <c r="C308" s="364"/>
      <c r="D308" s="365"/>
      <c r="E308" s="366"/>
      <c r="F308" s="366"/>
      <c r="G308" s="366"/>
      <c r="H308" s="366"/>
      <c r="I308" s="366"/>
      <c r="J308" s="366"/>
      <c r="K308" s="366"/>
      <c r="L308" s="366"/>
      <c r="M308" s="367"/>
      <c r="O308" s="1" t="s">
        <v>1089</v>
      </c>
    </row>
    <row r="309" spans="2:15" ht="15" customHeight="1" outlineLevel="1" x14ac:dyDescent="0.25">
      <c r="B309" s="363"/>
      <c r="C309" s="364"/>
      <c r="D309" s="365"/>
      <c r="E309" s="366"/>
      <c r="F309" s="366"/>
      <c r="G309" s="366"/>
      <c r="H309" s="366"/>
      <c r="I309" s="366"/>
      <c r="J309" s="366"/>
      <c r="K309" s="366"/>
      <c r="L309" s="366"/>
      <c r="M309" s="367"/>
      <c r="O309" s="1" t="s">
        <v>1090</v>
      </c>
    </row>
    <row r="310" spans="2:15" ht="15" customHeight="1" outlineLevel="1" x14ac:dyDescent="0.25">
      <c r="B310" s="363"/>
      <c r="C310" s="364"/>
      <c r="D310" s="365"/>
      <c r="E310" s="366"/>
      <c r="F310" s="366"/>
      <c r="G310" s="366"/>
      <c r="H310" s="366"/>
      <c r="I310" s="366"/>
      <c r="J310" s="366"/>
      <c r="K310" s="366"/>
      <c r="L310" s="366"/>
      <c r="M310" s="367"/>
      <c r="O310" s="1" t="s">
        <v>1091</v>
      </c>
    </row>
    <row r="311" spans="2:15" ht="15" customHeight="1" outlineLevel="1" x14ac:dyDescent="0.25">
      <c r="B311" s="363"/>
      <c r="C311" s="364"/>
      <c r="D311" s="365"/>
      <c r="E311" s="366"/>
      <c r="F311" s="366"/>
      <c r="G311" s="366"/>
      <c r="H311" s="366"/>
      <c r="I311" s="366"/>
      <c r="J311" s="366"/>
      <c r="K311" s="366"/>
      <c r="L311" s="366"/>
      <c r="M311" s="367"/>
      <c r="O311" s="1" t="s">
        <v>1092</v>
      </c>
    </row>
    <row r="312" spans="2:15" ht="15" customHeight="1" outlineLevel="1" x14ac:dyDescent="0.25">
      <c r="B312" s="363"/>
      <c r="C312" s="364"/>
      <c r="D312" s="365"/>
      <c r="E312" s="366"/>
      <c r="F312" s="366"/>
      <c r="G312" s="366"/>
      <c r="H312" s="366"/>
      <c r="I312" s="366"/>
      <c r="J312" s="366"/>
      <c r="K312" s="366"/>
      <c r="L312" s="366"/>
      <c r="M312" s="367"/>
      <c r="O312" s="1" t="s">
        <v>1093</v>
      </c>
    </row>
    <row r="313" spans="2:15" ht="15" customHeight="1" outlineLevel="1" x14ac:dyDescent="0.25">
      <c r="B313" s="363"/>
      <c r="C313" s="364"/>
      <c r="D313" s="365"/>
      <c r="E313" s="366"/>
      <c r="F313" s="366"/>
      <c r="G313" s="366"/>
      <c r="H313" s="366"/>
      <c r="I313" s="366"/>
      <c r="J313" s="366"/>
      <c r="K313" s="366"/>
      <c r="L313" s="366"/>
      <c r="M313" s="367"/>
      <c r="O313" s="1" t="s">
        <v>1094</v>
      </c>
    </row>
    <row r="314" spans="2:15" ht="15" customHeight="1" outlineLevel="1" x14ac:dyDescent="0.25">
      <c r="B314" s="363"/>
      <c r="C314" s="364"/>
      <c r="D314" s="365"/>
      <c r="E314" s="366"/>
      <c r="F314" s="366"/>
      <c r="G314" s="366"/>
      <c r="H314" s="366"/>
      <c r="I314" s="366"/>
      <c r="J314" s="366"/>
      <c r="K314" s="366"/>
      <c r="L314" s="366"/>
      <c r="M314" s="367"/>
      <c r="O314" s="1" t="s">
        <v>1095</v>
      </c>
    </row>
    <row r="315" spans="2:15" ht="15" customHeight="1" outlineLevel="1" x14ac:dyDescent="0.25">
      <c r="B315" s="363"/>
      <c r="C315" s="364"/>
      <c r="D315" s="365"/>
      <c r="E315" s="366"/>
      <c r="F315" s="366"/>
      <c r="G315" s="366"/>
      <c r="H315" s="366"/>
      <c r="I315" s="366"/>
      <c r="J315" s="366"/>
      <c r="K315" s="366"/>
      <c r="L315" s="366"/>
      <c r="M315" s="367"/>
      <c r="O315" s="1" t="s">
        <v>1096</v>
      </c>
    </row>
    <row r="316" spans="2:15" ht="15" customHeight="1" outlineLevel="1" x14ac:dyDescent="0.25">
      <c r="B316" s="363"/>
      <c r="C316" s="364"/>
      <c r="D316" s="365"/>
      <c r="E316" s="366"/>
      <c r="F316" s="366"/>
      <c r="G316" s="366"/>
      <c r="H316" s="366"/>
      <c r="I316" s="366"/>
      <c r="J316" s="366"/>
      <c r="K316" s="366"/>
      <c r="L316" s="366"/>
      <c r="M316" s="367"/>
      <c r="O316" s="1" t="s">
        <v>1097</v>
      </c>
    </row>
    <row r="317" spans="2:15" ht="15" customHeight="1" outlineLevel="1" x14ac:dyDescent="0.25">
      <c r="B317" s="363"/>
      <c r="C317" s="364"/>
      <c r="D317" s="365"/>
      <c r="E317" s="366"/>
      <c r="F317" s="366"/>
      <c r="G317" s="366"/>
      <c r="H317" s="366"/>
      <c r="I317" s="366"/>
      <c r="J317" s="366"/>
      <c r="K317" s="366"/>
      <c r="L317" s="366"/>
      <c r="M317" s="367"/>
      <c r="O317" s="1" t="s">
        <v>1098</v>
      </c>
    </row>
    <row r="318" spans="2:15" ht="15" customHeight="1" outlineLevel="1" x14ac:dyDescent="0.25">
      <c r="B318" s="363"/>
      <c r="C318" s="364"/>
      <c r="D318" s="365"/>
      <c r="E318" s="366"/>
      <c r="F318" s="366"/>
      <c r="G318" s="366"/>
      <c r="H318" s="366"/>
      <c r="I318" s="366"/>
      <c r="J318" s="366"/>
      <c r="K318" s="366"/>
      <c r="L318" s="366"/>
      <c r="M318" s="367"/>
      <c r="O318" s="1" t="s">
        <v>1099</v>
      </c>
    </row>
    <row r="319" spans="2:15" ht="15" customHeight="1" outlineLevel="1" x14ac:dyDescent="0.25">
      <c r="B319" s="363"/>
      <c r="C319" s="364"/>
      <c r="D319" s="365"/>
      <c r="E319" s="366"/>
      <c r="F319" s="366"/>
      <c r="G319" s="366"/>
      <c r="H319" s="366"/>
      <c r="I319" s="366"/>
      <c r="J319" s="366"/>
      <c r="K319" s="366"/>
      <c r="L319" s="366"/>
      <c r="M319" s="367"/>
      <c r="O319" s="1" t="s">
        <v>1100</v>
      </c>
    </row>
    <row r="320" spans="2:15" ht="15" customHeight="1" outlineLevel="1" x14ac:dyDescent="0.25">
      <c r="B320" s="363"/>
      <c r="C320" s="364"/>
      <c r="D320" s="365"/>
      <c r="E320" s="366"/>
      <c r="F320" s="366"/>
      <c r="G320" s="366"/>
      <c r="H320" s="366"/>
      <c r="I320" s="366"/>
      <c r="J320" s="366"/>
      <c r="K320" s="366"/>
      <c r="L320" s="366"/>
      <c r="M320" s="367"/>
      <c r="O320" s="1" t="s">
        <v>1101</v>
      </c>
    </row>
    <row r="321" spans="2:15" ht="15" customHeight="1" outlineLevel="1" x14ac:dyDescent="0.25">
      <c r="B321" s="363"/>
      <c r="C321" s="364"/>
      <c r="D321" s="365"/>
      <c r="E321" s="366"/>
      <c r="F321" s="366"/>
      <c r="G321" s="366"/>
      <c r="H321" s="366"/>
      <c r="I321" s="366"/>
      <c r="J321" s="366"/>
      <c r="K321" s="366"/>
      <c r="L321" s="366"/>
      <c r="M321" s="367"/>
      <c r="O321" s="1" t="s">
        <v>1102</v>
      </c>
    </row>
    <row r="322" spans="2:15" ht="15" customHeight="1" outlineLevel="1" x14ac:dyDescent="0.25">
      <c r="B322" s="363"/>
      <c r="C322" s="364"/>
      <c r="D322" s="365"/>
      <c r="E322" s="366"/>
      <c r="F322" s="366"/>
      <c r="G322" s="366"/>
      <c r="H322" s="366"/>
      <c r="I322" s="366"/>
      <c r="J322" s="366"/>
      <c r="K322" s="366"/>
      <c r="L322" s="366"/>
      <c r="M322" s="367"/>
      <c r="O322" s="1" t="s">
        <v>1103</v>
      </c>
    </row>
    <row r="323" spans="2:15" ht="15" customHeight="1" outlineLevel="1" x14ac:dyDescent="0.25">
      <c r="B323" s="363"/>
      <c r="C323" s="364"/>
      <c r="D323" s="365"/>
      <c r="E323" s="366"/>
      <c r="F323" s="366"/>
      <c r="G323" s="366"/>
      <c r="H323" s="366"/>
      <c r="I323" s="366"/>
      <c r="J323" s="366"/>
      <c r="K323" s="366"/>
      <c r="L323" s="366"/>
      <c r="M323" s="367"/>
      <c r="O323" s="1" t="s">
        <v>1104</v>
      </c>
    </row>
    <row r="324" spans="2:15" ht="15" customHeight="1" outlineLevel="1" x14ac:dyDescent="0.25">
      <c r="B324" s="363"/>
      <c r="C324" s="364"/>
      <c r="D324" s="365"/>
      <c r="E324" s="366"/>
      <c r="F324" s="366"/>
      <c r="G324" s="366"/>
      <c r="H324" s="366"/>
      <c r="I324" s="366"/>
      <c r="J324" s="366"/>
      <c r="K324" s="366"/>
      <c r="L324" s="366"/>
      <c r="M324" s="367"/>
      <c r="O324" s="1" t="s">
        <v>1105</v>
      </c>
    </row>
    <row r="325" spans="2:15" ht="15" customHeight="1" outlineLevel="1" x14ac:dyDescent="0.25">
      <c r="B325" s="363"/>
      <c r="C325" s="364"/>
      <c r="D325" s="365"/>
      <c r="E325" s="366"/>
      <c r="F325" s="366"/>
      <c r="G325" s="366"/>
      <c r="H325" s="366"/>
      <c r="I325" s="366"/>
      <c r="J325" s="366"/>
      <c r="K325" s="366"/>
      <c r="L325" s="366"/>
      <c r="M325" s="367"/>
      <c r="O325" s="1" t="s">
        <v>1106</v>
      </c>
    </row>
    <row r="326" spans="2:15" ht="15" customHeight="1" outlineLevel="1" x14ac:dyDescent="0.25">
      <c r="B326" s="363"/>
      <c r="C326" s="364"/>
      <c r="D326" s="365"/>
      <c r="E326" s="366"/>
      <c r="F326" s="366"/>
      <c r="G326" s="366"/>
      <c r="H326" s="366"/>
      <c r="I326" s="366"/>
      <c r="J326" s="366"/>
      <c r="K326" s="366"/>
      <c r="L326" s="366"/>
      <c r="M326" s="367"/>
      <c r="O326" s="1" t="s">
        <v>1107</v>
      </c>
    </row>
    <row r="327" spans="2:15" ht="15" customHeight="1" outlineLevel="1" x14ac:dyDescent="0.25">
      <c r="B327" s="363"/>
      <c r="C327" s="364"/>
      <c r="D327" s="365"/>
      <c r="E327" s="366"/>
      <c r="F327" s="366"/>
      <c r="G327" s="366"/>
      <c r="H327" s="366"/>
      <c r="I327" s="366"/>
      <c r="J327" s="366"/>
      <c r="K327" s="366"/>
      <c r="L327" s="366"/>
      <c r="M327" s="367"/>
      <c r="O327" s="1" t="s">
        <v>1108</v>
      </c>
    </row>
    <row r="328" spans="2:15" ht="15" customHeight="1" outlineLevel="1" x14ac:dyDescent="0.25">
      <c r="B328" s="363"/>
      <c r="C328" s="364"/>
      <c r="D328" s="365"/>
      <c r="E328" s="366"/>
      <c r="F328" s="366"/>
      <c r="G328" s="366"/>
      <c r="H328" s="366"/>
      <c r="I328" s="366"/>
      <c r="J328" s="366"/>
      <c r="K328" s="366"/>
      <c r="L328" s="366"/>
      <c r="M328" s="367"/>
      <c r="O328" s="1" t="s">
        <v>1109</v>
      </c>
    </row>
    <row r="329" spans="2:15" ht="15" customHeight="1" outlineLevel="1" x14ac:dyDescent="0.25">
      <c r="B329" s="363"/>
      <c r="C329" s="364"/>
      <c r="D329" s="365"/>
      <c r="E329" s="366"/>
      <c r="F329" s="366"/>
      <c r="G329" s="366"/>
      <c r="H329" s="366"/>
      <c r="I329" s="366"/>
      <c r="J329" s="366"/>
      <c r="K329" s="366"/>
      <c r="L329" s="366"/>
      <c r="M329" s="367"/>
      <c r="O329" s="1" t="s">
        <v>1110</v>
      </c>
    </row>
    <row r="330" spans="2:15" ht="15" customHeight="1" outlineLevel="1" x14ac:dyDescent="0.25">
      <c r="B330" s="363"/>
      <c r="C330" s="364"/>
      <c r="D330" s="365"/>
      <c r="E330" s="366"/>
      <c r="F330" s="366"/>
      <c r="G330" s="366"/>
      <c r="H330" s="366"/>
      <c r="I330" s="366"/>
      <c r="J330" s="366"/>
      <c r="K330" s="366"/>
      <c r="L330" s="366"/>
      <c r="M330" s="367"/>
      <c r="O330" s="1" t="s">
        <v>1111</v>
      </c>
    </row>
    <row r="331" spans="2:15" ht="15" customHeight="1" outlineLevel="1" x14ac:dyDescent="0.25">
      <c r="B331" s="363"/>
      <c r="C331" s="364"/>
      <c r="D331" s="365"/>
      <c r="E331" s="366"/>
      <c r="F331" s="366"/>
      <c r="G331" s="366"/>
      <c r="H331" s="366"/>
      <c r="I331" s="366"/>
      <c r="J331" s="366"/>
      <c r="K331" s="366"/>
      <c r="L331" s="366"/>
      <c r="M331" s="367"/>
      <c r="O331" s="1" t="s">
        <v>1112</v>
      </c>
    </row>
    <row r="332" spans="2:15" ht="15" customHeight="1" outlineLevel="1" x14ac:dyDescent="0.25">
      <c r="B332" s="363"/>
      <c r="C332" s="364"/>
      <c r="D332" s="365"/>
      <c r="E332" s="366"/>
      <c r="F332" s="366"/>
      <c r="G332" s="366"/>
      <c r="H332" s="366"/>
      <c r="I332" s="366"/>
      <c r="J332" s="366"/>
      <c r="K332" s="366"/>
      <c r="L332" s="366"/>
      <c r="M332" s="367"/>
      <c r="O332" s="1" t="s">
        <v>1113</v>
      </c>
    </row>
    <row r="333" spans="2:15" ht="15" customHeight="1" outlineLevel="1" x14ac:dyDescent="0.25">
      <c r="B333" s="363"/>
      <c r="C333" s="364"/>
      <c r="D333" s="365"/>
      <c r="E333" s="366"/>
      <c r="F333" s="366"/>
      <c r="G333" s="366"/>
      <c r="H333" s="366"/>
      <c r="I333" s="366"/>
      <c r="J333" s="366"/>
      <c r="K333" s="366"/>
      <c r="L333" s="366"/>
      <c r="M333" s="367"/>
      <c r="O333" s="1" t="s">
        <v>1114</v>
      </c>
    </row>
    <row r="334" spans="2:15" ht="15" customHeight="1" outlineLevel="1" x14ac:dyDescent="0.25">
      <c r="B334" s="363"/>
      <c r="C334" s="364"/>
      <c r="D334" s="365"/>
      <c r="E334" s="366"/>
      <c r="F334" s="366"/>
      <c r="G334" s="366"/>
      <c r="H334" s="366"/>
      <c r="I334" s="366"/>
      <c r="J334" s="366"/>
      <c r="K334" s="366"/>
      <c r="L334" s="366"/>
      <c r="M334" s="367"/>
      <c r="O334" s="1" t="s">
        <v>1115</v>
      </c>
    </row>
    <row r="335" spans="2:15" ht="15" customHeight="1" outlineLevel="1" x14ac:dyDescent="0.25">
      <c r="B335" s="363"/>
      <c r="C335" s="364"/>
      <c r="D335" s="365"/>
      <c r="E335" s="366"/>
      <c r="F335" s="366"/>
      <c r="G335" s="366"/>
      <c r="H335" s="366"/>
      <c r="I335" s="366"/>
      <c r="J335" s="366"/>
      <c r="K335" s="366"/>
      <c r="L335" s="366"/>
      <c r="M335" s="367"/>
      <c r="O335" s="1" t="s">
        <v>1116</v>
      </c>
    </row>
    <row r="336" spans="2:15" ht="15" customHeight="1" outlineLevel="1" x14ac:dyDescent="0.25">
      <c r="B336" s="363"/>
      <c r="C336" s="364"/>
      <c r="D336" s="365"/>
      <c r="E336" s="366"/>
      <c r="F336" s="366"/>
      <c r="G336" s="366"/>
      <c r="H336" s="366"/>
      <c r="I336" s="366"/>
      <c r="J336" s="366"/>
      <c r="K336" s="366"/>
      <c r="L336" s="366"/>
      <c r="M336" s="367"/>
      <c r="O336" s="1" t="s">
        <v>1117</v>
      </c>
    </row>
    <row r="337" spans="2:15" ht="15" customHeight="1" outlineLevel="1" x14ac:dyDescent="0.25">
      <c r="B337" s="363"/>
      <c r="C337" s="364"/>
      <c r="D337" s="365"/>
      <c r="E337" s="366"/>
      <c r="F337" s="366"/>
      <c r="G337" s="366"/>
      <c r="H337" s="366"/>
      <c r="I337" s="366"/>
      <c r="J337" s="366"/>
      <c r="K337" s="366"/>
      <c r="L337" s="366"/>
      <c r="M337" s="367"/>
      <c r="O337" s="1" t="s">
        <v>1118</v>
      </c>
    </row>
    <row r="338" spans="2:15" ht="15" customHeight="1" outlineLevel="1" x14ac:dyDescent="0.25">
      <c r="B338" s="363"/>
      <c r="C338" s="364"/>
      <c r="D338" s="365"/>
      <c r="E338" s="366"/>
      <c r="F338" s="366"/>
      <c r="G338" s="366"/>
      <c r="H338" s="366"/>
      <c r="I338" s="366"/>
      <c r="J338" s="366"/>
      <c r="K338" s="366"/>
      <c r="L338" s="366"/>
      <c r="M338" s="367"/>
      <c r="O338" s="1" t="s">
        <v>1119</v>
      </c>
    </row>
    <row r="339" spans="2:15" ht="15" customHeight="1" outlineLevel="1" x14ac:dyDescent="0.25">
      <c r="B339" s="363"/>
      <c r="C339" s="364"/>
      <c r="D339" s="365"/>
      <c r="E339" s="366"/>
      <c r="F339" s="366"/>
      <c r="G339" s="366"/>
      <c r="H339" s="366"/>
      <c r="I339" s="366"/>
      <c r="J339" s="366"/>
      <c r="K339" s="366"/>
      <c r="L339" s="366"/>
      <c r="M339" s="367"/>
      <c r="O339" s="1" t="s">
        <v>1120</v>
      </c>
    </row>
    <row r="340" spans="2:15" ht="15" customHeight="1" outlineLevel="1" x14ac:dyDescent="0.25">
      <c r="B340" s="363"/>
      <c r="C340" s="364"/>
      <c r="D340" s="365"/>
      <c r="E340" s="366"/>
      <c r="F340" s="366"/>
      <c r="G340" s="366"/>
      <c r="H340" s="366"/>
      <c r="I340" s="366"/>
      <c r="J340" s="366"/>
      <c r="K340" s="366"/>
      <c r="L340" s="366"/>
      <c r="M340" s="367"/>
      <c r="O340" s="1" t="s">
        <v>1121</v>
      </c>
    </row>
    <row r="341" spans="2:15" ht="15" customHeight="1" outlineLevel="1" x14ac:dyDescent="0.25">
      <c r="B341" s="363"/>
      <c r="C341" s="364"/>
      <c r="D341" s="365"/>
      <c r="E341" s="366"/>
      <c r="F341" s="366"/>
      <c r="G341" s="366"/>
      <c r="H341" s="366"/>
      <c r="I341" s="366"/>
      <c r="J341" s="366"/>
      <c r="K341" s="366"/>
      <c r="L341" s="366"/>
      <c r="M341" s="367"/>
      <c r="O341" s="1" t="s">
        <v>1122</v>
      </c>
    </row>
    <row r="342" spans="2:15" ht="15" customHeight="1" outlineLevel="1" x14ac:dyDescent="0.25">
      <c r="B342" s="363"/>
      <c r="C342" s="364"/>
      <c r="D342" s="365"/>
      <c r="E342" s="366"/>
      <c r="F342" s="366"/>
      <c r="G342" s="366"/>
      <c r="H342" s="366"/>
      <c r="I342" s="366"/>
      <c r="J342" s="366"/>
      <c r="K342" s="366"/>
      <c r="L342" s="366"/>
      <c r="M342" s="367"/>
      <c r="O342" s="1" t="s">
        <v>1123</v>
      </c>
    </row>
    <row r="343" spans="2:15" ht="15" customHeight="1" outlineLevel="1" x14ac:dyDescent="0.25">
      <c r="B343" s="363"/>
      <c r="C343" s="364"/>
      <c r="D343" s="365"/>
      <c r="E343" s="366"/>
      <c r="F343" s="366"/>
      <c r="G343" s="366"/>
      <c r="H343" s="366"/>
      <c r="I343" s="366"/>
      <c r="J343" s="366"/>
      <c r="K343" s="366"/>
      <c r="L343" s="366"/>
      <c r="M343" s="367"/>
      <c r="O343" s="1" t="s">
        <v>1124</v>
      </c>
    </row>
    <row r="344" spans="2:15" ht="15" customHeight="1" outlineLevel="1" x14ac:dyDescent="0.25">
      <c r="B344" s="363"/>
      <c r="C344" s="364"/>
      <c r="D344" s="365"/>
      <c r="E344" s="366"/>
      <c r="F344" s="366"/>
      <c r="G344" s="366"/>
      <c r="H344" s="366"/>
      <c r="I344" s="366"/>
      <c r="J344" s="366"/>
      <c r="K344" s="366"/>
      <c r="L344" s="366"/>
      <c r="M344" s="367"/>
      <c r="O344" s="1" t="s">
        <v>1125</v>
      </c>
    </row>
    <row r="345" spans="2:15" ht="15" customHeight="1" outlineLevel="1" x14ac:dyDescent="0.25">
      <c r="B345" s="363"/>
      <c r="C345" s="364"/>
      <c r="D345" s="365"/>
      <c r="E345" s="366"/>
      <c r="F345" s="366"/>
      <c r="G345" s="366"/>
      <c r="H345" s="366"/>
      <c r="I345" s="366"/>
      <c r="J345" s="366"/>
      <c r="K345" s="366"/>
      <c r="L345" s="366"/>
      <c r="M345" s="367"/>
      <c r="O345" s="1" t="s">
        <v>1126</v>
      </c>
    </row>
    <row r="346" spans="2:15" ht="15" customHeight="1" outlineLevel="1" x14ac:dyDescent="0.25">
      <c r="B346" s="363"/>
      <c r="C346" s="364"/>
      <c r="D346" s="365"/>
      <c r="E346" s="366"/>
      <c r="F346" s="366"/>
      <c r="G346" s="366"/>
      <c r="H346" s="366"/>
      <c r="I346" s="366"/>
      <c r="J346" s="366"/>
      <c r="K346" s="366"/>
      <c r="L346" s="366"/>
      <c r="M346" s="367"/>
      <c r="O346" s="1" t="s">
        <v>1127</v>
      </c>
    </row>
    <row r="347" spans="2:15" ht="15" customHeight="1" outlineLevel="1" x14ac:dyDescent="0.25">
      <c r="B347" s="363"/>
      <c r="C347" s="364"/>
      <c r="D347" s="365"/>
      <c r="E347" s="366"/>
      <c r="F347" s="366"/>
      <c r="G347" s="366"/>
      <c r="H347" s="366"/>
      <c r="I347" s="366"/>
      <c r="J347" s="366"/>
      <c r="K347" s="366"/>
      <c r="L347" s="366"/>
      <c r="M347" s="367"/>
      <c r="O347" s="1" t="s">
        <v>1128</v>
      </c>
    </row>
    <row r="348" spans="2:15" ht="15" customHeight="1" outlineLevel="1" x14ac:dyDescent="0.25">
      <c r="B348" s="363"/>
      <c r="C348" s="364"/>
      <c r="D348" s="365"/>
      <c r="E348" s="366"/>
      <c r="F348" s="366"/>
      <c r="G348" s="366"/>
      <c r="H348" s="366"/>
      <c r="I348" s="366"/>
      <c r="J348" s="366"/>
      <c r="K348" s="366"/>
      <c r="L348" s="366"/>
      <c r="M348" s="367"/>
      <c r="O348" s="1" t="s">
        <v>1129</v>
      </c>
    </row>
    <row r="349" spans="2:15" ht="15" customHeight="1" outlineLevel="1" x14ac:dyDescent="0.25">
      <c r="B349" s="363"/>
      <c r="C349" s="364"/>
      <c r="D349" s="365"/>
      <c r="E349" s="366"/>
      <c r="F349" s="366"/>
      <c r="G349" s="366"/>
      <c r="H349" s="366"/>
      <c r="I349" s="366"/>
      <c r="J349" s="366"/>
      <c r="K349" s="366"/>
      <c r="L349" s="366"/>
      <c r="M349" s="367"/>
      <c r="O349" s="1" t="s">
        <v>1130</v>
      </c>
    </row>
    <row r="350" spans="2:15" ht="15" customHeight="1" outlineLevel="1" x14ac:dyDescent="0.25">
      <c r="B350" s="363"/>
      <c r="C350" s="364"/>
      <c r="D350" s="365"/>
      <c r="E350" s="366"/>
      <c r="F350" s="366"/>
      <c r="G350" s="366"/>
      <c r="H350" s="366"/>
      <c r="I350" s="366"/>
      <c r="J350" s="366"/>
      <c r="K350" s="366"/>
      <c r="L350" s="366"/>
      <c r="M350" s="367"/>
      <c r="O350" s="1" t="s">
        <v>1131</v>
      </c>
    </row>
    <row r="351" spans="2:15" ht="15" customHeight="1" outlineLevel="1" x14ac:dyDescent="0.25">
      <c r="B351" s="363"/>
      <c r="C351" s="364"/>
      <c r="D351" s="365"/>
      <c r="E351" s="366"/>
      <c r="F351" s="366"/>
      <c r="G351" s="366"/>
      <c r="H351" s="366"/>
      <c r="I351" s="366"/>
      <c r="J351" s="366"/>
      <c r="K351" s="366"/>
      <c r="L351" s="366"/>
      <c r="M351" s="367"/>
      <c r="O351" s="1" t="s">
        <v>1132</v>
      </c>
    </row>
    <row r="352" spans="2:15" ht="15" customHeight="1" outlineLevel="1" x14ac:dyDescent="0.25">
      <c r="B352" s="363"/>
      <c r="C352" s="364"/>
      <c r="D352" s="365"/>
      <c r="E352" s="366"/>
      <c r="F352" s="366"/>
      <c r="G352" s="366"/>
      <c r="H352" s="366"/>
      <c r="I352" s="366"/>
      <c r="J352" s="366"/>
      <c r="K352" s="366"/>
      <c r="L352" s="366"/>
      <c r="M352" s="367"/>
      <c r="O352" s="1" t="s">
        <v>1133</v>
      </c>
    </row>
    <row r="353" spans="2:15" ht="15" customHeight="1" outlineLevel="1" x14ac:dyDescent="0.25">
      <c r="B353" s="363"/>
      <c r="C353" s="364"/>
      <c r="D353" s="365"/>
      <c r="E353" s="366"/>
      <c r="F353" s="366"/>
      <c r="G353" s="366"/>
      <c r="H353" s="366"/>
      <c r="I353" s="366"/>
      <c r="J353" s="366"/>
      <c r="K353" s="366"/>
      <c r="L353" s="366"/>
      <c r="M353" s="367"/>
      <c r="O353" s="1" t="s">
        <v>1134</v>
      </c>
    </row>
    <row r="354" spans="2:15" ht="15" customHeight="1" outlineLevel="1" x14ac:dyDescent="0.25">
      <c r="B354" s="363"/>
      <c r="C354" s="364"/>
      <c r="D354" s="365"/>
      <c r="E354" s="366"/>
      <c r="F354" s="366"/>
      <c r="G354" s="366"/>
      <c r="H354" s="366"/>
      <c r="I354" s="366"/>
      <c r="J354" s="366"/>
      <c r="K354" s="366"/>
      <c r="L354" s="366"/>
      <c r="M354" s="367"/>
      <c r="O354" s="1" t="s">
        <v>1135</v>
      </c>
    </row>
    <row r="355" spans="2:15" ht="15" customHeight="1" outlineLevel="1" x14ac:dyDescent="0.25">
      <c r="B355" s="363"/>
      <c r="C355" s="364"/>
      <c r="D355" s="365"/>
      <c r="E355" s="366"/>
      <c r="F355" s="366"/>
      <c r="G355" s="366"/>
      <c r="H355" s="366"/>
      <c r="I355" s="366"/>
      <c r="J355" s="366"/>
      <c r="K355" s="366"/>
      <c r="L355" s="366"/>
      <c r="M355" s="367"/>
      <c r="O355" s="1" t="s">
        <v>1136</v>
      </c>
    </row>
    <row r="356" spans="2:15" ht="15" customHeight="1" outlineLevel="1" x14ac:dyDescent="0.25">
      <c r="B356" s="363"/>
      <c r="C356" s="364"/>
      <c r="D356" s="365"/>
      <c r="E356" s="366"/>
      <c r="F356" s="366"/>
      <c r="G356" s="366"/>
      <c r="H356" s="366"/>
      <c r="I356" s="366"/>
      <c r="J356" s="366"/>
      <c r="K356" s="366"/>
      <c r="L356" s="366"/>
      <c r="M356" s="367"/>
      <c r="O356" s="1" t="s">
        <v>1137</v>
      </c>
    </row>
    <row r="357" spans="2:15" ht="15" customHeight="1" outlineLevel="1" x14ac:dyDescent="0.25">
      <c r="B357" s="363"/>
      <c r="C357" s="364"/>
      <c r="D357" s="365"/>
      <c r="E357" s="366"/>
      <c r="F357" s="366"/>
      <c r="G357" s="366"/>
      <c r="H357" s="366"/>
      <c r="I357" s="366"/>
      <c r="J357" s="366"/>
      <c r="K357" s="366"/>
      <c r="L357" s="366"/>
      <c r="M357" s="367"/>
      <c r="O357" s="1" t="s">
        <v>1138</v>
      </c>
    </row>
    <row r="358" spans="2:15" ht="15" customHeight="1" outlineLevel="1" x14ac:dyDescent="0.25">
      <c r="B358" s="363"/>
      <c r="C358" s="364"/>
      <c r="D358" s="365"/>
      <c r="E358" s="366"/>
      <c r="F358" s="366"/>
      <c r="G358" s="366"/>
      <c r="H358" s="366"/>
      <c r="I358" s="366"/>
      <c r="J358" s="366"/>
      <c r="K358" s="366"/>
      <c r="L358" s="366"/>
      <c r="M358" s="367"/>
      <c r="O358" s="1" t="s">
        <v>1139</v>
      </c>
    </row>
    <row r="359" spans="2:15" ht="15" customHeight="1" outlineLevel="1" x14ac:dyDescent="0.25">
      <c r="B359" s="363"/>
      <c r="C359" s="364"/>
      <c r="D359" s="365"/>
      <c r="E359" s="366"/>
      <c r="F359" s="366"/>
      <c r="G359" s="366"/>
      <c r="H359" s="366"/>
      <c r="I359" s="366"/>
      <c r="J359" s="366"/>
      <c r="K359" s="366"/>
      <c r="L359" s="366"/>
      <c r="M359" s="367"/>
      <c r="O359" s="1" t="s">
        <v>1140</v>
      </c>
    </row>
    <row r="360" spans="2:15" ht="15" customHeight="1" outlineLevel="1" x14ac:dyDescent="0.25">
      <c r="B360" s="363"/>
      <c r="C360" s="364"/>
      <c r="D360" s="365"/>
      <c r="E360" s="366"/>
      <c r="F360" s="366"/>
      <c r="G360" s="366"/>
      <c r="H360" s="366"/>
      <c r="I360" s="366"/>
      <c r="J360" s="366"/>
      <c r="K360" s="366"/>
      <c r="L360" s="366"/>
      <c r="M360" s="367"/>
      <c r="O360" s="1" t="s">
        <v>1141</v>
      </c>
    </row>
    <row r="361" spans="2:15" ht="15" customHeight="1" outlineLevel="1" x14ac:dyDescent="0.25">
      <c r="B361" s="363"/>
      <c r="C361" s="364"/>
      <c r="D361" s="365"/>
      <c r="E361" s="366"/>
      <c r="F361" s="366"/>
      <c r="G361" s="366"/>
      <c r="H361" s="366"/>
      <c r="I361" s="366"/>
      <c r="J361" s="366"/>
      <c r="K361" s="366"/>
      <c r="L361" s="366"/>
      <c r="M361" s="367"/>
      <c r="O361" s="1" t="s">
        <v>1142</v>
      </c>
    </row>
    <row r="362" spans="2:15" ht="15" customHeight="1" outlineLevel="1" x14ac:dyDescent="0.25">
      <c r="B362" s="363"/>
      <c r="C362" s="364"/>
      <c r="D362" s="365"/>
      <c r="E362" s="366"/>
      <c r="F362" s="366"/>
      <c r="G362" s="366"/>
      <c r="H362" s="366"/>
      <c r="I362" s="366"/>
      <c r="J362" s="366"/>
      <c r="K362" s="366"/>
      <c r="L362" s="366"/>
      <c r="M362" s="367"/>
      <c r="O362" s="1" t="s">
        <v>1143</v>
      </c>
    </row>
    <row r="363" spans="2:15" ht="15" customHeight="1" outlineLevel="1" x14ac:dyDescent="0.25">
      <c r="B363" s="363"/>
      <c r="C363" s="364"/>
      <c r="D363" s="365"/>
      <c r="E363" s="366"/>
      <c r="F363" s="366"/>
      <c r="G363" s="366"/>
      <c r="H363" s="366"/>
      <c r="I363" s="366"/>
      <c r="J363" s="366"/>
      <c r="K363" s="366"/>
      <c r="L363" s="366"/>
      <c r="M363" s="367"/>
      <c r="O363" s="1" t="s">
        <v>1144</v>
      </c>
    </row>
    <row r="364" spans="2:15" ht="15" customHeight="1" outlineLevel="1" x14ac:dyDescent="0.25">
      <c r="B364" s="363"/>
      <c r="C364" s="364"/>
      <c r="D364" s="365"/>
      <c r="E364" s="366"/>
      <c r="F364" s="366"/>
      <c r="G364" s="366"/>
      <c r="H364" s="366"/>
      <c r="I364" s="366"/>
      <c r="J364" s="366"/>
      <c r="K364" s="366"/>
      <c r="L364" s="366"/>
      <c r="M364" s="367"/>
      <c r="O364" s="1" t="s">
        <v>1145</v>
      </c>
    </row>
    <row r="365" spans="2:15" ht="15" customHeight="1" outlineLevel="1" x14ac:dyDescent="0.25">
      <c r="B365" s="363"/>
      <c r="C365" s="364"/>
      <c r="D365" s="365"/>
      <c r="E365" s="366"/>
      <c r="F365" s="366"/>
      <c r="G365" s="366"/>
      <c r="H365" s="366"/>
      <c r="I365" s="366"/>
      <c r="J365" s="366"/>
      <c r="K365" s="366"/>
      <c r="L365" s="366"/>
      <c r="M365" s="367"/>
      <c r="O365" s="1" t="s">
        <v>1146</v>
      </c>
    </row>
    <row r="366" spans="2:15" ht="15" customHeight="1" outlineLevel="1" x14ac:dyDescent="0.25">
      <c r="B366" s="363"/>
      <c r="C366" s="364"/>
      <c r="D366" s="365"/>
      <c r="E366" s="366"/>
      <c r="F366" s="366"/>
      <c r="G366" s="366"/>
      <c r="H366" s="366"/>
      <c r="I366" s="366"/>
      <c r="J366" s="366"/>
      <c r="K366" s="366"/>
      <c r="L366" s="366"/>
      <c r="M366" s="367"/>
      <c r="O366" s="1" t="s">
        <v>1147</v>
      </c>
    </row>
    <row r="367" spans="2:15" ht="15" customHeight="1" outlineLevel="1" x14ac:dyDescent="0.25">
      <c r="B367" s="363"/>
      <c r="C367" s="364"/>
      <c r="D367" s="365"/>
      <c r="E367" s="366"/>
      <c r="F367" s="366"/>
      <c r="G367" s="366"/>
      <c r="H367" s="366"/>
      <c r="I367" s="366"/>
      <c r="J367" s="366"/>
      <c r="K367" s="366"/>
      <c r="L367" s="366"/>
      <c r="M367" s="367"/>
      <c r="O367" s="1" t="s">
        <v>1148</v>
      </c>
    </row>
    <row r="368" spans="2:15" ht="15" customHeight="1" outlineLevel="1" x14ac:dyDescent="0.25">
      <c r="B368" s="363"/>
      <c r="C368" s="364"/>
      <c r="D368" s="365"/>
      <c r="E368" s="366"/>
      <c r="F368" s="366"/>
      <c r="G368" s="366"/>
      <c r="H368" s="366"/>
      <c r="I368" s="366"/>
      <c r="J368" s="366"/>
      <c r="K368" s="366"/>
      <c r="L368" s="366"/>
      <c r="M368" s="367"/>
      <c r="O368" s="1" t="s">
        <v>1149</v>
      </c>
    </row>
    <row r="369" spans="2:15" ht="15" customHeight="1" outlineLevel="1" x14ac:dyDescent="0.25">
      <c r="B369" s="363"/>
      <c r="C369" s="364"/>
      <c r="D369" s="365"/>
      <c r="E369" s="366"/>
      <c r="F369" s="366"/>
      <c r="G369" s="366"/>
      <c r="H369" s="366"/>
      <c r="I369" s="366"/>
      <c r="J369" s="366"/>
      <c r="K369" s="366"/>
      <c r="L369" s="366"/>
      <c r="M369" s="367"/>
      <c r="O369" s="1" t="s">
        <v>1150</v>
      </c>
    </row>
    <row r="370" spans="2:15" ht="15" customHeight="1" outlineLevel="1" x14ac:dyDescent="0.25">
      <c r="B370" s="363"/>
      <c r="C370" s="364"/>
      <c r="D370" s="365"/>
      <c r="E370" s="366"/>
      <c r="F370" s="366"/>
      <c r="G370" s="366"/>
      <c r="H370" s="366"/>
      <c r="I370" s="366"/>
      <c r="J370" s="366"/>
      <c r="K370" s="366"/>
      <c r="L370" s="366"/>
      <c r="M370" s="367"/>
      <c r="O370" s="1" t="s">
        <v>1151</v>
      </c>
    </row>
    <row r="371" spans="2:15" ht="15" customHeight="1" outlineLevel="1" x14ac:dyDescent="0.25">
      <c r="B371" s="363"/>
      <c r="C371" s="364"/>
      <c r="D371" s="365"/>
      <c r="E371" s="366"/>
      <c r="F371" s="366"/>
      <c r="G371" s="366"/>
      <c r="H371" s="366"/>
      <c r="I371" s="366"/>
      <c r="J371" s="366"/>
      <c r="K371" s="366"/>
      <c r="L371" s="366"/>
      <c r="M371" s="367"/>
      <c r="O371" s="1" t="s">
        <v>1152</v>
      </c>
    </row>
    <row r="372" spans="2:15" ht="15" customHeight="1" outlineLevel="1" x14ac:dyDescent="0.25">
      <c r="B372" s="363"/>
      <c r="C372" s="364"/>
      <c r="D372" s="365"/>
      <c r="E372" s="366"/>
      <c r="F372" s="366"/>
      <c r="G372" s="366"/>
      <c r="H372" s="366"/>
      <c r="I372" s="366"/>
      <c r="J372" s="366"/>
      <c r="K372" s="366"/>
      <c r="L372" s="366"/>
      <c r="M372" s="367"/>
      <c r="O372" s="1" t="s">
        <v>1153</v>
      </c>
    </row>
    <row r="373" spans="2:15" ht="15" customHeight="1" outlineLevel="1" x14ac:dyDescent="0.25">
      <c r="B373" s="363"/>
      <c r="C373" s="364"/>
      <c r="D373" s="365"/>
      <c r="E373" s="366"/>
      <c r="F373" s="366"/>
      <c r="G373" s="366"/>
      <c r="H373" s="366"/>
      <c r="I373" s="366"/>
      <c r="J373" s="366"/>
      <c r="K373" s="366"/>
      <c r="L373" s="366"/>
      <c r="M373" s="367"/>
      <c r="O373" s="1" t="s">
        <v>1154</v>
      </c>
    </row>
    <row r="374" spans="2:15" ht="15" customHeight="1" outlineLevel="1" x14ac:dyDescent="0.25">
      <c r="B374" s="363"/>
      <c r="C374" s="364"/>
      <c r="D374" s="365"/>
      <c r="E374" s="366"/>
      <c r="F374" s="366"/>
      <c r="G374" s="366"/>
      <c r="H374" s="366"/>
      <c r="I374" s="366"/>
      <c r="J374" s="366"/>
      <c r="K374" s="366"/>
      <c r="L374" s="366"/>
      <c r="M374" s="367"/>
      <c r="O374" s="1" t="s">
        <v>1155</v>
      </c>
    </row>
    <row r="375" spans="2:15" ht="15" customHeight="1" outlineLevel="1" x14ac:dyDescent="0.25">
      <c r="B375" s="363"/>
      <c r="C375" s="364"/>
      <c r="D375" s="365"/>
      <c r="E375" s="366"/>
      <c r="F375" s="366"/>
      <c r="G375" s="366"/>
      <c r="H375" s="366"/>
      <c r="I375" s="366"/>
      <c r="J375" s="366"/>
      <c r="K375" s="366"/>
      <c r="L375" s="366"/>
      <c r="M375" s="367"/>
      <c r="O375" s="1" t="s">
        <v>1156</v>
      </c>
    </row>
    <row r="376" spans="2:15" ht="15" customHeight="1" outlineLevel="1" x14ac:dyDescent="0.25">
      <c r="B376" s="363"/>
      <c r="C376" s="364"/>
      <c r="D376" s="365"/>
      <c r="E376" s="366"/>
      <c r="F376" s="366"/>
      <c r="G376" s="366"/>
      <c r="H376" s="366"/>
      <c r="I376" s="366"/>
      <c r="J376" s="366"/>
      <c r="K376" s="366"/>
      <c r="L376" s="366"/>
      <c r="M376" s="367"/>
      <c r="O376" s="1" t="s">
        <v>1157</v>
      </c>
    </row>
    <row r="377" spans="2:15" ht="15" customHeight="1" outlineLevel="1" x14ac:dyDescent="0.25">
      <c r="B377" s="363"/>
      <c r="C377" s="364"/>
      <c r="D377" s="365"/>
      <c r="E377" s="366"/>
      <c r="F377" s="366"/>
      <c r="G377" s="366"/>
      <c r="H377" s="366"/>
      <c r="I377" s="366"/>
      <c r="J377" s="366"/>
      <c r="K377" s="366"/>
      <c r="L377" s="366"/>
      <c r="M377" s="367"/>
      <c r="O377" s="1" t="s">
        <v>1158</v>
      </c>
    </row>
    <row r="378" spans="2:15" ht="15" customHeight="1" outlineLevel="1" x14ac:dyDescent="0.25">
      <c r="B378" s="363"/>
      <c r="C378" s="364"/>
      <c r="D378" s="365"/>
      <c r="E378" s="366"/>
      <c r="F378" s="366"/>
      <c r="G378" s="366"/>
      <c r="H378" s="366"/>
      <c r="I378" s="366"/>
      <c r="J378" s="366"/>
      <c r="K378" s="366"/>
      <c r="L378" s="366"/>
      <c r="M378" s="367"/>
      <c r="O378" s="1" t="s">
        <v>1159</v>
      </c>
    </row>
    <row r="379" spans="2:15" ht="15" customHeight="1" outlineLevel="1" x14ac:dyDescent="0.25">
      <c r="B379" s="363"/>
      <c r="C379" s="364"/>
      <c r="D379" s="365"/>
      <c r="E379" s="366"/>
      <c r="F379" s="366"/>
      <c r="G379" s="366"/>
      <c r="H379" s="366"/>
      <c r="I379" s="366"/>
      <c r="J379" s="366"/>
      <c r="K379" s="366"/>
      <c r="L379" s="366"/>
      <c r="M379" s="367"/>
      <c r="O379" s="1" t="s">
        <v>1160</v>
      </c>
    </row>
    <row r="380" spans="2:15" ht="15" customHeight="1" outlineLevel="1" x14ac:dyDescent="0.25">
      <c r="B380" s="363"/>
      <c r="C380" s="364"/>
      <c r="D380" s="365"/>
      <c r="E380" s="366"/>
      <c r="F380" s="366"/>
      <c r="G380" s="366"/>
      <c r="H380" s="366"/>
      <c r="I380" s="366"/>
      <c r="J380" s="366"/>
      <c r="K380" s="366"/>
      <c r="L380" s="366"/>
      <c r="M380" s="367"/>
      <c r="O380" s="1" t="s">
        <v>1161</v>
      </c>
    </row>
    <row r="381" spans="2:15" ht="15" customHeight="1" outlineLevel="1" x14ac:dyDescent="0.25">
      <c r="B381" s="363"/>
      <c r="C381" s="364"/>
      <c r="D381" s="365"/>
      <c r="E381" s="366"/>
      <c r="F381" s="366"/>
      <c r="G381" s="366"/>
      <c r="H381" s="366"/>
      <c r="I381" s="366"/>
      <c r="J381" s="366"/>
      <c r="K381" s="366"/>
      <c r="L381" s="366"/>
      <c r="M381" s="367"/>
      <c r="O381" s="1" t="s">
        <v>1162</v>
      </c>
    </row>
    <row r="382" spans="2:15" ht="15" customHeight="1" outlineLevel="1" x14ac:dyDescent="0.25">
      <c r="B382" s="363"/>
      <c r="C382" s="364"/>
      <c r="D382" s="365"/>
      <c r="E382" s="366"/>
      <c r="F382" s="366"/>
      <c r="G382" s="366"/>
      <c r="H382" s="366"/>
      <c r="I382" s="366"/>
      <c r="J382" s="366"/>
      <c r="K382" s="366"/>
      <c r="L382" s="366"/>
      <c r="M382" s="367"/>
      <c r="O382" s="1" t="s">
        <v>1163</v>
      </c>
    </row>
    <row r="383" spans="2:15" ht="15" customHeight="1" outlineLevel="1" x14ac:dyDescent="0.25">
      <c r="B383" s="363"/>
      <c r="C383" s="364"/>
      <c r="D383" s="365"/>
      <c r="E383" s="366"/>
      <c r="F383" s="366"/>
      <c r="G383" s="366"/>
      <c r="H383" s="366"/>
      <c r="I383" s="366"/>
      <c r="J383" s="366"/>
      <c r="K383" s="366"/>
      <c r="L383" s="366"/>
      <c r="M383" s="367"/>
      <c r="O383" s="1" t="s">
        <v>1164</v>
      </c>
    </row>
    <row r="384" spans="2:15" ht="15" customHeight="1" outlineLevel="1" x14ac:dyDescent="0.25">
      <c r="B384" s="363"/>
      <c r="C384" s="364"/>
      <c r="D384" s="365"/>
      <c r="E384" s="366"/>
      <c r="F384" s="366"/>
      <c r="G384" s="366"/>
      <c r="H384" s="366"/>
      <c r="I384" s="366"/>
      <c r="J384" s="366"/>
      <c r="K384" s="366"/>
      <c r="L384" s="366"/>
      <c r="M384" s="367"/>
      <c r="O384" s="1" t="s">
        <v>1165</v>
      </c>
    </row>
    <row r="385" spans="2:15" ht="15" customHeight="1" outlineLevel="1" x14ac:dyDescent="0.25">
      <c r="B385" s="363"/>
      <c r="C385" s="364"/>
      <c r="D385" s="365"/>
      <c r="E385" s="366"/>
      <c r="F385" s="366"/>
      <c r="G385" s="366"/>
      <c r="H385" s="366"/>
      <c r="I385" s="366"/>
      <c r="J385" s="366"/>
      <c r="K385" s="366"/>
      <c r="L385" s="366"/>
      <c r="M385" s="367"/>
      <c r="O385" s="1" t="s">
        <v>1166</v>
      </c>
    </row>
    <row r="386" spans="2:15" ht="15" customHeight="1" outlineLevel="1" x14ac:dyDescent="0.25">
      <c r="B386" s="363"/>
      <c r="C386" s="364"/>
      <c r="D386" s="365"/>
      <c r="E386" s="366"/>
      <c r="F386" s="366"/>
      <c r="G386" s="366"/>
      <c r="H386" s="366"/>
      <c r="I386" s="366"/>
      <c r="J386" s="366"/>
      <c r="K386" s="366"/>
      <c r="L386" s="366"/>
      <c r="M386" s="367"/>
      <c r="O386" s="1" t="s">
        <v>1167</v>
      </c>
    </row>
    <row r="387" spans="2:15" ht="15" customHeight="1" outlineLevel="1" x14ac:dyDescent="0.25">
      <c r="B387" s="363"/>
      <c r="C387" s="364"/>
      <c r="D387" s="365"/>
      <c r="E387" s="366"/>
      <c r="F387" s="366"/>
      <c r="G387" s="366"/>
      <c r="H387" s="366"/>
      <c r="I387" s="366"/>
      <c r="J387" s="366"/>
      <c r="K387" s="366"/>
      <c r="L387" s="366"/>
      <c r="M387" s="367"/>
      <c r="O387" s="1" t="s">
        <v>1168</v>
      </c>
    </row>
    <row r="388" spans="2:15" ht="15" customHeight="1" outlineLevel="1" x14ac:dyDescent="0.25">
      <c r="B388" s="363"/>
      <c r="C388" s="364"/>
      <c r="D388" s="365"/>
      <c r="E388" s="366"/>
      <c r="F388" s="366"/>
      <c r="G388" s="366"/>
      <c r="H388" s="366"/>
      <c r="I388" s="366"/>
      <c r="J388" s="366"/>
      <c r="K388" s="366"/>
      <c r="L388" s="366"/>
      <c r="M388" s="367"/>
      <c r="O388" s="1" t="s">
        <v>1169</v>
      </c>
    </row>
    <row r="389" spans="2:15" ht="15" customHeight="1" outlineLevel="1" x14ac:dyDescent="0.25">
      <c r="B389" s="363"/>
      <c r="C389" s="364"/>
      <c r="D389" s="365"/>
      <c r="E389" s="366"/>
      <c r="F389" s="366"/>
      <c r="G389" s="366"/>
      <c r="H389" s="366"/>
      <c r="I389" s="366"/>
      <c r="J389" s="366"/>
      <c r="K389" s="366"/>
      <c r="L389" s="366"/>
      <c r="M389" s="367"/>
      <c r="O389" s="1" t="s">
        <v>1170</v>
      </c>
    </row>
    <row r="390" spans="2:15" ht="15" customHeight="1" outlineLevel="1" x14ac:dyDescent="0.25">
      <c r="B390" s="363"/>
      <c r="C390" s="364"/>
      <c r="D390" s="365"/>
      <c r="E390" s="366"/>
      <c r="F390" s="366"/>
      <c r="G390" s="366"/>
      <c r="H390" s="366"/>
      <c r="I390" s="366"/>
      <c r="J390" s="366"/>
      <c r="K390" s="366"/>
      <c r="L390" s="366"/>
      <c r="M390" s="367"/>
      <c r="O390" s="1" t="s">
        <v>1171</v>
      </c>
    </row>
    <row r="391" spans="2:15" ht="15" customHeight="1" outlineLevel="1" x14ac:dyDescent="0.25">
      <c r="B391" s="363"/>
      <c r="C391" s="364"/>
      <c r="D391" s="365"/>
      <c r="E391" s="366"/>
      <c r="F391" s="366"/>
      <c r="G391" s="366"/>
      <c r="H391" s="366"/>
      <c r="I391" s="366"/>
      <c r="J391" s="366"/>
      <c r="K391" s="366"/>
      <c r="L391" s="366"/>
      <c r="M391" s="367"/>
      <c r="O391" s="1" t="s">
        <v>1172</v>
      </c>
    </row>
    <row r="392" spans="2:15" ht="15" customHeight="1" outlineLevel="1" x14ac:dyDescent="0.25">
      <c r="B392" s="363"/>
      <c r="C392" s="364"/>
      <c r="D392" s="365"/>
      <c r="E392" s="366"/>
      <c r="F392" s="366"/>
      <c r="G392" s="366"/>
      <c r="H392" s="366"/>
      <c r="I392" s="366"/>
      <c r="J392" s="366"/>
      <c r="K392" s="366"/>
      <c r="L392" s="366"/>
      <c r="M392" s="367"/>
      <c r="O392" s="1" t="s">
        <v>1173</v>
      </c>
    </row>
    <row r="393" spans="2:15" ht="15" customHeight="1" outlineLevel="1" x14ac:dyDescent="0.25">
      <c r="B393" s="363"/>
      <c r="C393" s="364"/>
      <c r="D393" s="365"/>
      <c r="E393" s="366"/>
      <c r="F393" s="366"/>
      <c r="G393" s="366"/>
      <c r="H393" s="366"/>
      <c r="I393" s="366"/>
      <c r="J393" s="366"/>
      <c r="K393" s="366"/>
      <c r="L393" s="366"/>
      <c r="M393" s="367"/>
      <c r="O393" s="1" t="s">
        <v>1174</v>
      </c>
    </row>
    <row r="394" spans="2:15" ht="15" customHeight="1" outlineLevel="1" x14ac:dyDescent="0.25">
      <c r="B394" s="363"/>
      <c r="C394" s="364"/>
      <c r="D394" s="365"/>
      <c r="E394" s="366"/>
      <c r="F394" s="366"/>
      <c r="G394" s="366"/>
      <c r="H394" s="366"/>
      <c r="I394" s="366"/>
      <c r="J394" s="366"/>
      <c r="K394" s="366"/>
      <c r="L394" s="366"/>
      <c r="M394" s="367"/>
      <c r="O394" s="1" t="s">
        <v>1175</v>
      </c>
    </row>
    <row r="395" spans="2:15" ht="15" customHeight="1" outlineLevel="1" x14ac:dyDescent="0.25">
      <c r="B395" s="363"/>
      <c r="C395" s="364"/>
      <c r="D395" s="365"/>
      <c r="E395" s="366"/>
      <c r="F395" s="366"/>
      <c r="G395" s="366"/>
      <c r="H395" s="366"/>
      <c r="I395" s="366"/>
      <c r="J395" s="366"/>
      <c r="K395" s="366"/>
      <c r="L395" s="366"/>
      <c r="M395" s="367"/>
      <c r="O395" s="1" t="s">
        <v>1176</v>
      </c>
    </row>
    <row r="396" spans="2:15" ht="15" customHeight="1" outlineLevel="1" x14ac:dyDescent="0.25">
      <c r="B396" s="363"/>
      <c r="C396" s="364"/>
      <c r="D396" s="365"/>
      <c r="E396" s="366"/>
      <c r="F396" s="366"/>
      <c r="G396" s="366"/>
      <c r="H396" s="366"/>
      <c r="I396" s="366"/>
      <c r="J396" s="366"/>
      <c r="K396" s="366"/>
      <c r="L396" s="366"/>
      <c r="M396" s="367"/>
      <c r="O396" s="1" t="s">
        <v>1177</v>
      </c>
    </row>
    <row r="397" spans="2:15" ht="15" customHeight="1" outlineLevel="1" x14ac:dyDescent="0.25">
      <c r="B397" s="363"/>
      <c r="C397" s="364"/>
      <c r="D397" s="365"/>
      <c r="E397" s="366"/>
      <c r="F397" s="366"/>
      <c r="G397" s="366"/>
      <c r="H397" s="366"/>
      <c r="I397" s="366"/>
      <c r="J397" s="366"/>
      <c r="K397" s="366"/>
      <c r="L397" s="366"/>
      <c r="M397" s="367"/>
      <c r="O397" s="1" t="s">
        <v>1178</v>
      </c>
    </row>
    <row r="398" spans="2:15" ht="15" customHeight="1" outlineLevel="1" x14ac:dyDescent="0.25">
      <c r="B398" s="363"/>
      <c r="C398" s="364"/>
      <c r="D398" s="365"/>
      <c r="E398" s="366"/>
      <c r="F398" s="366"/>
      <c r="G398" s="366"/>
      <c r="H398" s="366"/>
      <c r="I398" s="366"/>
      <c r="J398" s="366"/>
      <c r="K398" s="366"/>
      <c r="L398" s="366"/>
      <c r="M398" s="367"/>
      <c r="O398" s="1" t="s">
        <v>1179</v>
      </c>
    </row>
    <row r="399" spans="2:15" ht="15" customHeight="1" outlineLevel="1" x14ac:dyDescent="0.25">
      <c r="B399" s="363"/>
      <c r="C399" s="364"/>
      <c r="D399" s="365"/>
      <c r="E399" s="366"/>
      <c r="F399" s="366"/>
      <c r="G399" s="366"/>
      <c r="H399" s="366"/>
      <c r="I399" s="366"/>
      <c r="J399" s="366"/>
      <c r="K399" s="366"/>
      <c r="L399" s="366"/>
      <c r="M399" s="367"/>
      <c r="O399" s="1" t="s">
        <v>1180</v>
      </c>
    </row>
    <row r="400" spans="2:15" ht="15" customHeight="1" outlineLevel="1" x14ac:dyDescent="0.25">
      <c r="B400" s="363"/>
      <c r="C400" s="364"/>
      <c r="D400" s="365"/>
      <c r="E400" s="366"/>
      <c r="F400" s="366"/>
      <c r="G400" s="366"/>
      <c r="H400" s="366"/>
      <c r="I400" s="366"/>
      <c r="J400" s="366"/>
      <c r="K400" s="366"/>
      <c r="L400" s="366"/>
      <c r="M400" s="367"/>
      <c r="O400" s="1" t="s">
        <v>1181</v>
      </c>
    </row>
    <row r="401" spans="2:15" ht="15" customHeight="1" outlineLevel="1" x14ac:dyDescent="0.25">
      <c r="B401" s="363"/>
      <c r="C401" s="364"/>
      <c r="D401" s="365"/>
      <c r="E401" s="366"/>
      <c r="F401" s="366"/>
      <c r="G401" s="366"/>
      <c r="H401" s="366"/>
      <c r="I401" s="366"/>
      <c r="J401" s="366"/>
      <c r="K401" s="366"/>
      <c r="L401" s="366"/>
      <c r="M401" s="367"/>
      <c r="O401" s="1" t="s">
        <v>1182</v>
      </c>
    </row>
    <row r="402" spans="2:15" ht="15" customHeight="1" outlineLevel="1" x14ac:dyDescent="0.25">
      <c r="B402" s="363"/>
      <c r="C402" s="364"/>
      <c r="D402" s="365"/>
      <c r="E402" s="366"/>
      <c r="F402" s="366"/>
      <c r="G402" s="366"/>
      <c r="H402" s="366"/>
      <c r="I402" s="366"/>
      <c r="J402" s="366"/>
      <c r="K402" s="366"/>
      <c r="L402" s="366"/>
      <c r="M402" s="367"/>
      <c r="O402" s="1" t="s">
        <v>1183</v>
      </c>
    </row>
    <row r="403" spans="2:15" ht="15" customHeight="1" outlineLevel="1" x14ac:dyDescent="0.25">
      <c r="B403" s="363"/>
      <c r="C403" s="364"/>
      <c r="D403" s="365"/>
      <c r="E403" s="366"/>
      <c r="F403" s="366"/>
      <c r="G403" s="366"/>
      <c r="H403" s="366"/>
      <c r="I403" s="366"/>
      <c r="J403" s="366"/>
      <c r="K403" s="366"/>
      <c r="L403" s="366"/>
      <c r="M403" s="367"/>
      <c r="O403" s="1" t="s">
        <v>1184</v>
      </c>
    </row>
    <row r="404" spans="2:15" ht="15" customHeight="1" outlineLevel="1" x14ac:dyDescent="0.25">
      <c r="B404" s="363"/>
      <c r="C404" s="364"/>
      <c r="D404" s="365"/>
      <c r="E404" s="366"/>
      <c r="F404" s="366"/>
      <c r="G404" s="366"/>
      <c r="H404" s="366"/>
      <c r="I404" s="366"/>
      <c r="J404" s="366"/>
      <c r="K404" s="366"/>
      <c r="L404" s="366"/>
      <c r="M404" s="367"/>
      <c r="O404" s="1" t="s">
        <v>1185</v>
      </c>
    </row>
    <row r="405" spans="2:15" ht="15" customHeight="1" outlineLevel="1" x14ac:dyDescent="0.25">
      <c r="B405" s="363"/>
      <c r="C405" s="364"/>
      <c r="D405" s="365"/>
      <c r="E405" s="366"/>
      <c r="F405" s="366"/>
      <c r="G405" s="366"/>
      <c r="H405" s="366"/>
      <c r="I405" s="366"/>
      <c r="J405" s="366"/>
      <c r="K405" s="366"/>
      <c r="L405" s="366"/>
      <c r="M405" s="367"/>
      <c r="O405" s="1" t="s">
        <v>1186</v>
      </c>
    </row>
    <row r="406" spans="2:15" ht="15" customHeight="1" outlineLevel="1" x14ac:dyDescent="0.25">
      <c r="B406" s="363"/>
      <c r="C406" s="364"/>
      <c r="D406" s="365"/>
      <c r="E406" s="366"/>
      <c r="F406" s="366"/>
      <c r="G406" s="366"/>
      <c r="H406" s="366"/>
      <c r="I406" s="366"/>
      <c r="J406" s="366"/>
      <c r="K406" s="366"/>
      <c r="L406" s="366"/>
      <c r="M406" s="367"/>
      <c r="O406" s="1" t="s">
        <v>1187</v>
      </c>
    </row>
    <row r="407" spans="2:15" ht="15" customHeight="1" outlineLevel="1" x14ac:dyDescent="0.25">
      <c r="B407" s="363"/>
      <c r="C407" s="364"/>
      <c r="D407" s="365"/>
      <c r="E407" s="366"/>
      <c r="F407" s="366"/>
      <c r="G407" s="366"/>
      <c r="H407" s="366"/>
      <c r="I407" s="366"/>
      <c r="J407" s="366"/>
      <c r="K407" s="366"/>
      <c r="L407" s="366"/>
      <c r="M407" s="367"/>
      <c r="O407" s="1" t="s">
        <v>1188</v>
      </c>
    </row>
    <row r="408" spans="2:15" ht="15" customHeight="1" outlineLevel="1" x14ac:dyDescent="0.25">
      <c r="B408" s="363"/>
      <c r="C408" s="364"/>
      <c r="D408" s="365"/>
      <c r="E408" s="366"/>
      <c r="F408" s="366"/>
      <c r="G408" s="366"/>
      <c r="H408" s="366"/>
      <c r="I408" s="366"/>
      <c r="J408" s="366"/>
      <c r="K408" s="366"/>
      <c r="L408" s="366"/>
      <c r="M408" s="367"/>
      <c r="O408" s="1" t="s">
        <v>1189</v>
      </c>
    </row>
    <row r="409" spans="2:15" ht="15" customHeight="1" outlineLevel="1" x14ac:dyDescent="0.25">
      <c r="B409" s="363"/>
      <c r="C409" s="364"/>
      <c r="D409" s="365"/>
      <c r="E409" s="366"/>
      <c r="F409" s="366"/>
      <c r="G409" s="366"/>
      <c r="H409" s="366"/>
      <c r="I409" s="366"/>
      <c r="J409" s="366"/>
      <c r="K409" s="366"/>
      <c r="L409" s="366"/>
      <c r="M409" s="367"/>
      <c r="O409" s="1" t="s">
        <v>1190</v>
      </c>
    </row>
    <row r="410" spans="2:15" ht="15" customHeight="1" outlineLevel="1" x14ac:dyDescent="0.25">
      <c r="B410" s="363"/>
      <c r="C410" s="364"/>
      <c r="D410" s="365"/>
      <c r="E410" s="366"/>
      <c r="F410" s="366"/>
      <c r="G410" s="366"/>
      <c r="H410" s="366"/>
      <c r="I410" s="366"/>
      <c r="J410" s="366"/>
      <c r="K410" s="366"/>
      <c r="L410" s="366"/>
      <c r="M410" s="367"/>
      <c r="O410" s="1" t="s">
        <v>1191</v>
      </c>
    </row>
    <row r="411" spans="2:15" ht="15" customHeight="1" outlineLevel="1" x14ac:dyDescent="0.25">
      <c r="B411" s="363"/>
      <c r="C411" s="364"/>
      <c r="D411" s="365"/>
      <c r="E411" s="366"/>
      <c r="F411" s="366"/>
      <c r="G411" s="366"/>
      <c r="H411" s="366"/>
      <c r="I411" s="366"/>
      <c r="J411" s="366"/>
      <c r="K411" s="366"/>
      <c r="L411" s="366"/>
      <c r="M411" s="367"/>
      <c r="O411" s="1" t="s">
        <v>1192</v>
      </c>
    </row>
    <row r="412" spans="2:15" ht="15" customHeight="1" outlineLevel="1" x14ac:dyDescent="0.25">
      <c r="B412" s="363"/>
      <c r="C412" s="364"/>
      <c r="D412" s="365"/>
      <c r="E412" s="366"/>
      <c r="F412" s="366"/>
      <c r="G412" s="366"/>
      <c r="H412" s="366"/>
      <c r="I412" s="366"/>
      <c r="J412" s="366"/>
      <c r="K412" s="366"/>
      <c r="L412" s="366"/>
      <c r="M412" s="367"/>
      <c r="O412" s="1" t="s">
        <v>1193</v>
      </c>
    </row>
    <row r="413" spans="2:15" ht="15" customHeight="1" outlineLevel="1" x14ac:dyDescent="0.25">
      <c r="B413" s="363"/>
      <c r="C413" s="364"/>
      <c r="D413" s="365"/>
      <c r="E413" s="366"/>
      <c r="F413" s="366"/>
      <c r="G413" s="366"/>
      <c r="H413" s="366"/>
      <c r="I413" s="366"/>
      <c r="J413" s="366"/>
      <c r="K413" s="366"/>
      <c r="L413" s="366"/>
      <c r="M413" s="367"/>
      <c r="O413" s="1" t="s">
        <v>1194</v>
      </c>
    </row>
    <row r="414" spans="2:15" ht="15" customHeight="1" outlineLevel="1" x14ac:dyDescent="0.25">
      <c r="B414" s="363"/>
      <c r="C414" s="364"/>
      <c r="D414" s="365"/>
      <c r="E414" s="366"/>
      <c r="F414" s="366"/>
      <c r="G414" s="366"/>
      <c r="H414" s="366"/>
      <c r="I414" s="366"/>
      <c r="J414" s="366"/>
      <c r="K414" s="366"/>
      <c r="L414" s="366"/>
      <c r="M414" s="367"/>
      <c r="O414" s="1" t="s">
        <v>1195</v>
      </c>
    </row>
    <row r="415" spans="2:15" ht="15" customHeight="1" outlineLevel="1" x14ac:dyDescent="0.25">
      <c r="B415" s="363"/>
      <c r="C415" s="364"/>
      <c r="D415" s="365"/>
      <c r="E415" s="366"/>
      <c r="F415" s="366"/>
      <c r="G415" s="366"/>
      <c r="H415" s="366"/>
      <c r="I415" s="366"/>
      <c r="J415" s="366"/>
      <c r="K415" s="366"/>
      <c r="L415" s="366"/>
      <c r="M415" s="367"/>
      <c r="O415" s="1" t="s">
        <v>1196</v>
      </c>
    </row>
    <row r="416" spans="2:15" ht="15" customHeight="1" outlineLevel="1" x14ac:dyDescent="0.25">
      <c r="B416" s="363"/>
      <c r="C416" s="364"/>
      <c r="D416" s="365"/>
      <c r="E416" s="366"/>
      <c r="F416" s="366"/>
      <c r="G416" s="366"/>
      <c r="H416" s="366"/>
      <c r="I416" s="366"/>
      <c r="J416" s="366"/>
      <c r="K416" s="366"/>
      <c r="L416" s="366"/>
      <c r="M416" s="367"/>
      <c r="O416" s="1" t="s">
        <v>1197</v>
      </c>
    </row>
    <row r="417" spans="2:15" ht="15" customHeight="1" outlineLevel="1" x14ac:dyDescent="0.25">
      <c r="B417" s="363"/>
      <c r="C417" s="364"/>
      <c r="D417" s="365"/>
      <c r="E417" s="366"/>
      <c r="F417" s="366"/>
      <c r="G417" s="366"/>
      <c r="H417" s="366"/>
      <c r="I417" s="366"/>
      <c r="J417" s="366"/>
      <c r="K417" s="366"/>
      <c r="L417" s="366"/>
      <c r="M417" s="367"/>
      <c r="O417" s="1" t="s">
        <v>1198</v>
      </c>
    </row>
    <row r="418" spans="2:15" ht="15" customHeight="1" outlineLevel="1" x14ac:dyDescent="0.25">
      <c r="B418" s="363"/>
      <c r="C418" s="364"/>
      <c r="D418" s="365"/>
      <c r="E418" s="366"/>
      <c r="F418" s="366"/>
      <c r="G418" s="366"/>
      <c r="H418" s="366"/>
      <c r="I418" s="366"/>
      <c r="J418" s="366"/>
      <c r="K418" s="366"/>
      <c r="L418" s="366"/>
      <c r="M418" s="367"/>
      <c r="O418" s="1" t="s">
        <v>1199</v>
      </c>
    </row>
    <row r="419" spans="2:15" ht="15" customHeight="1" outlineLevel="1" x14ac:dyDescent="0.25">
      <c r="B419" s="363"/>
      <c r="C419" s="364"/>
      <c r="D419" s="365"/>
      <c r="E419" s="366"/>
      <c r="F419" s="366"/>
      <c r="G419" s="366"/>
      <c r="H419" s="366"/>
      <c r="I419" s="366"/>
      <c r="J419" s="366"/>
      <c r="K419" s="366"/>
      <c r="L419" s="366"/>
      <c r="M419" s="367"/>
      <c r="O419" s="1" t="s">
        <v>1200</v>
      </c>
    </row>
    <row r="420" spans="2:15" ht="15" customHeight="1" outlineLevel="1" x14ac:dyDescent="0.25">
      <c r="B420" s="363"/>
      <c r="C420" s="364"/>
      <c r="D420" s="365"/>
      <c r="E420" s="366"/>
      <c r="F420" s="366"/>
      <c r="G420" s="366"/>
      <c r="H420" s="366"/>
      <c r="I420" s="366"/>
      <c r="J420" s="366"/>
      <c r="K420" s="366"/>
      <c r="L420" s="366"/>
      <c r="M420" s="367"/>
      <c r="O420" s="1" t="s">
        <v>1201</v>
      </c>
    </row>
    <row r="421" spans="2:15" ht="15" customHeight="1" outlineLevel="1" x14ac:dyDescent="0.25">
      <c r="B421" s="363"/>
      <c r="C421" s="364"/>
      <c r="D421" s="365"/>
      <c r="E421" s="366"/>
      <c r="F421" s="366"/>
      <c r="G421" s="366"/>
      <c r="H421" s="366"/>
      <c r="I421" s="366"/>
      <c r="J421" s="366"/>
      <c r="K421" s="366"/>
      <c r="L421" s="366"/>
      <c r="M421" s="367"/>
      <c r="O421" s="1" t="s">
        <v>1202</v>
      </c>
    </row>
    <row r="422" spans="2:15" ht="15" customHeight="1" outlineLevel="1" x14ac:dyDescent="0.25">
      <c r="B422" s="363"/>
      <c r="C422" s="364"/>
      <c r="D422" s="365"/>
      <c r="E422" s="366"/>
      <c r="F422" s="366"/>
      <c r="G422" s="366"/>
      <c r="H422" s="366"/>
      <c r="I422" s="366"/>
      <c r="J422" s="366"/>
      <c r="K422" s="366"/>
      <c r="L422" s="366"/>
      <c r="M422" s="367"/>
      <c r="O422" s="1" t="s">
        <v>1203</v>
      </c>
    </row>
    <row r="423" spans="2:15" ht="15" customHeight="1" outlineLevel="1" x14ac:dyDescent="0.25">
      <c r="B423" s="363"/>
      <c r="C423" s="364"/>
      <c r="D423" s="365"/>
      <c r="E423" s="366"/>
      <c r="F423" s="366"/>
      <c r="G423" s="366"/>
      <c r="H423" s="366"/>
      <c r="I423" s="366"/>
      <c r="J423" s="366"/>
      <c r="K423" s="366"/>
      <c r="L423" s="366"/>
      <c r="M423" s="367"/>
      <c r="O423" s="1" t="s">
        <v>1204</v>
      </c>
    </row>
    <row r="424" spans="2:15" ht="15" customHeight="1" outlineLevel="1" x14ac:dyDescent="0.25">
      <c r="B424" s="363"/>
      <c r="C424" s="364"/>
      <c r="D424" s="365"/>
      <c r="E424" s="366"/>
      <c r="F424" s="366"/>
      <c r="G424" s="366"/>
      <c r="H424" s="366"/>
      <c r="I424" s="366"/>
      <c r="J424" s="366"/>
      <c r="K424" s="366"/>
      <c r="L424" s="366"/>
      <c r="M424" s="367"/>
      <c r="O424" s="1" t="s">
        <v>1205</v>
      </c>
    </row>
    <row r="425" spans="2:15" ht="15" customHeight="1" outlineLevel="1" x14ac:dyDescent="0.25">
      <c r="B425" s="363"/>
      <c r="C425" s="364"/>
      <c r="D425" s="365"/>
      <c r="E425" s="366"/>
      <c r="F425" s="366"/>
      <c r="G425" s="366"/>
      <c r="H425" s="366"/>
      <c r="I425" s="366"/>
      <c r="J425" s="366"/>
      <c r="K425" s="366"/>
      <c r="L425" s="366"/>
      <c r="M425" s="367"/>
      <c r="O425" s="1" t="s">
        <v>1206</v>
      </c>
    </row>
    <row r="426" spans="2:15" ht="15" customHeight="1" outlineLevel="1" x14ac:dyDescent="0.25">
      <c r="B426" s="363"/>
      <c r="C426" s="364"/>
      <c r="D426" s="365"/>
      <c r="E426" s="366"/>
      <c r="F426" s="366"/>
      <c r="G426" s="366"/>
      <c r="H426" s="366"/>
      <c r="I426" s="366"/>
      <c r="J426" s="366"/>
      <c r="K426" s="366"/>
      <c r="L426" s="366"/>
      <c r="M426" s="367"/>
      <c r="O426" s="1" t="s">
        <v>1207</v>
      </c>
    </row>
    <row r="427" spans="2:15" ht="15" customHeight="1" outlineLevel="1" x14ac:dyDescent="0.25">
      <c r="B427" s="363"/>
      <c r="C427" s="364"/>
      <c r="D427" s="365"/>
      <c r="E427" s="366"/>
      <c r="F427" s="366"/>
      <c r="G427" s="366"/>
      <c r="H427" s="366"/>
      <c r="I427" s="366"/>
      <c r="J427" s="366"/>
      <c r="K427" s="366"/>
      <c r="L427" s="366"/>
      <c r="M427" s="367"/>
      <c r="O427" s="1" t="s">
        <v>1208</v>
      </c>
    </row>
    <row r="428" spans="2:15" ht="15" customHeight="1" outlineLevel="1" x14ac:dyDescent="0.25">
      <c r="B428" s="363"/>
      <c r="C428" s="364"/>
      <c r="D428" s="365"/>
      <c r="E428" s="366"/>
      <c r="F428" s="366"/>
      <c r="G428" s="366"/>
      <c r="H428" s="366"/>
      <c r="I428" s="366"/>
      <c r="J428" s="366"/>
      <c r="K428" s="366"/>
      <c r="L428" s="366"/>
      <c r="M428" s="367"/>
      <c r="O428" s="1" t="s">
        <v>1209</v>
      </c>
    </row>
    <row r="429" spans="2:15" ht="15" customHeight="1" outlineLevel="1" x14ac:dyDescent="0.25">
      <c r="B429" s="363"/>
      <c r="C429" s="364"/>
      <c r="D429" s="365"/>
      <c r="E429" s="366"/>
      <c r="F429" s="366"/>
      <c r="G429" s="366"/>
      <c r="H429" s="366"/>
      <c r="I429" s="366"/>
      <c r="J429" s="366"/>
      <c r="K429" s="366"/>
      <c r="L429" s="366"/>
      <c r="M429" s="367"/>
      <c r="O429" s="1" t="s">
        <v>1210</v>
      </c>
    </row>
    <row r="430" spans="2:15" ht="15" customHeight="1" outlineLevel="1" x14ac:dyDescent="0.25">
      <c r="B430" s="363"/>
      <c r="C430" s="364"/>
      <c r="D430" s="365"/>
      <c r="E430" s="366"/>
      <c r="F430" s="366"/>
      <c r="G430" s="366"/>
      <c r="H430" s="366"/>
      <c r="I430" s="366"/>
      <c r="J430" s="366"/>
      <c r="K430" s="366"/>
      <c r="L430" s="366"/>
      <c r="M430" s="367"/>
      <c r="O430" s="1" t="s">
        <v>1211</v>
      </c>
    </row>
    <row r="431" spans="2:15" ht="15" customHeight="1" outlineLevel="1" x14ac:dyDescent="0.25">
      <c r="B431" s="363"/>
      <c r="C431" s="364"/>
      <c r="D431" s="365"/>
      <c r="E431" s="366"/>
      <c r="F431" s="366"/>
      <c r="G431" s="366"/>
      <c r="H431" s="366"/>
      <c r="I431" s="366"/>
      <c r="J431" s="366"/>
      <c r="K431" s="366"/>
      <c r="L431" s="366"/>
      <c r="M431" s="367"/>
      <c r="O431" s="1" t="s">
        <v>1212</v>
      </c>
    </row>
    <row r="432" spans="2:15" ht="15" customHeight="1" outlineLevel="1" x14ac:dyDescent="0.25">
      <c r="B432" s="363"/>
      <c r="C432" s="364"/>
      <c r="D432" s="365"/>
      <c r="E432" s="366"/>
      <c r="F432" s="366"/>
      <c r="G432" s="366"/>
      <c r="H432" s="366"/>
      <c r="I432" s="366"/>
      <c r="J432" s="366"/>
      <c r="K432" s="366"/>
      <c r="L432" s="366"/>
      <c r="M432" s="367"/>
      <c r="O432" s="1" t="s">
        <v>1213</v>
      </c>
    </row>
    <row r="433" spans="2:15" ht="15" customHeight="1" outlineLevel="1" x14ac:dyDescent="0.25">
      <c r="B433" s="363"/>
      <c r="C433" s="364"/>
      <c r="D433" s="365"/>
      <c r="E433" s="366"/>
      <c r="F433" s="366"/>
      <c r="G433" s="366"/>
      <c r="H433" s="366"/>
      <c r="I433" s="366"/>
      <c r="J433" s="366"/>
      <c r="K433" s="366"/>
      <c r="L433" s="366"/>
      <c r="M433" s="367"/>
      <c r="O433" s="1" t="s">
        <v>1214</v>
      </c>
    </row>
    <row r="434" spans="2:15" ht="15" customHeight="1" outlineLevel="1" x14ac:dyDescent="0.25">
      <c r="B434" s="363"/>
      <c r="C434" s="364"/>
      <c r="D434" s="365"/>
      <c r="E434" s="366"/>
      <c r="F434" s="366"/>
      <c r="G434" s="366"/>
      <c r="H434" s="366"/>
      <c r="I434" s="366"/>
      <c r="J434" s="366"/>
      <c r="K434" s="366"/>
      <c r="L434" s="366"/>
      <c r="M434" s="367"/>
      <c r="O434" s="1" t="s">
        <v>1215</v>
      </c>
    </row>
    <row r="435" spans="2:15" ht="15" customHeight="1" outlineLevel="1" x14ac:dyDescent="0.25">
      <c r="B435" s="363"/>
      <c r="C435" s="364"/>
      <c r="D435" s="365"/>
      <c r="E435" s="366"/>
      <c r="F435" s="366"/>
      <c r="G435" s="366"/>
      <c r="H435" s="366"/>
      <c r="I435" s="366"/>
      <c r="J435" s="366"/>
      <c r="K435" s="366"/>
      <c r="L435" s="366"/>
      <c r="M435" s="367"/>
      <c r="O435" s="1" t="s">
        <v>1216</v>
      </c>
    </row>
    <row r="436" spans="2:15" ht="15" customHeight="1" outlineLevel="1" x14ac:dyDescent="0.25">
      <c r="B436" s="363"/>
      <c r="C436" s="364"/>
      <c r="D436" s="365"/>
      <c r="E436" s="366"/>
      <c r="F436" s="366"/>
      <c r="G436" s="366"/>
      <c r="H436" s="366"/>
      <c r="I436" s="366"/>
      <c r="J436" s="366"/>
      <c r="K436" s="366"/>
      <c r="L436" s="366"/>
      <c r="M436" s="367"/>
      <c r="O436" s="1" t="s">
        <v>1217</v>
      </c>
    </row>
    <row r="437" spans="2:15" ht="15" customHeight="1" outlineLevel="1" x14ac:dyDescent="0.25">
      <c r="B437" s="363"/>
      <c r="C437" s="364"/>
      <c r="D437" s="365"/>
      <c r="E437" s="366"/>
      <c r="F437" s="366"/>
      <c r="G437" s="366"/>
      <c r="H437" s="366"/>
      <c r="I437" s="366"/>
      <c r="J437" s="366"/>
      <c r="K437" s="366"/>
      <c r="L437" s="366"/>
      <c r="M437" s="367"/>
      <c r="O437" s="1" t="s">
        <v>1218</v>
      </c>
    </row>
    <row r="438" spans="2:15" ht="15" customHeight="1" outlineLevel="1" x14ac:dyDescent="0.25">
      <c r="B438" s="363"/>
      <c r="C438" s="364"/>
      <c r="D438" s="365"/>
      <c r="E438" s="366"/>
      <c r="F438" s="366"/>
      <c r="G438" s="366"/>
      <c r="H438" s="366"/>
      <c r="I438" s="366"/>
      <c r="J438" s="366"/>
      <c r="K438" s="366"/>
      <c r="L438" s="366"/>
      <c r="M438" s="367"/>
      <c r="O438" s="1" t="s">
        <v>1219</v>
      </c>
    </row>
    <row r="439" spans="2:15" ht="15" customHeight="1" outlineLevel="1" x14ac:dyDescent="0.25">
      <c r="B439" s="363"/>
      <c r="C439" s="364"/>
      <c r="D439" s="365"/>
      <c r="E439" s="366"/>
      <c r="F439" s="366"/>
      <c r="G439" s="366"/>
      <c r="H439" s="366"/>
      <c r="I439" s="366"/>
      <c r="J439" s="366"/>
      <c r="K439" s="366"/>
      <c r="L439" s="366"/>
      <c r="M439" s="367"/>
      <c r="O439" s="1" t="s">
        <v>1220</v>
      </c>
    </row>
    <row r="440" spans="2:15" ht="15" customHeight="1" outlineLevel="1" x14ac:dyDescent="0.25">
      <c r="B440" s="363"/>
      <c r="C440" s="364"/>
      <c r="D440" s="365"/>
      <c r="E440" s="366"/>
      <c r="F440" s="366"/>
      <c r="G440" s="366"/>
      <c r="H440" s="366"/>
      <c r="I440" s="366"/>
      <c r="J440" s="366"/>
      <c r="K440" s="366"/>
      <c r="L440" s="366"/>
      <c r="M440" s="367"/>
      <c r="O440" s="1" t="s">
        <v>1221</v>
      </c>
    </row>
    <row r="441" spans="2:15" ht="15" customHeight="1" outlineLevel="1" x14ac:dyDescent="0.25">
      <c r="B441" s="363"/>
      <c r="C441" s="364"/>
      <c r="D441" s="365"/>
      <c r="E441" s="366"/>
      <c r="F441" s="366"/>
      <c r="G441" s="366"/>
      <c r="H441" s="366"/>
      <c r="I441" s="366"/>
      <c r="J441" s="366"/>
      <c r="K441" s="366"/>
      <c r="L441" s="366"/>
      <c r="M441" s="367"/>
      <c r="O441" s="1" t="s">
        <v>1222</v>
      </c>
    </row>
    <row r="442" spans="2:15" ht="15" customHeight="1" outlineLevel="1" x14ac:dyDescent="0.25">
      <c r="B442" s="363"/>
      <c r="C442" s="364"/>
      <c r="D442" s="365"/>
      <c r="E442" s="366"/>
      <c r="F442" s="366"/>
      <c r="G442" s="366"/>
      <c r="H442" s="366"/>
      <c r="I442" s="366"/>
      <c r="J442" s="366"/>
      <c r="K442" s="366"/>
      <c r="L442" s="366"/>
      <c r="M442" s="367"/>
      <c r="O442" s="1" t="s">
        <v>1223</v>
      </c>
    </row>
    <row r="443" spans="2:15" ht="15" customHeight="1" outlineLevel="1" x14ac:dyDescent="0.25">
      <c r="B443" s="363"/>
      <c r="C443" s="364"/>
      <c r="D443" s="365"/>
      <c r="E443" s="366"/>
      <c r="F443" s="366"/>
      <c r="G443" s="366"/>
      <c r="H443" s="366"/>
      <c r="I443" s="366"/>
      <c r="J443" s="366"/>
      <c r="K443" s="366"/>
      <c r="L443" s="366"/>
      <c r="M443" s="367"/>
      <c r="O443" s="1" t="s">
        <v>1224</v>
      </c>
    </row>
    <row r="444" spans="2:15" ht="15" customHeight="1" outlineLevel="1" x14ac:dyDescent="0.25">
      <c r="B444" s="363"/>
      <c r="C444" s="364"/>
      <c r="D444" s="365"/>
      <c r="E444" s="366"/>
      <c r="F444" s="366"/>
      <c r="G444" s="366"/>
      <c r="H444" s="366"/>
      <c r="I444" s="366"/>
      <c r="J444" s="366"/>
      <c r="K444" s="366"/>
      <c r="L444" s="366"/>
      <c r="M444" s="367"/>
      <c r="O444" s="1" t="s">
        <v>1225</v>
      </c>
    </row>
    <row r="445" spans="2:15" ht="15" customHeight="1" outlineLevel="1" x14ac:dyDescent="0.25">
      <c r="B445" s="363"/>
      <c r="C445" s="364"/>
      <c r="D445" s="365"/>
      <c r="E445" s="366"/>
      <c r="F445" s="366"/>
      <c r="G445" s="366"/>
      <c r="H445" s="366"/>
      <c r="I445" s="366"/>
      <c r="J445" s="366"/>
      <c r="K445" s="366"/>
      <c r="L445" s="366"/>
      <c r="M445" s="367"/>
      <c r="O445" s="1" t="s">
        <v>1226</v>
      </c>
    </row>
    <row r="446" spans="2:15" ht="15" customHeight="1" outlineLevel="1" x14ac:dyDescent="0.25">
      <c r="B446" s="363"/>
      <c r="C446" s="364"/>
      <c r="D446" s="365"/>
      <c r="E446" s="366"/>
      <c r="F446" s="366"/>
      <c r="G446" s="366"/>
      <c r="H446" s="366"/>
      <c r="I446" s="366"/>
      <c r="J446" s="366"/>
      <c r="K446" s="366"/>
      <c r="L446" s="366"/>
      <c r="M446" s="367"/>
      <c r="O446" s="1" t="s">
        <v>1227</v>
      </c>
    </row>
    <row r="447" spans="2:15" ht="15" customHeight="1" outlineLevel="1" x14ac:dyDescent="0.25">
      <c r="B447" s="363"/>
      <c r="C447" s="364"/>
      <c r="D447" s="365"/>
      <c r="E447" s="366"/>
      <c r="F447" s="366"/>
      <c r="G447" s="366"/>
      <c r="H447" s="366"/>
      <c r="I447" s="366"/>
      <c r="J447" s="366"/>
      <c r="K447" s="366"/>
      <c r="L447" s="366"/>
      <c r="M447" s="367"/>
      <c r="O447" s="1" t="s">
        <v>1228</v>
      </c>
    </row>
    <row r="448" spans="2:15" ht="15" customHeight="1" outlineLevel="1" x14ac:dyDescent="0.25">
      <c r="B448" s="363"/>
      <c r="C448" s="364"/>
      <c r="D448" s="365"/>
      <c r="E448" s="366"/>
      <c r="F448" s="366"/>
      <c r="G448" s="366"/>
      <c r="H448" s="366"/>
      <c r="I448" s="366"/>
      <c r="J448" s="366"/>
      <c r="K448" s="366"/>
      <c r="L448" s="366"/>
      <c r="M448" s="367"/>
      <c r="O448" s="1" t="s">
        <v>1229</v>
      </c>
    </row>
    <row r="449" spans="2:15" ht="15" customHeight="1" outlineLevel="1" x14ac:dyDescent="0.25">
      <c r="B449" s="363"/>
      <c r="C449" s="364"/>
      <c r="D449" s="365"/>
      <c r="E449" s="366"/>
      <c r="F449" s="366"/>
      <c r="G449" s="366"/>
      <c r="H449" s="366"/>
      <c r="I449" s="366"/>
      <c r="J449" s="366"/>
      <c r="K449" s="366"/>
      <c r="L449" s="366"/>
      <c r="M449" s="367"/>
      <c r="O449" s="1" t="s">
        <v>1230</v>
      </c>
    </row>
    <row r="450" spans="2:15" ht="15" customHeight="1" outlineLevel="1" x14ac:dyDescent="0.25">
      <c r="B450" s="363"/>
      <c r="C450" s="364"/>
      <c r="D450" s="365"/>
      <c r="E450" s="366"/>
      <c r="F450" s="366"/>
      <c r="G450" s="366"/>
      <c r="H450" s="366"/>
      <c r="I450" s="366"/>
      <c r="J450" s="366"/>
      <c r="K450" s="366"/>
      <c r="L450" s="366"/>
      <c r="M450" s="367"/>
      <c r="O450" s="1" t="s">
        <v>1231</v>
      </c>
    </row>
    <row r="451" spans="2:15" ht="15" customHeight="1" outlineLevel="1" x14ac:dyDescent="0.25">
      <c r="B451" s="363"/>
      <c r="C451" s="364"/>
      <c r="D451" s="365"/>
      <c r="E451" s="366"/>
      <c r="F451" s="366"/>
      <c r="G451" s="366"/>
      <c r="H451" s="366"/>
      <c r="I451" s="366"/>
      <c r="J451" s="366"/>
      <c r="K451" s="366"/>
      <c r="L451" s="366"/>
      <c r="M451" s="367"/>
      <c r="O451" s="1" t="s">
        <v>1232</v>
      </c>
    </row>
    <row r="452" spans="2:15" ht="15" customHeight="1" outlineLevel="1" x14ac:dyDescent="0.25">
      <c r="B452" s="363"/>
      <c r="C452" s="364"/>
      <c r="D452" s="365"/>
      <c r="E452" s="366"/>
      <c r="F452" s="366"/>
      <c r="G452" s="366"/>
      <c r="H452" s="366"/>
      <c r="I452" s="366"/>
      <c r="J452" s="366"/>
      <c r="K452" s="366"/>
      <c r="L452" s="366"/>
      <c r="M452" s="367"/>
      <c r="O452" s="1" t="s">
        <v>1233</v>
      </c>
    </row>
    <row r="453" spans="2:15" ht="15" customHeight="1" outlineLevel="1" x14ac:dyDescent="0.25">
      <c r="B453" s="363"/>
      <c r="C453" s="364"/>
      <c r="D453" s="365"/>
      <c r="E453" s="366"/>
      <c r="F453" s="366"/>
      <c r="G453" s="366"/>
      <c r="H453" s="366"/>
      <c r="I453" s="366"/>
      <c r="J453" s="366"/>
      <c r="K453" s="366"/>
      <c r="L453" s="366"/>
      <c r="M453" s="367"/>
      <c r="O453" s="1" t="s">
        <v>1234</v>
      </c>
    </row>
    <row r="454" spans="2:15" ht="15" customHeight="1" outlineLevel="1" x14ac:dyDescent="0.25">
      <c r="B454" s="363"/>
      <c r="C454" s="364"/>
      <c r="D454" s="365"/>
      <c r="E454" s="366"/>
      <c r="F454" s="366"/>
      <c r="G454" s="366"/>
      <c r="H454" s="366"/>
      <c r="I454" s="366"/>
      <c r="J454" s="366"/>
      <c r="K454" s="366"/>
      <c r="L454" s="366"/>
      <c r="M454" s="367"/>
      <c r="O454" s="1" t="s">
        <v>1235</v>
      </c>
    </row>
    <row r="455" spans="2:15" ht="15" customHeight="1" outlineLevel="1" x14ac:dyDescent="0.25">
      <c r="B455" s="363"/>
      <c r="C455" s="364"/>
      <c r="D455" s="365"/>
      <c r="E455" s="366"/>
      <c r="F455" s="366"/>
      <c r="G455" s="366"/>
      <c r="H455" s="366"/>
      <c r="I455" s="366"/>
      <c r="J455" s="366"/>
      <c r="K455" s="366"/>
      <c r="L455" s="366"/>
      <c r="M455" s="367"/>
      <c r="O455" s="1" t="s">
        <v>1236</v>
      </c>
    </row>
    <row r="456" spans="2:15" ht="15" customHeight="1" outlineLevel="1" x14ac:dyDescent="0.25">
      <c r="B456" s="363"/>
      <c r="C456" s="364"/>
      <c r="D456" s="365"/>
      <c r="E456" s="366"/>
      <c r="F456" s="366"/>
      <c r="G456" s="366"/>
      <c r="H456" s="366"/>
      <c r="I456" s="366"/>
      <c r="J456" s="366"/>
      <c r="K456" s="366"/>
      <c r="L456" s="366"/>
      <c r="M456" s="367"/>
      <c r="O456" s="1" t="s">
        <v>1237</v>
      </c>
    </row>
    <row r="457" spans="2:15" ht="15" customHeight="1" outlineLevel="1" x14ac:dyDescent="0.25">
      <c r="B457" s="363"/>
      <c r="C457" s="364"/>
      <c r="D457" s="365"/>
      <c r="E457" s="366"/>
      <c r="F457" s="366"/>
      <c r="G457" s="366"/>
      <c r="H457" s="366"/>
      <c r="I457" s="366"/>
      <c r="J457" s="366"/>
      <c r="K457" s="366"/>
      <c r="L457" s="366"/>
      <c r="M457" s="367"/>
      <c r="O457" s="1" t="s">
        <v>1238</v>
      </c>
    </row>
    <row r="458" spans="2:15" ht="15" customHeight="1" outlineLevel="1" x14ac:dyDescent="0.25">
      <c r="B458" s="363"/>
      <c r="C458" s="364"/>
      <c r="D458" s="365"/>
      <c r="E458" s="366"/>
      <c r="F458" s="366"/>
      <c r="G458" s="366"/>
      <c r="H458" s="366"/>
      <c r="I458" s="366"/>
      <c r="J458" s="366"/>
      <c r="K458" s="366"/>
      <c r="L458" s="366"/>
      <c r="M458" s="367"/>
      <c r="O458" s="1" t="s">
        <v>1239</v>
      </c>
    </row>
    <row r="459" spans="2:15" ht="15" customHeight="1" outlineLevel="1" x14ac:dyDescent="0.25">
      <c r="B459" s="363"/>
      <c r="C459" s="364"/>
      <c r="D459" s="365"/>
      <c r="E459" s="366"/>
      <c r="F459" s="366"/>
      <c r="G459" s="366"/>
      <c r="H459" s="366"/>
      <c r="I459" s="366"/>
      <c r="J459" s="366"/>
      <c r="K459" s="366"/>
      <c r="L459" s="366"/>
      <c r="M459" s="367"/>
      <c r="O459" s="1" t="s">
        <v>1240</v>
      </c>
    </row>
    <row r="460" spans="2:15" ht="15" customHeight="1" outlineLevel="1" x14ac:dyDescent="0.25">
      <c r="B460" s="363"/>
      <c r="C460" s="364"/>
      <c r="D460" s="365"/>
      <c r="E460" s="366"/>
      <c r="F460" s="366"/>
      <c r="G460" s="366"/>
      <c r="H460" s="366"/>
      <c r="I460" s="366"/>
      <c r="J460" s="366"/>
      <c r="K460" s="366"/>
      <c r="L460" s="366"/>
      <c r="M460" s="367"/>
      <c r="O460" s="1" t="s">
        <v>1241</v>
      </c>
    </row>
    <row r="461" spans="2:15" ht="15" customHeight="1" outlineLevel="1" x14ac:dyDescent="0.25">
      <c r="B461" s="363"/>
      <c r="C461" s="364"/>
      <c r="D461" s="365"/>
      <c r="E461" s="366"/>
      <c r="F461" s="366"/>
      <c r="G461" s="366"/>
      <c r="H461" s="366"/>
      <c r="I461" s="366"/>
      <c r="J461" s="366"/>
      <c r="K461" s="366"/>
      <c r="L461" s="366"/>
      <c r="M461" s="367"/>
      <c r="O461" s="1" t="s">
        <v>1242</v>
      </c>
    </row>
    <row r="462" spans="2:15" ht="15" customHeight="1" outlineLevel="1" x14ac:dyDescent="0.25">
      <c r="B462" s="363"/>
      <c r="C462" s="364"/>
      <c r="D462" s="365"/>
      <c r="E462" s="366"/>
      <c r="F462" s="366"/>
      <c r="G462" s="366"/>
      <c r="H462" s="366"/>
      <c r="I462" s="366"/>
      <c r="J462" s="366"/>
      <c r="K462" s="366"/>
      <c r="L462" s="366"/>
      <c r="M462" s="367"/>
      <c r="O462" s="1" t="s">
        <v>1243</v>
      </c>
    </row>
    <row r="463" spans="2:15" ht="15" customHeight="1" outlineLevel="1" x14ac:dyDescent="0.25">
      <c r="B463" s="363"/>
      <c r="C463" s="364"/>
      <c r="D463" s="365"/>
      <c r="E463" s="366"/>
      <c r="F463" s="366"/>
      <c r="G463" s="366"/>
      <c r="H463" s="366"/>
      <c r="I463" s="366"/>
      <c r="J463" s="366"/>
      <c r="K463" s="366"/>
      <c r="L463" s="366"/>
      <c r="M463" s="367"/>
      <c r="O463" s="1" t="s">
        <v>1244</v>
      </c>
    </row>
    <row r="464" spans="2:15" ht="15" customHeight="1" outlineLevel="1" x14ac:dyDescent="0.25">
      <c r="B464" s="363"/>
      <c r="C464" s="364"/>
      <c r="D464" s="365"/>
      <c r="E464" s="366"/>
      <c r="F464" s="366"/>
      <c r="G464" s="366"/>
      <c r="H464" s="366"/>
      <c r="I464" s="366"/>
      <c r="J464" s="366"/>
      <c r="K464" s="366"/>
      <c r="L464" s="366"/>
      <c r="M464" s="367"/>
      <c r="O464" s="1" t="s">
        <v>1245</v>
      </c>
    </row>
    <row r="465" spans="2:15" ht="15" customHeight="1" outlineLevel="1" x14ac:dyDescent="0.25">
      <c r="B465" s="363"/>
      <c r="C465" s="364"/>
      <c r="D465" s="365"/>
      <c r="E465" s="366"/>
      <c r="F465" s="366"/>
      <c r="G465" s="366"/>
      <c r="H465" s="366"/>
      <c r="I465" s="366"/>
      <c r="J465" s="366"/>
      <c r="K465" s="366"/>
      <c r="L465" s="366"/>
      <c r="M465" s="367"/>
      <c r="O465" s="1" t="s">
        <v>1246</v>
      </c>
    </row>
    <row r="466" spans="2:15" ht="15" customHeight="1" outlineLevel="1" x14ac:dyDescent="0.25">
      <c r="B466" s="363"/>
      <c r="C466" s="364"/>
      <c r="D466" s="365"/>
      <c r="E466" s="366"/>
      <c r="F466" s="366"/>
      <c r="G466" s="366"/>
      <c r="H466" s="366"/>
      <c r="I466" s="366"/>
      <c r="J466" s="366"/>
      <c r="K466" s="366"/>
      <c r="L466" s="366"/>
      <c r="M466" s="367"/>
      <c r="O466" s="1" t="s">
        <v>1247</v>
      </c>
    </row>
    <row r="467" spans="2:15" ht="15" customHeight="1" outlineLevel="1" x14ac:dyDescent="0.25">
      <c r="B467" s="363"/>
      <c r="C467" s="364"/>
      <c r="D467" s="365"/>
      <c r="E467" s="366"/>
      <c r="F467" s="366"/>
      <c r="G467" s="366"/>
      <c r="H467" s="366"/>
      <c r="I467" s="366"/>
      <c r="J467" s="366"/>
      <c r="K467" s="366"/>
      <c r="L467" s="366"/>
      <c r="M467" s="367"/>
      <c r="O467" s="1" t="s">
        <v>1248</v>
      </c>
    </row>
    <row r="468" spans="2:15" ht="15" customHeight="1" outlineLevel="1" x14ac:dyDescent="0.25">
      <c r="B468" s="363"/>
      <c r="C468" s="364"/>
      <c r="D468" s="365"/>
      <c r="E468" s="366"/>
      <c r="F468" s="366"/>
      <c r="G468" s="366"/>
      <c r="H468" s="366"/>
      <c r="I468" s="366"/>
      <c r="J468" s="366"/>
      <c r="K468" s="366"/>
      <c r="L468" s="366"/>
      <c r="M468" s="367"/>
      <c r="O468" s="1" t="s">
        <v>1249</v>
      </c>
    </row>
    <row r="469" spans="2:15" ht="15" customHeight="1" outlineLevel="1" x14ac:dyDescent="0.25">
      <c r="B469" s="363"/>
      <c r="C469" s="364"/>
      <c r="D469" s="365"/>
      <c r="E469" s="366"/>
      <c r="F469" s="366"/>
      <c r="G469" s="366"/>
      <c r="H469" s="366"/>
      <c r="I469" s="366"/>
      <c r="J469" s="366"/>
      <c r="K469" s="366"/>
      <c r="L469" s="366"/>
      <c r="M469" s="367"/>
      <c r="O469" s="1" t="s">
        <v>1250</v>
      </c>
    </row>
    <row r="470" spans="2:15" ht="15" customHeight="1" outlineLevel="1" x14ac:dyDescent="0.25">
      <c r="B470" s="363"/>
      <c r="C470" s="364"/>
      <c r="D470" s="365"/>
      <c r="E470" s="366"/>
      <c r="F470" s="366"/>
      <c r="G470" s="366"/>
      <c r="H470" s="366"/>
      <c r="I470" s="366"/>
      <c r="J470" s="366"/>
      <c r="K470" s="366"/>
      <c r="L470" s="366"/>
      <c r="M470" s="367"/>
      <c r="O470" s="1" t="s">
        <v>1251</v>
      </c>
    </row>
    <row r="471" spans="2:15" ht="15" customHeight="1" outlineLevel="1" x14ac:dyDescent="0.25">
      <c r="B471" s="363"/>
      <c r="C471" s="364"/>
      <c r="D471" s="365"/>
      <c r="E471" s="366"/>
      <c r="F471" s="366"/>
      <c r="G471" s="366"/>
      <c r="H471" s="366"/>
      <c r="I471" s="366"/>
      <c r="J471" s="366"/>
      <c r="K471" s="366"/>
      <c r="L471" s="366"/>
      <c r="M471" s="367"/>
      <c r="O471" s="1" t="s">
        <v>1252</v>
      </c>
    </row>
    <row r="472" spans="2:15" ht="15" customHeight="1" outlineLevel="1" x14ac:dyDescent="0.25">
      <c r="B472" s="363"/>
      <c r="C472" s="364"/>
      <c r="D472" s="365"/>
      <c r="E472" s="366"/>
      <c r="F472" s="366"/>
      <c r="G472" s="366"/>
      <c r="H472" s="366"/>
      <c r="I472" s="366"/>
      <c r="J472" s="366"/>
      <c r="K472" s="366"/>
      <c r="L472" s="366"/>
      <c r="M472" s="367"/>
      <c r="O472" s="1" t="s">
        <v>1253</v>
      </c>
    </row>
    <row r="473" spans="2:15" ht="15" customHeight="1" outlineLevel="1" x14ac:dyDescent="0.25">
      <c r="B473" s="363"/>
      <c r="C473" s="364"/>
      <c r="D473" s="365"/>
      <c r="E473" s="366"/>
      <c r="F473" s="366"/>
      <c r="G473" s="366"/>
      <c r="H473" s="366"/>
      <c r="I473" s="366"/>
      <c r="J473" s="366"/>
      <c r="K473" s="366"/>
      <c r="L473" s="366"/>
      <c r="M473" s="367"/>
      <c r="O473" s="1" t="s">
        <v>1254</v>
      </c>
    </row>
    <row r="474" spans="2:15" ht="15" customHeight="1" outlineLevel="1" x14ac:dyDescent="0.25">
      <c r="B474" s="363"/>
      <c r="C474" s="364"/>
      <c r="D474" s="365"/>
      <c r="E474" s="366"/>
      <c r="F474" s="366"/>
      <c r="G474" s="366"/>
      <c r="H474" s="366"/>
      <c r="I474" s="366"/>
      <c r="J474" s="366"/>
      <c r="K474" s="366"/>
      <c r="L474" s="366"/>
      <c r="M474" s="367"/>
      <c r="O474" s="1" t="s">
        <v>1255</v>
      </c>
    </row>
    <row r="475" spans="2:15" ht="15" customHeight="1" outlineLevel="1" x14ac:dyDescent="0.25">
      <c r="B475" s="363"/>
      <c r="C475" s="364"/>
      <c r="D475" s="365"/>
      <c r="E475" s="366"/>
      <c r="F475" s="366"/>
      <c r="G475" s="366"/>
      <c r="H475" s="366"/>
      <c r="I475" s="366"/>
      <c r="J475" s="366"/>
      <c r="K475" s="366"/>
      <c r="L475" s="366"/>
      <c r="M475" s="367"/>
      <c r="O475" s="1" t="s">
        <v>1256</v>
      </c>
    </row>
    <row r="476" spans="2:15" ht="15" customHeight="1" outlineLevel="1" x14ac:dyDescent="0.25">
      <c r="B476" s="363"/>
      <c r="C476" s="364"/>
      <c r="D476" s="365"/>
      <c r="E476" s="366"/>
      <c r="F476" s="366"/>
      <c r="G476" s="366"/>
      <c r="H476" s="366"/>
      <c r="I476" s="366"/>
      <c r="J476" s="366"/>
      <c r="K476" s="366"/>
      <c r="L476" s="366"/>
      <c r="M476" s="367"/>
      <c r="O476" s="1" t="s">
        <v>1257</v>
      </c>
    </row>
    <row r="477" spans="2:15" ht="15" customHeight="1" outlineLevel="1" x14ac:dyDescent="0.25">
      <c r="B477" s="363"/>
      <c r="C477" s="364"/>
      <c r="D477" s="365"/>
      <c r="E477" s="366"/>
      <c r="F477" s="366"/>
      <c r="G477" s="366"/>
      <c r="H477" s="366"/>
      <c r="I477" s="366"/>
      <c r="J477" s="366"/>
      <c r="K477" s="366"/>
      <c r="L477" s="366"/>
      <c r="M477" s="367"/>
      <c r="O477" s="1" t="s">
        <v>1258</v>
      </c>
    </row>
    <row r="478" spans="2:15" ht="15" customHeight="1" outlineLevel="1" x14ac:dyDescent="0.25">
      <c r="B478" s="363"/>
      <c r="C478" s="364"/>
      <c r="D478" s="365"/>
      <c r="E478" s="366"/>
      <c r="F478" s="366"/>
      <c r="G478" s="366"/>
      <c r="H478" s="366"/>
      <c r="I478" s="366"/>
      <c r="J478" s="366"/>
      <c r="K478" s="366"/>
      <c r="L478" s="366"/>
      <c r="M478" s="367"/>
      <c r="O478" s="1" t="s">
        <v>1259</v>
      </c>
    </row>
    <row r="479" spans="2:15" ht="15" customHeight="1" outlineLevel="1" x14ac:dyDescent="0.25">
      <c r="B479" s="363"/>
      <c r="C479" s="364"/>
      <c r="D479" s="365"/>
      <c r="E479" s="366"/>
      <c r="F479" s="366"/>
      <c r="G479" s="366"/>
      <c r="H479" s="366"/>
      <c r="I479" s="366"/>
      <c r="J479" s="366"/>
      <c r="K479" s="366"/>
      <c r="L479" s="366"/>
      <c r="M479" s="367"/>
      <c r="O479" s="1" t="s">
        <v>1260</v>
      </c>
    </row>
    <row r="480" spans="2:15" ht="15" customHeight="1" outlineLevel="1" x14ac:dyDescent="0.25">
      <c r="B480" s="363"/>
      <c r="C480" s="364"/>
      <c r="D480" s="365"/>
      <c r="E480" s="366"/>
      <c r="F480" s="366"/>
      <c r="G480" s="366"/>
      <c r="H480" s="366"/>
      <c r="I480" s="366"/>
      <c r="J480" s="366"/>
      <c r="K480" s="366"/>
      <c r="L480" s="366"/>
      <c r="M480" s="367"/>
      <c r="O480" s="1" t="s">
        <v>1261</v>
      </c>
    </row>
    <row r="481" spans="2:15" ht="15" customHeight="1" outlineLevel="1" x14ac:dyDescent="0.25">
      <c r="B481" s="363"/>
      <c r="C481" s="364"/>
      <c r="D481" s="365"/>
      <c r="E481" s="366"/>
      <c r="F481" s="366"/>
      <c r="G481" s="366"/>
      <c r="H481" s="366"/>
      <c r="I481" s="366"/>
      <c r="J481" s="366"/>
      <c r="K481" s="366"/>
      <c r="L481" s="366"/>
      <c r="M481" s="367"/>
      <c r="O481" s="1" t="s">
        <v>1262</v>
      </c>
    </row>
    <row r="482" spans="2:15" ht="15" customHeight="1" outlineLevel="1" x14ac:dyDescent="0.25">
      <c r="B482" s="363"/>
      <c r="C482" s="364"/>
      <c r="D482" s="365"/>
      <c r="E482" s="366"/>
      <c r="F482" s="366"/>
      <c r="G482" s="366"/>
      <c r="H482" s="366"/>
      <c r="I482" s="366"/>
      <c r="J482" s="366"/>
      <c r="K482" s="366"/>
      <c r="L482" s="366"/>
      <c r="M482" s="367"/>
      <c r="O482" s="1" t="s">
        <v>1263</v>
      </c>
    </row>
    <row r="483" spans="2:15" ht="15" customHeight="1" outlineLevel="1" x14ac:dyDescent="0.25">
      <c r="B483" s="363"/>
      <c r="C483" s="364"/>
      <c r="D483" s="365"/>
      <c r="E483" s="366"/>
      <c r="F483" s="366"/>
      <c r="G483" s="366"/>
      <c r="H483" s="366"/>
      <c r="I483" s="366"/>
      <c r="J483" s="366"/>
      <c r="K483" s="366"/>
      <c r="L483" s="366"/>
      <c r="M483" s="367"/>
      <c r="O483" s="1" t="s">
        <v>1264</v>
      </c>
    </row>
    <row r="484" spans="2:15" ht="15" customHeight="1" outlineLevel="1" x14ac:dyDescent="0.25">
      <c r="B484" s="363"/>
      <c r="C484" s="364"/>
      <c r="D484" s="365"/>
      <c r="E484" s="366"/>
      <c r="F484" s="366"/>
      <c r="G484" s="366"/>
      <c r="H484" s="366"/>
      <c r="I484" s="366"/>
      <c r="J484" s="366"/>
      <c r="K484" s="366"/>
      <c r="L484" s="366"/>
      <c r="M484" s="367"/>
      <c r="O484" s="1" t="s">
        <v>1265</v>
      </c>
    </row>
    <row r="485" spans="2:15" ht="15" customHeight="1" outlineLevel="1" x14ac:dyDescent="0.25">
      <c r="B485" s="363"/>
      <c r="C485" s="364"/>
      <c r="D485" s="365"/>
      <c r="E485" s="366"/>
      <c r="F485" s="366"/>
      <c r="G485" s="366"/>
      <c r="H485" s="366"/>
      <c r="I485" s="366"/>
      <c r="J485" s="366"/>
      <c r="K485" s="366"/>
      <c r="L485" s="366"/>
      <c r="M485" s="367"/>
      <c r="O485" s="1" t="s">
        <v>1266</v>
      </c>
    </row>
    <row r="486" spans="2:15" ht="15" customHeight="1" outlineLevel="1" x14ac:dyDescent="0.25">
      <c r="B486" s="363"/>
      <c r="C486" s="364"/>
      <c r="D486" s="365"/>
      <c r="E486" s="366"/>
      <c r="F486" s="366"/>
      <c r="G486" s="366"/>
      <c r="H486" s="366"/>
      <c r="I486" s="366"/>
      <c r="J486" s="366"/>
      <c r="K486" s="366"/>
      <c r="L486" s="366"/>
      <c r="M486" s="367"/>
      <c r="O486" s="1" t="s">
        <v>1267</v>
      </c>
    </row>
    <row r="487" spans="2:15" ht="15" customHeight="1" outlineLevel="1" x14ac:dyDescent="0.25">
      <c r="B487" s="363"/>
      <c r="C487" s="364"/>
      <c r="D487" s="365"/>
      <c r="E487" s="366"/>
      <c r="F487" s="366"/>
      <c r="G487" s="366"/>
      <c r="H487" s="366"/>
      <c r="I487" s="366"/>
      <c r="J487" s="366"/>
      <c r="K487" s="366"/>
      <c r="L487" s="366"/>
      <c r="M487" s="367"/>
      <c r="O487" s="1" t="s">
        <v>1268</v>
      </c>
    </row>
    <row r="488" spans="2:15" ht="15" customHeight="1" outlineLevel="1" x14ac:dyDescent="0.25">
      <c r="B488" s="363"/>
      <c r="C488" s="364"/>
      <c r="D488" s="365"/>
      <c r="E488" s="366"/>
      <c r="F488" s="366"/>
      <c r="G488" s="366"/>
      <c r="H488" s="366"/>
      <c r="I488" s="366"/>
      <c r="J488" s="366"/>
      <c r="K488" s="366"/>
      <c r="L488" s="366"/>
      <c r="M488" s="367"/>
      <c r="O488" s="1" t="s">
        <v>1269</v>
      </c>
    </row>
    <row r="489" spans="2:15" ht="15" customHeight="1" outlineLevel="1" x14ac:dyDescent="0.25">
      <c r="B489" s="363"/>
      <c r="C489" s="364"/>
      <c r="D489" s="365"/>
      <c r="E489" s="366"/>
      <c r="F489" s="366"/>
      <c r="G489" s="366"/>
      <c r="H489" s="366"/>
      <c r="I489" s="366"/>
      <c r="J489" s="366"/>
      <c r="K489" s="366"/>
      <c r="L489" s="366"/>
      <c r="M489" s="367"/>
      <c r="O489" s="1" t="s">
        <v>1270</v>
      </c>
    </row>
    <row r="490" spans="2:15" ht="15" customHeight="1" outlineLevel="1" x14ac:dyDescent="0.25">
      <c r="B490" s="363"/>
      <c r="C490" s="364"/>
      <c r="D490" s="365"/>
      <c r="E490" s="366"/>
      <c r="F490" s="366"/>
      <c r="G490" s="366"/>
      <c r="H490" s="366"/>
      <c r="I490" s="366"/>
      <c r="J490" s="366"/>
      <c r="K490" s="366"/>
      <c r="L490" s="366"/>
      <c r="M490" s="367"/>
      <c r="O490" s="1" t="s">
        <v>1271</v>
      </c>
    </row>
    <row r="491" spans="2:15" ht="15" customHeight="1" outlineLevel="1" x14ac:dyDescent="0.25">
      <c r="B491" s="363"/>
      <c r="C491" s="364"/>
      <c r="D491" s="365"/>
      <c r="E491" s="366"/>
      <c r="F491" s="366"/>
      <c r="G491" s="366"/>
      <c r="H491" s="366"/>
      <c r="I491" s="366"/>
      <c r="J491" s="366"/>
      <c r="K491" s="366"/>
      <c r="L491" s="366"/>
      <c r="M491" s="367"/>
      <c r="O491" s="1" t="s">
        <v>1272</v>
      </c>
    </row>
    <row r="492" spans="2:15" ht="15" customHeight="1" outlineLevel="1" x14ac:dyDescent="0.25">
      <c r="B492" s="363"/>
      <c r="C492" s="364"/>
      <c r="D492" s="365"/>
      <c r="E492" s="366"/>
      <c r="F492" s="366"/>
      <c r="G492" s="366"/>
      <c r="H492" s="366"/>
      <c r="I492" s="366"/>
      <c r="J492" s="366"/>
      <c r="K492" s="366"/>
      <c r="L492" s="366"/>
      <c r="M492" s="367"/>
      <c r="O492" s="1" t="s">
        <v>1273</v>
      </c>
    </row>
    <row r="493" spans="2:15" ht="15" customHeight="1" outlineLevel="1" x14ac:dyDescent="0.25">
      <c r="B493" s="363"/>
      <c r="C493" s="364"/>
      <c r="D493" s="365"/>
      <c r="E493" s="366"/>
      <c r="F493" s="366"/>
      <c r="G493" s="366"/>
      <c r="H493" s="366"/>
      <c r="I493" s="366"/>
      <c r="J493" s="366"/>
      <c r="K493" s="366"/>
      <c r="L493" s="366"/>
      <c r="M493" s="367"/>
      <c r="O493" s="1" t="s">
        <v>1274</v>
      </c>
    </row>
    <row r="494" spans="2:15" ht="15" customHeight="1" outlineLevel="1" x14ac:dyDescent="0.25">
      <c r="B494" s="363"/>
      <c r="C494" s="364"/>
      <c r="D494" s="365"/>
      <c r="E494" s="366"/>
      <c r="F494" s="366"/>
      <c r="G494" s="366"/>
      <c r="H494" s="366"/>
      <c r="I494" s="366"/>
      <c r="J494" s="366"/>
      <c r="K494" s="366"/>
      <c r="L494" s="366"/>
      <c r="M494" s="367"/>
      <c r="O494" s="1" t="s">
        <v>1275</v>
      </c>
    </row>
    <row r="495" spans="2:15" ht="15" customHeight="1" outlineLevel="1" x14ac:dyDescent="0.25">
      <c r="B495" s="363"/>
      <c r="C495" s="364"/>
      <c r="D495" s="365"/>
      <c r="E495" s="366"/>
      <c r="F495" s="366"/>
      <c r="G495" s="366"/>
      <c r="H495" s="366"/>
      <c r="I495" s="366"/>
      <c r="J495" s="366"/>
      <c r="K495" s="366"/>
      <c r="L495" s="366"/>
      <c r="M495" s="367"/>
      <c r="O495" s="1" t="s">
        <v>1276</v>
      </c>
    </row>
    <row r="496" spans="2:15" ht="15" customHeight="1" outlineLevel="1" x14ac:dyDescent="0.25">
      <c r="B496" s="363"/>
      <c r="C496" s="364"/>
      <c r="D496" s="365"/>
      <c r="E496" s="366"/>
      <c r="F496" s="366"/>
      <c r="G496" s="366"/>
      <c r="H496" s="366"/>
      <c r="I496" s="366"/>
      <c r="J496" s="366"/>
      <c r="K496" s="366"/>
      <c r="L496" s="366"/>
      <c r="M496" s="367"/>
      <c r="O496" s="1" t="s">
        <v>1277</v>
      </c>
    </row>
    <row r="497" spans="2:15" ht="15" customHeight="1" outlineLevel="1" x14ac:dyDescent="0.25">
      <c r="B497" s="363"/>
      <c r="C497" s="364"/>
      <c r="D497" s="365"/>
      <c r="E497" s="366"/>
      <c r="F497" s="366"/>
      <c r="G497" s="366"/>
      <c r="H497" s="366"/>
      <c r="I497" s="366"/>
      <c r="J497" s="366"/>
      <c r="K497" s="366"/>
      <c r="L497" s="366"/>
      <c r="M497" s="367"/>
      <c r="O497" s="1" t="s">
        <v>1278</v>
      </c>
    </row>
    <row r="498" spans="2:15" ht="15" customHeight="1" outlineLevel="1" x14ac:dyDescent="0.25">
      <c r="B498" s="363"/>
      <c r="C498" s="364"/>
      <c r="D498" s="365"/>
      <c r="E498" s="366"/>
      <c r="F498" s="366"/>
      <c r="G498" s="366"/>
      <c r="H498" s="366"/>
      <c r="I498" s="366"/>
      <c r="J498" s="366"/>
      <c r="K498" s="366"/>
      <c r="L498" s="366"/>
      <c r="M498" s="367"/>
      <c r="O498" s="1" t="s">
        <v>1279</v>
      </c>
    </row>
    <row r="499" spans="2:15" ht="15" customHeight="1" outlineLevel="1" x14ac:dyDescent="0.25">
      <c r="B499" s="363"/>
      <c r="C499" s="364"/>
      <c r="D499" s="365"/>
      <c r="E499" s="366"/>
      <c r="F499" s="366"/>
      <c r="G499" s="366"/>
      <c r="H499" s="366"/>
      <c r="I499" s="366"/>
      <c r="J499" s="366"/>
      <c r="K499" s="366"/>
      <c r="L499" s="366"/>
      <c r="M499" s="367"/>
      <c r="O499" s="1" t="s">
        <v>1280</v>
      </c>
    </row>
    <row r="500" spans="2:15" ht="15" customHeight="1" outlineLevel="1" x14ac:dyDescent="0.25">
      <c r="B500" s="363"/>
      <c r="C500" s="364"/>
      <c r="D500" s="365"/>
      <c r="E500" s="366"/>
      <c r="F500" s="366"/>
      <c r="G500" s="366"/>
      <c r="H500" s="366"/>
      <c r="I500" s="366"/>
      <c r="J500" s="366"/>
      <c r="K500" s="366"/>
      <c r="L500" s="366"/>
      <c r="M500" s="367"/>
      <c r="O500" s="1" t="s">
        <v>1281</v>
      </c>
    </row>
    <row r="501" spans="2:15" ht="15" customHeight="1" outlineLevel="1" x14ac:dyDescent="0.25">
      <c r="B501" s="363"/>
      <c r="C501" s="364"/>
      <c r="D501" s="365"/>
      <c r="E501" s="366"/>
      <c r="F501" s="366"/>
      <c r="G501" s="366"/>
      <c r="H501" s="366"/>
      <c r="I501" s="366"/>
      <c r="J501" s="366"/>
      <c r="K501" s="366"/>
      <c r="L501" s="366"/>
      <c r="M501" s="367"/>
      <c r="O501" s="1" t="s">
        <v>1282</v>
      </c>
    </row>
    <row r="502" spans="2:15" ht="15" customHeight="1" outlineLevel="1" x14ac:dyDescent="0.25">
      <c r="B502" s="363"/>
      <c r="C502" s="364"/>
      <c r="D502" s="365"/>
      <c r="E502" s="366"/>
      <c r="F502" s="366"/>
      <c r="G502" s="366"/>
      <c r="H502" s="366"/>
      <c r="I502" s="366"/>
      <c r="J502" s="366"/>
      <c r="K502" s="366"/>
      <c r="L502" s="366"/>
      <c r="M502" s="367"/>
      <c r="O502" s="1" t="s">
        <v>1283</v>
      </c>
    </row>
    <row r="503" spans="2:15" ht="15" customHeight="1" outlineLevel="1" x14ac:dyDescent="0.25">
      <c r="B503" s="363"/>
      <c r="C503" s="364"/>
      <c r="D503" s="365"/>
      <c r="E503" s="366"/>
      <c r="F503" s="366"/>
      <c r="G503" s="366"/>
      <c r="H503" s="366"/>
      <c r="I503" s="366"/>
      <c r="J503" s="366"/>
      <c r="K503" s="366"/>
      <c r="L503" s="366"/>
      <c r="M503" s="367"/>
      <c r="O503" s="1" t="s">
        <v>1284</v>
      </c>
    </row>
    <row r="504" spans="2:15" ht="15" customHeight="1" outlineLevel="1" x14ac:dyDescent="0.25">
      <c r="B504" s="363"/>
      <c r="C504" s="364"/>
      <c r="D504" s="365"/>
      <c r="E504" s="366"/>
      <c r="F504" s="366"/>
      <c r="G504" s="366"/>
      <c r="H504" s="366"/>
      <c r="I504" s="366"/>
      <c r="J504" s="366"/>
      <c r="K504" s="366"/>
      <c r="L504" s="366"/>
      <c r="M504" s="367"/>
      <c r="O504" s="1" t="s">
        <v>1285</v>
      </c>
    </row>
    <row r="505" spans="2:15" ht="15" customHeight="1" outlineLevel="1" x14ac:dyDescent="0.25">
      <c r="B505" s="363"/>
      <c r="C505" s="364"/>
      <c r="D505" s="365"/>
      <c r="E505" s="366"/>
      <c r="F505" s="366"/>
      <c r="G505" s="366"/>
      <c r="H505" s="366"/>
      <c r="I505" s="366"/>
      <c r="J505" s="366"/>
      <c r="K505" s="366"/>
      <c r="L505" s="366"/>
      <c r="M505" s="367"/>
      <c r="O505" s="1" t="s">
        <v>1286</v>
      </c>
    </row>
    <row r="506" spans="2:15" ht="15" customHeight="1" outlineLevel="1" x14ac:dyDescent="0.25">
      <c r="B506" s="363"/>
      <c r="C506" s="364"/>
      <c r="D506" s="365"/>
      <c r="E506" s="366"/>
      <c r="F506" s="366"/>
      <c r="G506" s="366"/>
      <c r="H506" s="366"/>
      <c r="I506" s="366"/>
      <c r="J506" s="366"/>
      <c r="K506" s="366"/>
      <c r="L506" s="366"/>
      <c r="M506" s="367"/>
      <c r="O506" s="1" t="s">
        <v>1287</v>
      </c>
    </row>
    <row r="507" spans="2:15" ht="15" customHeight="1" outlineLevel="1" x14ac:dyDescent="0.25">
      <c r="B507" s="363"/>
      <c r="C507" s="364"/>
      <c r="D507" s="365"/>
      <c r="E507" s="366"/>
      <c r="F507" s="366"/>
      <c r="G507" s="366"/>
      <c r="H507" s="366"/>
      <c r="I507" s="366"/>
      <c r="J507" s="366"/>
      <c r="K507" s="366"/>
      <c r="L507" s="366"/>
      <c r="M507" s="367"/>
      <c r="O507" s="1" t="s">
        <v>1288</v>
      </c>
    </row>
    <row r="508" spans="2:15" ht="15" customHeight="1" outlineLevel="1" x14ac:dyDescent="0.25">
      <c r="B508" s="363"/>
      <c r="C508" s="364"/>
      <c r="D508" s="365"/>
      <c r="E508" s="366"/>
      <c r="F508" s="366"/>
      <c r="G508" s="366"/>
      <c r="H508" s="366"/>
      <c r="I508" s="366"/>
      <c r="J508" s="366"/>
      <c r="K508" s="366"/>
      <c r="L508" s="366"/>
      <c r="M508" s="367"/>
      <c r="O508" s="1" t="s">
        <v>1289</v>
      </c>
    </row>
    <row r="509" spans="2:15" ht="15" customHeight="1" outlineLevel="1" x14ac:dyDescent="0.25">
      <c r="B509" s="363"/>
      <c r="C509" s="364"/>
      <c r="D509" s="365"/>
      <c r="E509" s="366"/>
      <c r="F509" s="366"/>
      <c r="G509" s="366"/>
      <c r="H509" s="366"/>
      <c r="I509" s="366"/>
      <c r="J509" s="366"/>
      <c r="K509" s="366"/>
      <c r="L509" s="366"/>
      <c r="M509" s="367"/>
      <c r="O509" s="1" t="s">
        <v>1290</v>
      </c>
    </row>
    <row r="510" spans="2:15" ht="15" customHeight="1" outlineLevel="1" x14ac:dyDescent="0.25">
      <c r="B510" s="363"/>
      <c r="C510" s="364"/>
      <c r="D510" s="365"/>
      <c r="E510" s="366"/>
      <c r="F510" s="366"/>
      <c r="G510" s="366"/>
      <c r="H510" s="366"/>
      <c r="I510" s="366"/>
      <c r="J510" s="366"/>
      <c r="K510" s="366"/>
      <c r="L510" s="366"/>
      <c r="M510" s="367"/>
      <c r="O510" s="1" t="s">
        <v>1291</v>
      </c>
    </row>
    <row r="511" spans="2:15" ht="15" customHeight="1" outlineLevel="1" x14ac:dyDescent="0.25">
      <c r="B511" s="363"/>
      <c r="C511" s="364"/>
      <c r="D511" s="365"/>
      <c r="E511" s="366"/>
      <c r="F511" s="366"/>
      <c r="G511" s="366"/>
      <c r="H511" s="366"/>
      <c r="I511" s="366"/>
      <c r="J511" s="366"/>
      <c r="K511" s="366"/>
      <c r="L511" s="366"/>
      <c r="M511" s="367"/>
      <c r="O511" s="1" t="s">
        <v>1292</v>
      </c>
    </row>
    <row r="512" spans="2:15" ht="15" customHeight="1" outlineLevel="1" x14ac:dyDescent="0.25">
      <c r="B512" s="363"/>
      <c r="C512" s="364"/>
      <c r="D512" s="365"/>
      <c r="E512" s="366"/>
      <c r="F512" s="366"/>
      <c r="G512" s="366"/>
      <c r="H512" s="366"/>
      <c r="I512" s="366"/>
      <c r="J512" s="366"/>
      <c r="K512" s="366"/>
      <c r="L512" s="366"/>
      <c r="M512" s="367"/>
      <c r="O512" s="1" t="s">
        <v>1293</v>
      </c>
    </row>
    <row r="513" spans="2:15" ht="15" customHeight="1" outlineLevel="1" x14ac:dyDescent="0.25">
      <c r="B513" s="363"/>
      <c r="C513" s="364"/>
      <c r="D513" s="365"/>
      <c r="E513" s="366"/>
      <c r="F513" s="366"/>
      <c r="G513" s="366"/>
      <c r="H513" s="366"/>
      <c r="I513" s="366"/>
      <c r="J513" s="366"/>
      <c r="K513" s="366"/>
      <c r="L513" s="366"/>
      <c r="M513" s="367"/>
      <c r="O513" s="1" t="s">
        <v>1294</v>
      </c>
    </row>
    <row r="514" spans="2:15" ht="15" customHeight="1" outlineLevel="1" x14ac:dyDescent="0.25">
      <c r="B514" s="363"/>
      <c r="C514" s="364"/>
      <c r="D514" s="365"/>
      <c r="E514" s="366"/>
      <c r="F514" s="366"/>
      <c r="G514" s="366"/>
      <c r="H514" s="366"/>
      <c r="I514" s="366"/>
      <c r="J514" s="366"/>
      <c r="K514" s="366"/>
      <c r="L514" s="366"/>
      <c r="M514" s="367"/>
      <c r="O514" s="1" t="s">
        <v>1295</v>
      </c>
    </row>
    <row r="515" spans="2:15" ht="15" customHeight="1" outlineLevel="1" x14ac:dyDescent="0.25">
      <c r="B515" s="363"/>
      <c r="C515" s="364"/>
      <c r="D515" s="365"/>
      <c r="E515" s="366"/>
      <c r="F515" s="366"/>
      <c r="G515" s="366"/>
      <c r="H515" s="366"/>
      <c r="I515" s="366"/>
      <c r="J515" s="366"/>
      <c r="K515" s="366"/>
      <c r="L515" s="366"/>
      <c r="M515" s="367"/>
      <c r="O515" s="1" t="s">
        <v>1296</v>
      </c>
    </row>
    <row r="516" spans="2:15" ht="15" customHeight="1" outlineLevel="1" x14ac:dyDescent="0.25">
      <c r="B516" s="363"/>
      <c r="C516" s="364"/>
      <c r="D516" s="365"/>
      <c r="E516" s="366"/>
      <c r="F516" s="366"/>
      <c r="G516" s="366"/>
      <c r="H516" s="366"/>
      <c r="I516" s="366"/>
      <c r="J516" s="366"/>
      <c r="K516" s="366"/>
      <c r="L516" s="366"/>
      <c r="M516" s="367"/>
      <c r="O516" s="1" t="s">
        <v>1297</v>
      </c>
    </row>
    <row r="517" spans="2:15" ht="15" customHeight="1" outlineLevel="1" x14ac:dyDescent="0.25">
      <c r="B517" s="363"/>
      <c r="C517" s="364"/>
      <c r="D517" s="365"/>
      <c r="E517" s="366"/>
      <c r="F517" s="366"/>
      <c r="G517" s="366"/>
      <c r="H517" s="366"/>
      <c r="I517" s="366"/>
      <c r="J517" s="366"/>
      <c r="K517" s="366"/>
      <c r="L517" s="366"/>
      <c r="M517" s="367"/>
      <c r="O517" s="1" t="s">
        <v>1298</v>
      </c>
    </row>
    <row r="518" spans="2:15" ht="15" customHeight="1" outlineLevel="1" x14ac:dyDescent="0.25">
      <c r="B518" s="363"/>
      <c r="C518" s="364"/>
      <c r="D518" s="365"/>
      <c r="E518" s="366"/>
      <c r="F518" s="366"/>
      <c r="G518" s="366"/>
      <c r="H518" s="366"/>
      <c r="I518" s="366"/>
      <c r="J518" s="366"/>
      <c r="K518" s="366"/>
      <c r="L518" s="366"/>
      <c r="M518" s="367"/>
      <c r="O518" s="1" t="s">
        <v>1299</v>
      </c>
    </row>
    <row r="519" spans="2:15" ht="15" customHeight="1" outlineLevel="1" x14ac:dyDescent="0.25">
      <c r="B519" s="363"/>
      <c r="C519" s="364"/>
      <c r="D519" s="365"/>
      <c r="E519" s="366"/>
      <c r="F519" s="366"/>
      <c r="G519" s="366"/>
      <c r="H519" s="366"/>
      <c r="I519" s="366"/>
      <c r="J519" s="366"/>
      <c r="K519" s="366"/>
      <c r="L519" s="366"/>
      <c r="M519" s="367"/>
      <c r="O519" s="1" t="s">
        <v>1300</v>
      </c>
    </row>
    <row r="520" spans="2:15" ht="15" customHeight="1" outlineLevel="1" x14ac:dyDescent="0.25">
      <c r="B520" s="363"/>
      <c r="C520" s="364"/>
      <c r="D520" s="365"/>
      <c r="E520" s="366"/>
      <c r="F520" s="366"/>
      <c r="G520" s="366"/>
      <c r="H520" s="366"/>
      <c r="I520" s="366"/>
      <c r="J520" s="366"/>
      <c r="K520" s="366"/>
      <c r="L520" s="366"/>
      <c r="M520" s="367"/>
      <c r="O520" s="1" t="s">
        <v>1301</v>
      </c>
    </row>
    <row r="521" spans="2:15" ht="15" customHeight="1" outlineLevel="1" x14ac:dyDescent="0.25">
      <c r="B521" s="363"/>
      <c r="C521" s="364"/>
      <c r="D521" s="365"/>
      <c r="E521" s="366"/>
      <c r="F521" s="366"/>
      <c r="G521" s="366"/>
      <c r="H521" s="366"/>
      <c r="I521" s="366"/>
      <c r="J521" s="366"/>
      <c r="K521" s="366"/>
      <c r="L521" s="366"/>
      <c r="M521" s="367"/>
      <c r="O521" s="1" t="s">
        <v>1302</v>
      </c>
    </row>
    <row r="522" spans="2:15" ht="15" customHeight="1" outlineLevel="1" x14ac:dyDescent="0.25">
      <c r="B522" s="363"/>
      <c r="C522" s="364"/>
      <c r="D522" s="365"/>
      <c r="E522" s="366"/>
      <c r="F522" s="366"/>
      <c r="G522" s="366"/>
      <c r="H522" s="366"/>
      <c r="I522" s="366"/>
      <c r="J522" s="366"/>
      <c r="K522" s="366"/>
      <c r="L522" s="366"/>
      <c r="M522" s="367"/>
      <c r="O522" s="1" t="s">
        <v>1303</v>
      </c>
    </row>
    <row r="523" spans="2:15" ht="15" customHeight="1" outlineLevel="1" x14ac:dyDescent="0.25">
      <c r="B523" s="363"/>
      <c r="C523" s="364"/>
      <c r="D523" s="365"/>
      <c r="E523" s="366"/>
      <c r="F523" s="366"/>
      <c r="G523" s="366"/>
      <c r="H523" s="366"/>
      <c r="I523" s="366"/>
      <c r="J523" s="366"/>
      <c r="K523" s="366"/>
      <c r="L523" s="366"/>
      <c r="M523" s="367"/>
      <c r="O523" s="1" t="s">
        <v>1304</v>
      </c>
    </row>
    <row r="524" spans="2:15" ht="15" customHeight="1" outlineLevel="1" x14ac:dyDescent="0.25">
      <c r="B524" s="363"/>
      <c r="C524" s="364"/>
      <c r="D524" s="365"/>
      <c r="E524" s="366"/>
      <c r="F524" s="366"/>
      <c r="G524" s="366"/>
      <c r="H524" s="366"/>
      <c r="I524" s="366"/>
      <c r="J524" s="366"/>
      <c r="K524" s="366"/>
      <c r="L524" s="366"/>
      <c r="M524" s="367"/>
      <c r="O524" s="1" t="s">
        <v>1305</v>
      </c>
    </row>
    <row r="525" spans="2:15" ht="15" customHeight="1" outlineLevel="1" x14ac:dyDescent="0.25">
      <c r="B525" s="363"/>
      <c r="C525" s="364"/>
      <c r="D525" s="365"/>
      <c r="E525" s="366"/>
      <c r="F525" s="366"/>
      <c r="G525" s="366"/>
      <c r="H525" s="366"/>
      <c r="I525" s="366"/>
      <c r="J525" s="366"/>
      <c r="K525" s="366"/>
      <c r="L525" s="366"/>
      <c r="M525" s="367"/>
      <c r="O525" s="1" t="s">
        <v>1306</v>
      </c>
    </row>
    <row r="526" spans="2:15" ht="15" customHeight="1" outlineLevel="1" x14ac:dyDescent="0.25">
      <c r="B526" s="363"/>
      <c r="C526" s="364"/>
      <c r="D526" s="365"/>
      <c r="E526" s="366"/>
      <c r="F526" s="366"/>
      <c r="G526" s="366"/>
      <c r="H526" s="366"/>
      <c r="I526" s="366"/>
      <c r="J526" s="366"/>
      <c r="K526" s="366"/>
      <c r="L526" s="366"/>
      <c r="M526" s="367"/>
      <c r="O526" s="1" t="s">
        <v>1307</v>
      </c>
    </row>
    <row r="527" spans="2:15" ht="15" customHeight="1" outlineLevel="1" x14ac:dyDescent="0.25">
      <c r="B527" s="363"/>
      <c r="C527" s="364"/>
      <c r="D527" s="365"/>
      <c r="E527" s="366"/>
      <c r="F527" s="366"/>
      <c r="G527" s="366"/>
      <c r="H527" s="366"/>
      <c r="I527" s="366"/>
      <c r="J527" s="366"/>
      <c r="K527" s="366"/>
      <c r="L527" s="366"/>
      <c r="M527" s="367"/>
      <c r="O527" s="1" t="s">
        <v>1308</v>
      </c>
    </row>
    <row r="528" spans="2:15" ht="15" customHeight="1" outlineLevel="1" x14ac:dyDescent="0.25">
      <c r="B528" s="363"/>
      <c r="C528" s="364"/>
      <c r="D528" s="365"/>
      <c r="E528" s="366"/>
      <c r="F528" s="366"/>
      <c r="G528" s="366"/>
      <c r="H528" s="366"/>
      <c r="I528" s="366"/>
      <c r="J528" s="366"/>
      <c r="K528" s="366"/>
      <c r="L528" s="366"/>
      <c r="M528" s="367"/>
      <c r="O528" s="1" t="s">
        <v>1309</v>
      </c>
    </row>
    <row r="529" spans="2:15" ht="15" customHeight="1" outlineLevel="1" x14ac:dyDescent="0.25">
      <c r="B529" s="363"/>
      <c r="C529" s="364"/>
      <c r="D529" s="365"/>
      <c r="E529" s="366"/>
      <c r="F529" s="366"/>
      <c r="G529" s="366"/>
      <c r="H529" s="366"/>
      <c r="I529" s="366"/>
      <c r="J529" s="366"/>
      <c r="K529" s="366"/>
      <c r="L529" s="366"/>
      <c r="M529" s="367"/>
      <c r="O529" s="1" t="s">
        <v>1310</v>
      </c>
    </row>
    <row r="530" spans="2:15" ht="15" customHeight="1" outlineLevel="1" x14ac:dyDescent="0.25">
      <c r="B530" s="363"/>
      <c r="C530" s="364"/>
      <c r="D530" s="365"/>
      <c r="E530" s="366"/>
      <c r="F530" s="366"/>
      <c r="G530" s="366"/>
      <c r="H530" s="366"/>
      <c r="I530" s="366"/>
      <c r="J530" s="366"/>
      <c r="K530" s="366"/>
      <c r="L530" s="366"/>
      <c r="M530" s="367"/>
      <c r="O530" s="1" t="s">
        <v>1311</v>
      </c>
    </row>
    <row r="531" spans="2:15" ht="15" customHeight="1" outlineLevel="1" x14ac:dyDescent="0.25">
      <c r="B531" s="363"/>
      <c r="C531" s="364"/>
      <c r="D531" s="365"/>
      <c r="E531" s="366"/>
      <c r="F531" s="366"/>
      <c r="G531" s="366"/>
      <c r="H531" s="366"/>
      <c r="I531" s="366"/>
      <c r="J531" s="366"/>
      <c r="K531" s="366"/>
      <c r="L531" s="366"/>
      <c r="M531" s="367"/>
      <c r="O531" s="1" t="s">
        <v>1312</v>
      </c>
    </row>
    <row r="532" spans="2:15" ht="15" customHeight="1" outlineLevel="1" x14ac:dyDescent="0.25">
      <c r="B532" s="363"/>
      <c r="C532" s="364"/>
      <c r="D532" s="365"/>
      <c r="E532" s="366"/>
      <c r="F532" s="366"/>
      <c r="G532" s="366"/>
      <c r="H532" s="366"/>
      <c r="I532" s="366"/>
      <c r="J532" s="366"/>
      <c r="K532" s="366"/>
      <c r="L532" s="366"/>
      <c r="M532" s="367"/>
      <c r="O532" s="1" t="s">
        <v>1313</v>
      </c>
    </row>
    <row r="533" spans="2:15" ht="15" customHeight="1" outlineLevel="1" x14ac:dyDescent="0.25">
      <c r="B533" s="363"/>
      <c r="C533" s="364"/>
      <c r="D533" s="365"/>
      <c r="E533" s="366"/>
      <c r="F533" s="366"/>
      <c r="G533" s="366"/>
      <c r="H533" s="366"/>
      <c r="I533" s="366"/>
      <c r="J533" s="366"/>
      <c r="K533" s="366"/>
      <c r="L533" s="366"/>
      <c r="M533" s="367"/>
      <c r="O533" s="1" t="s">
        <v>1314</v>
      </c>
    </row>
    <row r="534" spans="2:15" ht="15" customHeight="1" outlineLevel="1" x14ac:dyDescent="0.25">
      <c r="B534" s="363"/>
      <c r="C534" s="364"/>
      <c r="D534" s="365"/>
      <c r="E534" s="366"/>
      <c r="F534" s="366"/>
      <c r="G534" s="366"/>
      <c r="H534" s="366"/>
      <c r="I534" s="366"/>
      <c r="J534" s="366"/>
      <c r="K534" s="366"/>
      <c r="L534" s="366"/>
      <c r="M534" s="367"/>
      <c r="O534" s="1" t="s">
        <v>1315</v>
      </c>
    </row>
    <row r="535" spans="2:15" ht="15" customHeight="1" outlineLevel="1" x14ac:dyDescent="0.25">
      <c r="B535" s="363"/>
      <c r="C535" s="364"/>
      <c r="D535" s="365"/>
      <c r="E535" s="366"/>
      <c r="F535" s="366"/>
      <c r="G535" s="366"/>
      <c r="H535" s="366"/>
      <c r="I535" s="366"/>
      <c r="J535" s="366"/>
      <c r="K535" s="366"/>
      <c r="L535" s="366"/>
      <c r="M535" s="367"/>
      <c r="O535" s="1" t="s">
        <v>1316</v>
      </c>
    </row>
    <row r="536" spans="2:15" ht="15" customHeight="1" outlineLevel="1" x14ac:dyDescent="0.25">
      <c r="B536" s="363"/>
      <c r="C536" s="364"/>
      <c r="D536" s="365"/>
      <c r="E536" s="366"/>
      <c r="F536" s="366"/>
      <c r="G536" s="366"/>
      <c r="H536" s="366"/>
      <c r="I536" s="366"/>
      <c r="J536" s="366"/>
      <c r="K536" s="366"/>
      <c r="L536" s="366"/>
      <c r="M536" s="367"/>
      <c r="O536" s="1" t="s">
        <v>1317</v>
      </c>
    </row>
    <row r="537" spans="2:15" ht="15" customHeight="1" outlineLevel="1" x14ac:dyDescent="0.25">
      <c r="B537" s="363"/>
      <c r="C537" s="364"/>
      <c r="D537" s="365"/>
      <c r="E537" s="366"/>
      <c r="F537" s="366"/>
      <c r="G537" s="366"/>
      <c r="H537" s="366"/>
      <c r="I537" s="366"/>
      <c r="J537" s="366"/>
      <c r="K537" s="366"/>
      <c r="L537" s="366"/>
      <c r="M537" s="367"/>
      <c r="O537" s="1" t="s">
        <v>1318</v>
      </c>
    </row>
    <row r="538" spans="2:15" ht="15" customHeight="1" outlineLevel="1" x14ac:dyDescent="0.25">
      <c r="B538" s="363"/>
      <c r="C538" s="364"/>
      <c r="D538" s="365"/>
      <c r="E538" s="366"/>
      <c r="F538" s="366"/>
      <c r="G538" s="366"/>
      <c r="H538" s="366"/>
      <c r="I538" s="366"/>
      <c r="J538" s="366"/>
      <c r="K538" s="366"/>
      <c r="L538" s="366"/>
      <c r="M538" s="367"/>
      <c r="O538" s="1" t="s">
        <v>1319</v>
      </c>
    </row>
    <row r="539" spans="2:15" ht="15" customHeight="1" outlineLevel="1" x14ac:dyDescent="0.25">
      <c r="B539" s="363"/>
      <c r="C539" s="364"/>
      <c r="D539" s="365"/>
      <c r="E539" s="366"/>
      <c r="F539" s="366"/>
      <c r="G539" s="366"/>
      <c r="H539" s="366"/>
      <c r="I539" s="366"/>
      <c r="J539" s="366"/>
      <c r="K539" s="366"/>
      <c r="L539" s="366"/>
      <c r="M539" s="367"/>
      <c r="O539" s="1" t="s">
        <v>1320</v>
      </c>
    </row>
    <row r="540" spans="2:15" ht="15" customHeight="1" outlineLevel="1" x14ac:dyDescent="0.25">
      <c r="B540" s="363"/>
      <c r="C540" s="364"/>
      <c r="D540" s="365"/>
      <c r="E540" s="366"/>
      <c r="F540" s="366"/>
      <c r="G540" s="366"/>
      <c r="H540" s="366"/>
      <c r="I540" s="366"/>
      <c r="J540" s="366"/>
      <c r="K540" s="366"/>
      <c r="L540" s="366"/>
      <c r="M540" s="367"/>
      <c r="O540" s="1" t="s">
        <v>1321</v>
      </c>
    </row>
    <row r="541" spans="2:15" ht="15" customHeight="1" outlineLevel="1" x14ac:dyDescent="0.25">
      <c r="B541" s="363"/>
      <c r="C541" s="364"/>
      <c r="D541" s="365"/>
      <c r="E541" s="366"/>
      <c r="F541" s="366"/>
      <c r="G541" s="366"/>
      <c r="H541" s="366"/>
      <c r="I541" s="366"/>
      <c r="J541" s="366"/>
      <c r="K541" s="366"/>
      <c r="L541" s="366"/>
      <c r="M541" s="367"/>
      <c r="O541" s="1" t="s">
        <v>1322</v>
      </c>
    </row>
    <row r="542" spans="2:15" ht="15" customHeight="1" outlineLevel="1" x14ac:dyDescent="0.25">
      <c r="B542" s="363"/>
      <c r="C542" s="364"/>
      <c r="D542" s="365"/>
      <c r="E542" s="366"/>
      <c r="F542" s="366"/>
      <c r="G542" s="366"/>
      <c r="H542" s="366"/>
      <c r="I542" s="366"/>
      <c r="J542" s="366"/>
      <c r="K542" s="366"/>
      <c r="L542" s="366"/>
      <c r="M542" s="367"/>
      <c r="O542" s="1" t="s">
        <v>1323</v>
      </c>
    </row>
    <row r="543" spans="2:15" ht="15" customHeight="1" outlineLevel="1" x14ac:dyDescent="0.25">
      <c r="B543" s="363"/>
      <c r="C543" s="364"/>
      <c r="D543" s="365"/>
      <c r="E543" s="366"/>
      <c r="F543" s="366"/>
      <c r="G543" s="366"/>
      <c r="H543" s="366"/>
      <c r="I543" s="366"/>
      <c r="J543" s="366"/>
      <c r="K543" s="366"/>
      <c r="L543" s="366"/>
      <c r="M543" s="367"/>
      <c r="O543" s="1" t="s">
        <v>1324</v>
      </c>
    </row>
    <row r="544" spans="2:15" ht="15" customHeight="1" outlineLevel="1" x14ac:dyDescent="0.25">
      <c r="B544" s="363"/>
      <c r="C544" s="364"/>
      <c r="D544" s="365"/>
      <c r="E544" s="366"/>
      <c r="F544" s="366"/>
      <c r="G544" s="366"/>
      <c r="H544" s="366"/>
      <c r="I544" s="366"/>
      <c r="J544" s="366"/>
      <c r="K544" s="366"/>
      <c r="L544" s="366"/>
      <c r="M544" s="367"/>
      <c r="O544" s="1" t="s">
        <v>1325</v>
      </c>
    </row>
    <row r="545" spans="2:15" ht="15" customHeight="1" outlineLevel="1" x14ac:dyDescent="0.25">
      <c r="B545" s="363"/>
      <c r="C545" s="364"/>
      <c r="D545" s="365"/>
      <c r="E545" s="366"/>
      <c r="F545" s="366"/>
      <c r="G545" s="366"/>
      <c r="H545" s="366"/>
      <c r="I545" s="366"/>
      <c r="J545" s="366"/>
      <c r="K545" s="366"/>
      <c r="L545" s="366"/>
      <c r="M545" s="367"/>
      <c r="O545" s="1" t="s">
        <v>1326</v>
      </c>
    </row>
    <row r="546" spans="2:15" ht="15" customHeight="1" outlineLevel="1" x14ac:dyDescent="0.25">
      <c r="B546" s="363"/>
      <c r="C546" s="364"/>
      <c r="D546" s="365"/>
      <c r="E546" s="366"/>
      <c r="F546" s="366"/>
      <c r="G546" s="366"/>
      <c r="H546" s="366"/>
      <c r="I546" s="366"/>
      <c r="J546" s="366"/>
      <c r="K546" s="366"/>
      <c r="L546" s="366"/>
      <c r="M546" s="367"/>
      <c r="O546" s="1" t="s">
        <v>1327</v>
      </c>
    </row>
    <row r="547" spans="2:15" ht="15" customHeight="1" outlineLevel="1" x14ac:dyDescent="0.25">
      <c r="B547" s="363"/>
      <c r="C547" s="364"/>
      <c r="D547" s="365"/>
      <c r="E547" s="366"/>
      <c r="F547" s="366"/>
      <c r="G547" s="366"/>
      <c r="H547" s="366"/>
      <c r="I547" s="366"/>
      <c r="J547" s="366"/>
      <c r="K547" s="366"/>
      <c r="L547" s="366"/>
      <c r="M547" s="367"/>
      <c r="O547" s="1" t="s">
        <v>1328</v>
      </c>
    </row>
    <row r="548" spans="2:15" ht="15" customHeight="1" outlineLevel="1" x14ac:dyDescent="0.25">
      <c r="B548" s="363"/>
      <c r="C548" s="364"/>
      <c r="D548" s="365"/>
      <c r="E548" s="366"/>
      <c r="F548" s="366"/>
      <c r="G548" s="366"/>
      <c r="H548" s="366"/>
      <c r="I548" s="366"/>
      <c r="J548" s="366"/>
      <c r="K548" s="366"/>
      <c r="L548" s="366"/>
      <c r="M548" s="367"/>
      <c r="O548" s="1" t="s">
        <v>1329</v>
      </c>
    </row>
    <row r="549" spans="2:15" ht="15" customHeight="1" outlineLevel="1" x14ac:dyDescent="0.25">
      <c r="B549" s="363"/>
      <c r="C549" s="364"/>
      <c r="D549" s="365"/>
      <c r="E549" s="366"/>
      <c r="F549" s="366"/>
      <c r="G549" s="366"/>
      <c r="H549" s="366"/>
      <c r="I549" s="366"/>
      <c r="J549" s="366"/>
      <c r="K549" s="366"/>
      <c r="L549" s="366"/>
      <c r="M549" s="367"/>
      <c r="O549" s="1" t="s">
        <v>1330</v>
      </c>
    </row>
    <row r="550" spans="2:15" ht="15" customHeight="1" outlineLevel="1" x14ac:dyDescent="0.25">
      <c r="B550" s="363"/>
      <c r="C550" s="364"/>
      <c r="D550" s="365"/>
      <c r="E550" s="366"/>
      <c r="F550" s="366"/>
      <c r="G550" s="366"/>
      <c r="H550" s="366"/>
      <c r="I550" s="366"/>
      <c r="J550" s="366"/>
      <c r="K550" s="366"/>
      <c r="L550" s="366"/>
      <c r="M550" s="367"/>
      <c r="O550" s="1" t="s">
        <v>1331</v>
      </c>
    </row>
    <row r="551" spans="2:15" ht="15" customHeight="1" outlineLevel="1" x14ac:dyDescent="0.25">
      <c r="B551" s="363"/>
      <c r="C551" s="364"/>
      <c r="D551" s="365"/>
      <c r="E551" s="366"/>
      <c r="F551" s="366"/>
      <c r="G551" s="366"/>
      <c r="H551" s="366"/>
      <c r="I551" s="366"/>
      <c r="J551" s="366"/>
      <c r="K551" s="366"/>
      <c r="L551" s="366"/>
      <c r="M551" s="367"/>
      <c r="O551" s="1" t="s">
        <v>1332</v>
      </c>
    </row>
    <row r="552" spans="2:15" ht="15" customHeight="1" outlineLevel="1" x14ac:dyDescent="0.25">
      <c r="B552" s="363"/>
      <c r="C552" s="364"/>
      <c r="D552" s="365"/>
      <c r="E552" s="366"/>
      <c r="F552" s="366"/>
      <c r="G552" s="366"/>
      <c r="H552" s="366"/>
      <c r="I552" s="366"/>
      <c r="J552" s="366"/>
      <c r="K552" s="366"/>
      <c r="L552" s="366"/>
      <c r="M552" s="367"/>
      <c r="O552" s="1" t="s">
        <v>1333</v>
      </c>
    </row>
    <row r="553" spans="2:15" ht="15" customHeight="1" outlineLevel="1" x14ac:dyDescent="0.25">
      <c r="B553" s="363"/>
      <c r="C553" s="364"/>
      <c r="D553" s="365"/>
      <c r="E553" s="366"/>
      <c r="F553" s="366"/>
      <c r="G553" s="366"/>
      <c r="H553" s="366"/>
      <c r="I553" s="366"/>
      <c r="J553" s="366"/>
      <c r="K553" s="366"/>
      <c r="L553" s="366"/>
      <c r="M553" s="367"/>
      <c r="O553" s="1" t="s">
        <v>1334</v>
      </c>
    </row>
    <row r="554" spans="2:15" ht="15" customHeight="1" outlineLevel="1" x14ac:dyDescent="0.25">
      <c r="B554" s="363"/>
      <c r="C554" s="364"/>
      <c r="D554" s="365"/>
      <c r="E554" s="366"/>
      <c r="F554" s="366"/>
      <c r="G554" s="366"/>
      <c r="H554" s="366"/>
      <c r="I554" s="366"/>
      <c r="J554" s="366"/>
      <c r="K554" s="366"/>
      <c r="L554" s="366"/>
      <c r="M554" s="367"/>
      <c r="O554" s="1" t="s">
        <v>1335</v>
      </c>
    </row>
    <row r="555" spans="2:15" ht="15" customHeight="1" outlineLevel="1" x14ac:dyDescent="0.25">
      <c r="B555" s="363"/>
      <c r="C555" s="364"/>
      <c r="D555" s="365"/>
      <c r="E555" s="366"/>
      <c r="F555" s="366"/>
      <c r="G555" s="366"/>
      <c r="H555" s="366"/>
      <c r="I555" s="366"/>
      <c r="J555" s="366"/>
      <c r="K555" s="366"/>
      <c r="L555" s="366"/>
      <c r="M555" s="367"/>
      <c r="O555" s="1" t="s">
        <v>1336</v>
      </c>
    </row>
    <row r="556" spans="2:15" ht="15" customHeight="1" outlineLevel="1" x14ac:dyDescent="0.25">
      <c r="B556" s="363"/>
      <c r="C556" s="364"/>
      <c r="D556" s="365"/>
      <c r="E556" s="366"/>
      <c r="F556" s="366"/>
      <c r="G556" s="366"/>
      <c r="H556" s="366"/>
      <c r="I556" s="366"/>
      <c r="J556" s="366"/>
      <c r="K556" s="366"/>
      <c r="L556" s="366"/>
      <c r="M556" s="367"/>
      <c r="O556" s="1" t="s">
        <v>1337</v>
      </c>
    </row>
    <row r="557" spans="2:15" ht="15" customHeight="1" outlineLevel="1" x14ac:dyDescent="0.25">
      <c r="B557" s="363"/>
      <c r="C557" s="364"/>
      <c r="D557" s="365"/>
      <c r="E557" s="366"/>
      <c r="F557" s="366"/>
      <c r="G557" s="366"/>
      <c r="H557" s="366"/>
      <c r="I557" s="366"/>
      <c r="J557" s="366"/>
      <c r="K557" s="366"/>
      <c r="L557" s="366"/>
      <c r="M557" s="367"/>
      <c r="O557" s="1" t="s">
        <v>1338</v>
      </c>
    </row>
    <row r="558" spans="2:15" ht="15" customHeight="1" outlineLevel="1" x14ac:dyDescent="0.25">
      <c r="B558" s="363"/>
      <c r="C558" s="364"/>
      <c r="D558" s="365"/>
      <c r="E558" s="366"/>
      <c r="F558" s="366"/>
      <c r="G558" s="366"/>
      <c r="H558" s="366"/>
      <c r="I558" s="366"/>
      <c r="J558" s="366"/>
      <c r="K558" s="366"/>
      <c r="L558" s="366"/>
      <c r="M558" s="367"/>
      <c r="O558" s="1" t="s">
        <v>1339</v>
      </c>
    </row>
    <row r="559" spans="2:15" ht="15" customHeight="1" outlineLevel="1" x14ac:dyDescent="0.25">
      <c r="B559" s="363"/>
      <c r="C559" s="364"/>
      <c r="D559" s="365"/>
      <c r="E559" s="366"/>
      <c r="F559" s="366"/>
      <c r="G559" s="366"/>
      <c r="H559" s="366"/>
      <c r="I559" s="366"/>
      <c r="J559" s="366"/>
      <c r="K559" s="366"/>
      <c r="L559" s="366"/>
      <c r="M559" s="367"/>
      <c r="O559" s="1" t="s">
        <v>1340</v>
      </c>
    </row>
    <row r="560" spans="2:15" ht="15" customHeight="1" outlineLevel="1" x14ac:dyDescent="0.25">
      <c r="B560" s="363"/>
      <c r="C560" s="364"/>
      <c r="D560" s="365"/>
      <c r="E560" s="366"/>
      <c r="F560" s="366"/>
      <c r="G560" s="366"/>
      <c r="H560" s="366"/>
      <c r="I560" s="366"/>
      <c r="J560" s="366"/>
      <c r="K560" s="366"/>
      <c r="L560" s="366"/>
      <c r="M560" s="367"/>
      <c r="O560" s="1" t="s">
        <v>1341</v>
      </c>
    </row>
    <row r="561" spans="2:15" ht="15" customHeight="1" outlineLevel="1" x14ac:dyDescent="0.25">
      <c r="B561" s="363"/>
      <c r="C561" s="364"/>
      <c r="D561" s="365"/>
      <c r="E561" s="366"/>
      <c r="F561" s="366"/>
      <c r="G561" s="366"/>
      <c r="H561" s="366"/>
      <c r="I561" s="366"/>
      <c r="J561" s="366"/>
      <c r="K561" s="366"/>
      <c r="L561" s="366"/>
      <c r="M561" s="367"/>
      <c r="O561" s="1" t="s">
        <v>1342</v>
      </c>
    </row>
    <row r="562" spans="2:15" ht="15" customHeight="1" outlineLevel="1" x14ac:dyDescent="0.25">
      <c r="B562" s="363"/>
      <c r="C562" s="364"/>
      <c r="D562" s="365"/>
      <c r="E562" s="366"/>
      <c r="F562" s="366"/>
      <c r="G562" s="366"/>
      <c r="H562" s="366"/>
      <c r="I562" s="366"/>
      <c r="J562" s="366"/>
      <c r="K562" s="366"/>
      <c r="L562" s="366"/>
      <c r="M562" s="367"/>
      <c r="O562" s="1" t="s">
        <v>1343</v>
      </c>
    </row>
    <row r="563" spans="2:15" ht="15" customHeight="1" outlineLevel="1" x14ac:dyDescent="0.25">
      <c r="B563" s="363"/>
      <c r="C563" s="364"/>
      <c r="D563" s="365"/>
      <c r="E563" s="366"/>
      <c r="F563" s="366"/>
      <c r="G563" s="366"/>
      <c r="H563" s="366"/>
      <c r="I563" s="366"/>
      <c r="J563" s="366"/>
      <c r="K563" s="366"/>
      <c r="L563" s="366"/>
      <c r="M563" s="367"/>
      <c r="O563" s="1" t="s">
        <v>1344</v>
      </c>
    </row>
    <row r="564" spans="2:15" ht="15" customHeight="1" outlineLevel="1" x14ac:dyDescent="0.25">
      <c r="B564" s="363"/>
      <c r="C564" s="364"/>
      <c r="D564" s="365"/>
      <c r="E564" s="366"/>
      <c r="F564" s="366"/>
      <c r="G564" s="366"/>
      <c r="H564" s="366"/>
      <c r="I564" s="366"/>
      <c r="J564" s="366"/>
      <c r="K564" s="366"/>
      <c r="L564" s="366"/>
      <c r="M564" s="367"/>
      <c r="O564" s="1" t="s">
        <v>1345</v>
      </c>
    </row>
    <row r="565" spans="2:15" ht="15" customHeight="1" outlineLevel="1" x14ac:dyDescent="0.25">
      <c r="B565" s="363"/>
      <c r="C565" s="364"/>
      <c r="D565" s="365"/>
      <c r="E565" s="366"/>
      <c r="F565" s="366"/>
      <c r="G565" s="366"/>
      <c r="H565" s="366"/>
      <c r="I565" s="366"/>
      <c r="J565" s="366"/>
      <c r="K565" s="366"/>
      <c r="L565" s="366"/>
      <c r="M565" s="367"/>
      <c r="O565" s="1" t="s">
        <v>1346</v>
      </c>
    </row>
    <row r="566" spans="2:15" ht="15" customHeight="1" outlineLevel="1" x14ac:dyDescent="0.25">
      <c r="B566" s="363"/>
      <c r="C566" s="364"/>
      <c r="D566" s="365"/>
      <c r="E566" s="366"/>
      <c r="F566" s="366"/>
      <c r="G566" s="366"/>
      <c r="H566" s="366"/>
      <c r="I566" s="366"/>
      <c r="J566" s="366"/>
      <c r="K566" s="366"/>
      <c r="L566" s="366"/>
      <c r="M566" s="367"/>
      <c r="O566" s="1" t="s">
        <v>1347</v>
      </c>
    </row>
    <row r="567" spans="2:15" ht="15" customHeight="1" outlineLevel="1" x14ac:dyDescent="0.25">
      <c r="B567" s="363"/>
      <c r="C567" s="364"/>
      <c r="D567" s="365"/>
      <c r="E567" s="366"/>
      <c r="F567" s="366"/>
      <c r="G567" s="366"/>
      <c r="H567" s="366"/>
      <c r="I567" s="366"/>
      <c r="J567" s="366"/>
      <c r="K567" s="366"/>
      <c r="L567" s="366"/>
      <c r="M567" s="367"/>
      <c r="O567" s="1" t="s">
        <v>1348</v>
      </c>
    </row>
    <row r="568" spans="2:15" ht="15" customHeight="1" outlineLevel="1" x14ac:dyDescent="0.25">
      <c r="B568" s="363"/>
      <c r="C568" s="364"/>
      <c r="D568" s="365"/>
      <c r="E568" s="366"/>
      <c r="F568" s="366"/>
      <c r="G568" s="366"/>
      <c r="H568" s="366"/>
      <c r="I568" s="366"/>
      <c r="J568" s="366"/>
      <c r="K568" s="366"/>
      <c r="L568" s="366"/>
      <c r="M568" s="367"/>
      <c r="O568" s="1" t="s">
        <v>1349</v>
      </c>
    </row>
    <row r="569" spans="2:15" ht="15" customHeight="1" outlineLevel="1" x14ac:dyDescent="0.25">
      <c r="B569" s="363"/>
      <c r="C569" s="364"/>
      <c r="D569" s="365"/>
      <c r="E569" s="366"/>
      <c r="F569" s="366"/>
      <c r="G569" s="366"/>
      <c r="H569" s="366"/>
      <c r="I569" s="366"/>
      <c r="J569" s="366"/>
      <c r="K569" s="366"/>
      <c r="L569" s="366"/>
      <c r="M569" s="367"/>
      <c r="O569" s="1" t="s">
        <v>1350</v>
      </c>
    </row>
    <row r="570" spans="2:15" ht="15" customHeight="1" outlineLevel="1" x14ac:dyDescent="0.25">
      <c r="B570" s="363"/>
      <c r="C570" s="364"/>
      <c r="D570" s="365"/>
      <c r="E570" s="366"/>
      <c r="F570" s="366"/>
      <c r="G570" s="366"/>
      <c r="H570" s="366"/>
      <c r="I570" s="366"/>
      <c r="J570" s="366"/>
      <c r="K570" s="366"/>
      <c r="L570" s="366"/>
      <c r="M570" s="367"/>
      <c r="O570" s="1" t="s">
        <v>1351</v>
      </c>
    </row>
    <row r="571" spans="2:15" ht="15" customHeight="1" outlineLevel="1" x14ac:dyDescent="0.25">
      <c r="B571" s="363"/>
      <c r="C571" s="364"/>
      <c r="D571" s="365"/>
      <c r="E571" s="366"/>
      <c r="F571" s="366"/>
      <c r="G571" s="366"/>
      <c r="H571" s="366"/>
      <c r="I571" s="366"/>
      <c r="J571" s="366"/>
      <c r="K571" s="366"/>
      <c r="L571" s="366"/>
      <c r="M571" s="367"/>
      <c r="O571" s="1" t="s">
        <v>1352</v>
      </c>
    </row>
    <row r="572" spans="2:15" ht="15" customHeight="1" outlineLevel="1" x14ac:dyDescent="0.25">
      <c r="B572" s="363"/>
      <c r="C572" s="364"/>
      <c r="D572" s="365"/>
      <c r="E572" s="366"/>
      <c r="F572" s="366"/>
      <c r="G572" s="366"/>
      <c r="H572" s="366"/>
      <c r="I572" s="366"/>
      <c r="J572" s="366"/>
      <c r="K572" s="366"/>
      <c r="L572" s="366"/>
      <c r="M572" s="367"/>
      <c r="O572" s="1" t="s">
        <v>1353</v>
      </c>
    </row>
    <row r="573" spans="2:15" ht="15" customHeight="1" outlineLevel="1" x14ac:dyDescent="0.25">
      <c r="B573" s="363"/>
      <c r="C573" s="364"/>
      <c r="D573" s="365"/>
      <c r="E573" s="366"/>
      <c r="F573" s="366"/>
      <c r="G573" s="366"/>
      <c r="H573" s="366"/>
      <c r="I573" s="366"/>
      <c r="J573" s="366"/>
      <c r="K573" s="366"/>
      <c r="L573" s="366"/>
      <c r="M573" s="367"/>
      <c r="O573" s="1" t="s">
        <v>1354</v>
      </c>
    </row>
    <row r="574" spans="2:15" ht="15" customHeight="1" outlineLevel="1" x14ac:dyDescent="0.25">
      <c r="B574" s="363"/>
      <c r="C574" s="364"/>
      <c r="D574" s="365"/>
      <c r="E574" s="366"/>
      <c r="F574" s="366"/>
      <c r="G574" s="366"/>
      <c r="H574" s="366"/>
      <c r="I574" s="366"/>
      <c r="J574" s="366"/>
      <c r="K574" s="366"/>
      <c r="L574" s="366"/>
      <c r="M574" s="367"/>
      <c r="O574" s="1" t="s">
        <v>1355</v>
      </c>
    </row>
    <row r="575" spans="2:15" ht="15" customHeight="1" outlineLevel="1" x14ac:dyDescent="0.25">
      <c r="B575" s="363"/>
      <c r="C575" s="364"/>
      <c r="D575" s="365"/>
      <c r="E575" s="366"/>
      <c r="F575" s="366"/>
      <c r="G575" s="366"/>
      <c r="H575" s="366"/>
      <c r="I575" s="366"/>
      <c r="J575" s="366"/>
      <c r="K575" s="366"/>
      <c r="L575" s="366"/>
      <c r="M575" s="367"/>
      <c r="O575" s="1" t="s">
        <v>1356</v>
      </c>
    </row>
    <row r="576" spans="2:15" ht="15" customHeight="1" outlineLevel="1" x14ac:dyDescent="0.25">
      <c r="B576" s="363"/>
      <c r="C576" s="364"/>
      <c r="D576" s="365"/>
      <c r="E576" s="366"/>
      <c r="F576" s="366"/>
      <c r="G576" s="366"/>
      <c r="H576" s="366"/>
      <c r="I576" s="366"/>
      <c r="J576" s="366"/>
      <c r="K576" s="366"/>
      <c r="L576" s="366"/>
      <c r="M576" s="367"/>
      <c r="O576" s="1" t="s">
        <v>1357</v>
      </c>
    </row>
    <row r="577" spans="2:15" ht="15" customHeight="1" outlineLevel="1" x14ac:dyDescent="0.25">
      <c r="B577" s="363"/>
      <c r="C577" s="364"/>
      <c r="D577" s="365"/>
      <c r="E577" s="366"/>
      <c r="F577" s="366"/>
      <c r="G577" s="366"/>
      <c r="H577" s="366"/>
      <c r="I577" s="366"/>
      <c r="J577" s="366"/>
      <c r="K577" s="366"/>
      <c r="L577" s="366"/>
      <c r="M577" s="367"/>
      <c r="O577" s="1" t="s">
        <v>1358</v>
      </c>
    </row>
    <row r="578" spans="2:15" ht="15" customHeight="1" outlineLevel="1" x14ac:dyDescent="0.25">
      <c r="B578" s="363"/>
      <c r="C578" s="364"/>
      <c r="D578" s="365"/>
      <c r="E578" s="366"/>
      <c r="F578" s="366"/>
      <c r="G578" s="366"/>
      <c r="H578" s="366"/>
      <c r="I578" s="366"/>
      <c r="J578" s="366"/>
      <c r="K578" s="366"/>
      <c r="L578" s="366"/>
      <c r="M578" s="367"/>
      <c r="O578" s="1" t="s">
        <v>1359</v>
      </c>
    </row>
    <row r="579" spans="2:15" ht="15" customHeight="1" outlineLevel="1" x14ac:dyDescent="0.25">
      <c r="B579" s="363"/>
      <c r="C579" s="364"/>
      <c r="D579" s="365"/>
      <c r="E579" s="366"/>
      <c r="F579" s="366"/>
      <c r="G579" s="366"/>
      <c r="H579" s="366"/>
      <c r="I579" s="366"/>
      <c r="J579" s="366"/>
      <c r="K579" s="366"/>
      <c r="L579" s="366"/>
      <c r="M579" s="367"/>
      <c r="O579" s="1" t="s">
        <v>1360</v>
      </c>
    </row>
    <row r="580" spans="2:15" ht="15" customHeight="1" outlineLevel="1" x14ac:dyDescent="0.25">
      <c r="B580" s="363"/>
      <c r="C580" s="364"/>
      <c r="D580" s="365"/>
      <c r="E580" s="366"/>
      <c r="F580" s="366"/>
      <c r="G580" s="366"/>
      <c r="H580" s="366"/>
      <c r="I580" s="366"/>
      <c r="J580" s="366"/>
      <c r="K580" s="366"/>
      <c r="L580" s="366"/>
      <c r="M580" s="367"/>
      <c r="O580" s="1" t="s">
        <v>1361</v>
      </c>
    </row>
    <row r="581" spans="2:15" ht="15" customHeight="1" outlineLevel="1" x14ac:dyDescent="0.25">
      <c r="B581" s="363"/>
      <c r="C581" s="364"/>
      <c r="D581" s="365"/>
      <c r="E581" s="366"/>
      <c r="F581" s="366"/>
      <c r="G581" s="366"/>
      <c r="H581" s="366"/>
      <c r="I581" s="366"/>
      <c r="J581" s="366"/>
      <c r="K581" s="366"/>
      <c r="L581" s="366"/>
      <c r="M581" s="367"/>
      <c r="O581" s="1" t="s">
        <v>1362</v>
      </c>
    </row>
    <row r="582" spans="2:15" ht="15" customHeight="1" outlineLevel="1" x14ac:dyDescent="0.25">
      <c r="B582" s="363"/>
      <c r="C582" s="364"/>
      <c r="D582" s="365"/>
      <c r="E582" s="366"/>
      <c r="F582" s="366"/>
      <c r="G582" s="366"/>
      <c r="H582" s="366"/>
      <c r="I582" s="366"/>
      <c r="J582" s="366"/>
      <c r="K582" s="366"/>
      <c r="L582" s="366"/>
      <c r="M582" s="367"/>
      <c r="O582" s="1" t="s">
        <v>1363</v>
      </c>
    </row>
    <row r="583" spans="2:15" ht="15" customHeight="1" outlineLevel="1" x14ac:dyDescent="0.25">
      <c r="B583" s="363"/>
      <c r="C583" s="364"/>
      <c r="D583" s="365"/>
      <c r="E583" s="366"/>
      <c r="F583" s="366"/>
      <c r="G583" s="366"/>
      <c r="H583" s="366"/>
      <c r="I583" s="366"/>
      <c r="J583" s="366"/>
      <c r="K583" s="366"/>
      <c r="L583" s="366"/>
      <c r="M583" s="367"/>
      <c r="O583" s="1" t="s">
        <v>1364</v>
      </c>
    </row>
    <row r="584" spans="2:15" ht="15" customHeight="1" outlineLevel="1" x14ac:dyDescent="0.25">
      <c r="B584" s="363"/>
      <c r="C584" s="364"/>
      <c r="D584" s="365"/>
      <c r="E584" s="366"/>
      <c r="F584" s="366"/>
      <c r="G584" s="366"/>
      <c r="H584" s="366"/>
      <c r="I584" s="366"/>
      <c r="J584" s="366"/>
      <c r="K584" s="366"/>
      <c r="L584" s="366"/>
      <c r="M584" s="367"/>
      <c r="O584" s="1" t="s">
        <v>1365</v>
      </c>
    </row>
    <row r="585" spans="2:15" ht="15" customHeight="1" outlineLevel="1" x14ac:dyDescent="0.25">
      <c r="B585" s="363"/>
      <c r="C585" s="364"/>
      <c r="D585" s="365"/>
      <c r="E585" s="366"/>
      <c r="F585" s="366"/>
      <c r="G585" s="366"/>
      <c r="H585" s="366"/>
      <c r="I585" s="366"/>
      <c r="J585" s="366"/>
      <c r="K585" s="366"/>
      <c r="L585" s="366"/>
      <c r="M585" s="367"/>
      <c r="O585" s="1" t="s">
        <v>1366</v>
      </c>
    </row>
    <row r="586" spans="2:15" ht="15" customHeight="1" outlineLevel="1" x14ac:dyDescent="0.25">
      <c r="B586" s="363"/>
      <c r="C586" s="364"/>
      <c r="D586" s="365"/>
      <c r="E586" s="366"/>
      <c r="F586" s="366"/>
      <c r="G586" s="366"/>
      <c r="H586" s="366"/>
      <c r="I586" s="366"/>
      <c r="J586" s="366"/>
      <c r="K586" s="366"/>
      <c r="L586" s="366"/>
      <c r="M586" s="367"/>
      <c r="O586" s="1" t="s">
        <v>1367</v>
      </c>
    </row>
    <row r="587" spans="2:15" ht="15" customHeight="1" outlineLevel="1" x14ac:dyDescent="0.25">
      <c r="B587" s="363"/>
      <c r="C587" s="364"/>
      <c r="D587" s="365"/>
      <c r="E587" s="366"/>
      <c r="F587" s="366"/>
      <c r="G587" s="366"/>
      <c r="H587" s="366"/>
      <c r="I587" s="366"/>
      <c r="J587" s="366"/>
      <c r="K587" s="366"/>
      <c r="L587" s="366"/>
      <c r="M587" s="367"/>
      <c r="O587" s="1" t="s">
        <v>1368</v>
      </c>
    </row>
    <row r="588" spans="2:15" ht="15" customHeight="1" outlineLevel="1" x14ac:dyDescent="0.25">
      <c r="B588" s="363"/>
      <c r="C588" s="364"/>
      <c r="D588" s="365"/>
      <c r="E588" s="366"/>
      <c r="F588" s="366"/>
      <c r="G588" s="366"/>
      <c r="H588" s="366"/>
      <c r="I588" s="366"/>
      <c r="J588" s="366"/>
      <c r="K588" s="366"/>
      <c r="L588" s="366"/>
      <c r="M588" s="367"/>
      <c r="O588" s="1" t="s">
        <v>1369</v>
      </c>
    </row>
    <row r="589" spans="2:15" ht="15" customHeight="1" outlineLevel="1" x14ac:dyDescent="0.25">
      <c r="B589" s="363"/>
      <c r="C589" s="364"/>
      <c r="D589" s="365"/>
      <c r="E589" s="366"/>
      <c r="F589" s="366"/>
      <c r="G589" s="366"/>
      <c r="H589" s="366"/>
      <c r="I589" s="366"/>
      <c r="J589" s="366"/>
      <c r="K589" s="366"/>
      <c r="L589" s="366"/>
      <c r="M589" s="367"/>
      <c r="O589" s="1" t="s">
        <v>1370</v>
      </c>
    </row>
    <row r="590" spans="2:15" ht="15" customHeight="1" outlineLevel="1" x14ac:dyDescent="0.25">
      <c r="B590" s="363"/>
      <c r="C590" s="364"/>
      <c r="D590" s="365"/>
      <c r="E590" s="366"/>
      <c r="F590" s="366"/>
      <c r="G590" s="366"/>
      <c r="H590" s="366"/>
      <c r="I590" s="366"/>
      <c r="J590" s="366"/>
      <c r="K590" s="366"/>
      <c r="L590" s="366"/>
      <c r="M590" s="367"/>
      <c r="O590" s="1" t="s">
        <v>1371</v>
      </c>
    </row>
    <row r="591" spans="2:15" ht="15" customHeight="1" outlineLevel="1" x14ac:dyDescent="0.25">
      <c r="B591" s="363"/>
      <c r="C591" s="364"/>
      <c r="D591" s="365"/>
      <c r="E591" s="366"/>
      <c r="F591" s="366"/>
      <c r="G591" s="366"/>
      <c r="H591" s="366"/>
      <c r="I591" s="366"/>
      <c r="J591" s="366"/>
      <c r="K591" s="366"/>
      <c r="L591" s="366"/>
      <c r="M591" s="367"/>
      <c r="O591" s="1" t="s">
        <v>1372</v>
      </c>
    </row>
    <row r="592" spans="2:15" ht="15" customHeight="1" outlineLevel="1" x14ac:dyDescent="0.25">
      <c r="B592" s="363"/>
      <c r="C592" s="364"/>
      <c r="D592" s="365"/>
      <c r="E592" s="366"/>
      <c r="F592" s="366"/>
      <c r="G592" s="366"/>
      <c r="H592" s="366"/>
      <c r="I592" s="366"/>
      <c r="J592" s="366"/>
      <c r="K592" s="366"/>
      <c r="L592" s="366"/>
      <c r="M592" s="367"/>
      <c r="O592" s="1" t="s">
        <v>1373</v>
      </c>
    </row>
    <row r="593" spans="2:15" ht="15" customHeight="1" outlineLevel="1" x14ac:dyDescent="0.25">
      <c r="B593" s="363"/>
      <c r="C593" s="364"/>
      <c r="D593" s="365"/>
      <c r="E593" s="366"/>
      <c r="F593" s="366"/>
      <c r="G593" s="366"/>
      <c r="H593" s="366"/>
      <c r="I593" s="366"/>
      <c r="J593" s="366"/>
      <c r="K593" s="366"/>
      <c r="L593" s="366"/>
      <c r="M593" s="367"/>
      <c r="O593" s="1" t="s">
        <v>1374</v>
      </c>
    </row>
    <row r="594" spans="2:15" ht="15" customHeight="1" outlineLevel="1" x14ac:dyDescent="0.25">
      <c r="B594" s="363"/>
      <c r="C594" s="364"/>
      <c r="D594" s="365"/>
      <c r="E594" s="366"/>
      <c r="F594" s="366"/>
      <c r="G594" s="366"/>
      <c r="H594" s="366"/>
      <c r="I594" s="366"/>
      <c r="J594" s="366"/>
      <c r="K594" s="366"/>
      <c r="L594" s="366"/>
      <c r="M594" s="367"/>
      <c r="O594" s="1" t="s">
        <v>1375</v>
      </c>
    </row>
    <row r="595" spans="2:15" ht="15" customHeight="1" outlineLevel="1" x14ac:dyDescent="0.25">
      <c r="B595" s="363"/>
      <c r="C595" s="364"/>
      <c r="D595" s="365"/>
      <c r="E595" s="366"/>
      <c r="F595" s="366"/>
      <c r="G595" s="366"/>
      <c r="H595" s="366"/>
      <c r="I595" s="366"/>
      <c r="J595" s="366"/>
      <c r="K595" s="366"/>
      <c r="L595" s="366"/>
      <c r="M595" s="367"/>
      <c r="O595" s="1" t="s">
        <v>1376</v>
      </c>
    </row>
    <row r="596" spans="2:15" ht="15" customHeight="1" outlineLevel="1" x14ac:dyDescent="0.25">
      <c r="B596" s="363"/>
      <c r="C596" s="364"/>
      <c r="D596" s="365"/>
      <c r="E596" s="366"/>
      <c r="F596" s="366"/>
      <c r="G596" s="366"/>
      <c r="H596" s="366"/>
      <c r="I596" s="366"/>
      <c r="J596" s="366"/>
      <c r="K596" s="366"/>
      <c r="L596" s="366"/>
      <c r="M596" s="367"/>
      <c r="O596" s="1" t="s">
        <v>1377</v>
      </c>
    </row>
    <row r="597" spans="2:15" ht="15" customHeight="1" outlineLevel="1" x14ac:dyDescent="0.25">
      <c r="B597" s="363"/>
      <c r="C597" s="364"/>
      <c r="D597" s="365"/>
      <c r="E597" s="366"/>
      <c r="F597" s="366"/>
      <c r="G597" s="366"/>
      <c r="H597" s="366"/>
      <c r="I597" s="366"/>
      <c r="J597" s="366"/>
      <c r="K597" s="366"/>
      <c r="L597" s="366"/>
      <c r="M597" s="367"/>
      <c r="O597" s="1" t="s">
        <v>1378</v>
      </c>
    </row>
    <row r="598" spans="2:15" ht="15" customHeight="1" outlineLevel="1" x14ac:dyDescent="0.25">
      <c r="B598" s="363"/>
      <c r="C598" s="364"/>
      <c r="D598" s="365"/>
      <c r="E598" s="366"/>
      <c r="F598" s="366"/>
      <c r="G598" s="366"/>
      <c r="H598" s="366"/>
      <c r="I598" s="366"/>
      <c r="J598" s="366"/>
      <c r="K598" s="366"/>
      <c r="L598" s="366"/>
      <c r="M598" s="367"/>
      <c r="O598" s="1" t="s">
        <v>1379</v>
      </c>
    </row>
    <row r="599" spans="2:15" ht="15" customHeight="1" outlineLevel="1" x14ac:dyDescent="0.25">
      <c r="B599" s="363"/>
      <c r="C599" s="364"/>
      <c r="D599" s="365"/>
      <c r="E599" s="366"/>
      <c r="F599" s="366"/>
      <c r="G599" s="366"/>
      <c r="H599" s="366"/>
      <c r="I599" s="366"/>
      <c r="J599" s="366"/>
      <c r="K599" s="366"/>
      <c r="L599" s="366"/>
      <c r="M599" s="367"/>
      <c r="O599" s="1" t="s">
        <v>1380</v>
      </c>
    </row>
    <row r="600" spans="2:15" ht="15" customHeight="1" outlineLevel="1" x14ac:dyDescent="0.25">
      <c r="B600" s="363"/>
      <c r="C600" s="364"/>
      <c r="D600" s="365"/>
      <c r="E600" s="366"/>
      <c r="F600" s="366"/>
      <c r="G600" s="366"/>
      <c r="H600" s="366"/>
      <c r="I600" s="366"/>
      <c r="J600" s="366"/>
      <c r="K600" s="366"/>
      <c r="L600" s="366"/>
      <c r="M600" s="367"/>
      <c r="O600" s="1" t="s">
        <v>1381</v>
      </c>
    </row>
    <row r="601" spans="2:15" ht="15" customHeight="1" outlineLevel="1" x14ac:dyDescent="0.25">
      <c r="B601" s="363"/>
      <c r="C601" s="364"/>
      <c r="D601" s="365"/>
      <c r="E601" s="366"/>
      <c r="F601" s="366"/>
      <c r="G601" s="366"/>
      <c r="H601" s="366"/>
      <c r="I601" s="366"/>
      <c r="J601" s="366"/>
      <c r="K601" s="366"/>
      <c r="L601" s="366"/>
      <c r="M601" s="367"/>
      <c r="O601" s="1" t="s">
        <v>1382</v>
      </c>
    </row>
    <row r="602" spans="2:15" ht="15" customHeight="1" outlineLevel="1" x14ac:dyDescent="0.25">
      <c r="B602" s="363"/>
      <c r="C602" s="364"/>
      <c r="D602" s="365"/>
      <c r="E602" s="366"/>
      <c r="F602" s="366"/>
      <c r="G602" s="366"/>
      <c r="H602" s="366"/>
      <c r="I602" s="366"/>
      <c r="J602" s="366"/>
      <c r="K602" s="366"/>
      <c r="L602" s="366"/>
      <c r="M602" s="367"/>
      <c r="O602" s="1" t="s">
        <v>1383</v>
      </c>
    </row>
    <row r="603" spans="2:15" ht="15" customHeight="1" outlineLevel="1" x14ac:dyDescent="0.25">
      <c r="B603" s="363"/>
      <c r="C603" s="364"/>
      <c r="D603" s="365"/>
      <c r="E603" s="366"/>
      <c r="F603" s="366"/>
      <c r="G603" s="366"/>
      <c r="H603" s="366"/>
      <c r="I603" s="366"/>
      <c r="J603" s="366"/>
      <c r="K603" s="366"/>
      <c r="L603" s="366"/>
      <c r="M603" s="367"/>
      <c r="O603" s="1" t="s">
        <v>1384</v>
      </c>
    </row>
    <row r="604" spans="2:15" ht="15" customHeight="1" outlineLevel="1" x14ac:dyDescent="0.25">
      <c r="B604" s="363"/>
      <c r="C604" s="364"/>
      <c r="D604" s="365"/>
      <c r="E604" s="366"/>
      <c r="F604" s="366"/>
      <c r="G604" s="366"/>
      <c r="H604" s="366"/>
      <c r="I604" s="366"/>
      <c r="J604" s="366"/>
      <c r="K604" s="366"/>
      <c r="L604" s="366"/>
      <c r="M604" s="367"/>
      <c r="O604" s="1" t="s">
        <v>1385</v>
      </c>
    </row>
    <row r="605" spans="2:15" ht="15" customHeight="1" outlineLevel="1" x14ac:dyDescent="0.25">
      <c r="B605" s="363"/>
      <c r="C605" s="364"/>
      <c r="D605" s="365"/>
      <c r="E605" s="366"/>
      <c r="F605" s="366"/>
      <c r="G605" s="366"/>
      <c r="H605" s="366"/>
      <c r="I605" s="366"/>
      <c r="J605" s="366"/>
      <c r="K605" s="366"/>
      <c r="L605" s="366"/>
      <c r="M605" s="367"/>
      <c r="O605" s="1" t="s">
        <v>1386</v>
      </c>
    </row>
    <row r="606" spans="2:15" ht="15" customHeight="1" outlineLevel="1" x14ac:dyDescent="0.25">
      <c r="B606" s="363"/>
      <c r="C606" s="364"/>
      <c r="D606" s="365"/>
      <c r="E606" s="366"/>
      <c r="F606" s="366"/>
      <c r="G606" s="366"/>
      <c r="H606" s="366"/>
      <c r="I606" s="366"/>
      <c r="J606" s="366"/>
      <c r="K606" s="366"/>
      <c r="L606" s="366"/>
      <c r="M606" s="367"/>
      <c r="O606" s="1" t="s">
        <v>1387</v>
      </c>
    </row>
    <row r="607" spans="2:15" ht="15" customHeight="1" outlineLevel="1" x14ac:dyDescent="0.25">
      <c r="B607" s="363"/>
      <c r="C607" s="364"/>
      <c r="D607" s="365"/>
      <c r="E607" s="366"/>
      <c r="F607" s="366"/>
      <c r="G607" s="366"/>
      <c r="H607" s="366"/>
      <c r="I607" s="366"/>
      <c r="J607" s="366"/>
      <c r="K607" s="366"/>
      <c r="L607" s="366"/>
      <c r="M607" s="367"/>
      <c r="O607" s="1" t="s">
        <v>1388</v>
      </c>
    </row>
    <row r="608" spans="2:15" ht="15" customHeight="1" outlineLevel="1" x14ac:dyDescent="0.25">
      <c r="B608" s="363"/>
      <c r="C608" s="364"/>
      <c r="D608" s="365"/>
      <c r="E608" s="366"/>
      <c r="F608" s="366"/>
      <c r="G608" s="366"/>
      <c r="H608" s="366"/>
      <c r="I608" s="366"/>
      <c r="J608" s="366"/>
      <c r="K608" s="366"/>
      <c r="L608" s="366"/>
      <c r="M608" s="367"/>
      <c r="O608" s="1" t="s">
        <v>1389</v>
      </c>
    </row>
    <row r="609" spans="2:15" ht="15" customHeight="1" outlineLevel="1" x14ac:dyDescent="0.25">
      <c r="B609" s="363"/>
      <c r="C609" s="364"/>
      <c r="D609" s="365"/>
      <c r="E609" s="366"/>
      <c r="F609" s="366"/>
      <c r="G609" s="366"/>
      <c r="H609" s="366"/>
      <c r="I609" s="366"/>
      <c r="J609" s="366"/>
      <c r="K609" s="366"/>
      <c r="L609" s="366"/>
      <c r="M609" s="367"/>
      <c r="O609" s="1" t="s">
        <v>1390</v>
      </c>
    </row>
    <row r="610" spans="2:15" ht="15" customHeight="1" outlineLevel="1" x14ac:dyDescent="0.25">
      <c r="B610" s="363"/>
      <c r="C610" s="364"/>
      <c r="D610" s="365"/>
      <c r="E610" s="366"/>
      <c r="F610" s="366"/>
      <c r="G610" s="366"/>
      <c r="H610" s="366"/>
      <c r="I610" s="366"/>
      <c r="J610" s="366"/>
      <c r="K610" s="366"/>
      <c r="L610" s="366"/>
      <c r="M610" s="367"/>
      <c r="O610" s="1" t="s">
        <v>1391</v>
      </c>
    </row>
    <row r="611" spans="2:15" ht="15" customHeight="1" outlineLevel="1" x14ac:dyDescent="0.25">
      <c r="B611" s="363"/>
      <c r="C611" s="364"/>
      <c r="D611" s="365"/>
      <c r="E611" s="366"/>
      <c r="F611" s="366"/>
      <c r="G611" s="366"/>
      <c r="H611" s="366"/>
      <c r="I611" s="366"/>
      <c r="J611" s="366"/>
      <c r="K611" s="366"/>
      <c r="L611" s="366"/>
      <c r="M611" s="367"/>
      <c r="O611" s="1" t="s">
        <v>1392</v>
      </c>
    </row>
    <row r="612" spans="2:15" ht="15" customHeight="1" outlineLevel="1" x14ac:dyDescent="0.25">
      <c r="B612" s="363"/>
      <c r="C612" s="364"/>
      <c r="D612" s="365"/>
      <c r="E612" s="366"/>
      <c r="F612" s="366"/>
      <c r="G612" s="366"/>
      <c r="H612" s="366"/>
      <c r="I612" s="366"/>
      <c r="J612" s="366"/>
      <c r="K612" s="366"/>
      <c r="L612" s="366"/>
      <c r="M612" s="367"/>
      <c r="O612" s="1" t="s">
        <v>1393</v>
      </c>
    </row>
    <row r="613" spans="2:15" ht="15" customHeight="1" outlineLevel="1" x14ac:dyDescent="0.25">
      <c r="B613" s="363"/>
      <c r="C613" s="364"/>
      <c r="D613" s="365"/>
      <c r="E613" s="366"/>
      <c r="F613" s="366"/>
      <c r="G613" s="366"/>
      <c r="H613" s="366"/>
      <c r="I613" s="366"/>
      <c r="J613" s="366"/>
      <c r="K613" s="366"/>
      <c r="L613" s="366"/>
      <c r="M613" s="367"/>
      <c r="O613" s="1" t="s">
        <v>1394</v>
      </c>
    </row>
    <row r="614" spans="2:15" ht="15" customHeight="1" outlineLevel="1" x14ac:dyDescent="0.25">
      <c r="B614" s="363"/>
      <c r="C614" s="364"/>
      <c r="D614" s="365"/>
      <c r="E614" s="366"/>
      <c r="F614" s="366"/>
      <c r="G614" s="366"/>
      <c r="H614" s="366"/>
      <c r="I614" s="366"/>
      <c r="J614" s="366"/>
      <c r="K614" s="366"/>
      <c r="L614" s="366"/>
      <c r="M614" s="367"/>
      <c r="O614" s="1" t="s">
        <v>1395</v>
      </c>
    </row>
    <row r="615" spans="2:15" ht="15" customHeight="1" outlineLevel="1" x14ac:dyDescent="0.25">
      <c r="B615" s="363"/>
      <c r="C615" s="364"/>
      <c r="D615" s="365"/>
      <c r="E615" s="366"/>
      <c r="F615" s="366"/>
      <c r="G615" s="366"/>
      <c r="H615" s="366"/>
      <c r="I615" s="366"/>
      <c r="J615" s="366"/>
      <c r="K615" s="366"/>
      <c r="L615" s="366"/>
      <c r="M615" s="367"/>
      <c r="O615" s="1" t="s">
        <v>1396</v>
      </c>
    </row>
    <row r="616" spans="2:15" ht="15" customHeight="1" outlineLevel="1" x14ac:dyDescent="0.25">
      <c r="B616" s="363"/>
      <c r="C616" s="364"/>
      <c r="D616" s="365"/>
      <c r="E616" s="366"/>
      <c r="F616" s="366"/>
      <c r="G616" s="366"/>
      <c r="H616" s="366"/>
      <c r="I616" s="366"/>
      <c r="J616" s="366"/>
      <c r="K616" s="366"/>
      <c r="L616" s="366"/>
      <c r="M616" s="367"/>
      <c r="O616" s="1" t="s">
        <v>1397</v>
      </c>
    </row>
    <row r="617" spans="2:15" ht="15" customHeight="1" outlineLevel="1" x14ac:dyDescent="0.25">
      <c r="B617" s="363"/>
      <c r="C617" s="364"/>
      <c r="D617" s="365"/>
      <c r="E617" s="366"/>
      <c r="F617" s="366"/>
      <c r="G617" s="366"/>
      <c r="H617" s="366"/>
      <c r="I617" s="366"/>
      <c r="J617" s="366"/>
      <c r="K617" s="366"/>
      <c r="L617" s="366"/>
      <c r="M617" s="367"/>
      <c r="O617" s="1" t="s">
        <v>1398</v>
      </c>
    </row>
    <row r="618" spans="2:15" ht="15" customHeight="1" outlineLevel="1" x14ac:dyDescent="0.25">
      <c r="B618" s="363"/>
      <c r="C618" s="364"/>
      <c r="D618" s="365"/>
      <c r="E618" s="366"/>
      <c r="F618" s="366"/>
      <c r="G618" s="366"/>
      <c r="H618" s="366"/>
      <c r="I618" s="366"/>
      <c r="J618" s="366"/>
      <c r="K618" s="366"/>
      <c r="L618" s="366"/>
      <c r="M618" s="367"/>
      <c r="O618" s="1" t="s">
        <v>1399</v>
      </c>
    </row>
    <row r="619" spans="2:15" ht="15" customHeight="1" outlineLevel="1" x14ac:dyDescent="0.25">
      <c r="B619" s="363"/>
      <c r="C619" s="364"/>
      <c r="D619" s="365"/>
      <c r="E619" s="366"/>
      <c r="F619" s="366"/>
      <c r="G619" s="366"/>
      <c r="H619" s="366"/>
      <c r="I619" s="366"/>
      <c r="J619" s="366"/>
      <c r="K619" s="366"/>
      <c r="L619" s="366"/>
      <c r="M619" s="367"/>
      <c r="O619" s="1" t="s">
        <v>1400</v>
      </c>
    </row>
    <row r="620" spans="2:15" ht="15" customHeight="1" outlineLevel="1" x14ac:dyDescent="0.25">
      <c r="B620" s="363"/>
      <c r="C620" s="364"/>
      <c r="D620" s="365"/>
      <c r="E620" s="366"/>
      <c r="F620" s="366"/>
      <c r="G620" s="366"/>
      <c r="H620" s="366"/>
      <c r="I620" s="366"/>
      <c r="J620" s="366"/>
      <c r="K620" s="366"/>
      <c r="L620" s="366"/>
      <c r="M620" s="367"/>
      <c r="O620" s="1" t="s">
        <v>1401</v>
      </c>
    </row>
    <row r="621" spans="2:15" ht="15" customHeight="1" outlineLevel="1" x14ac:dyDescent="0.25">
      <c r="B621" s="363"/>
      <c r="C621" s="364"/>
      <c r="D621" s="365"/>
      <c r="E621" s="366"/>
      <c r="F621" s="366"/>
      <c r="G621" s="366"/>
      <c r="H621" s="366"/>
      <c r="I621" s="366"/>
      <c r="J621" s="366"/>
      <c r="K621" s="366"/>
      <c r="L621" s="366"/>
      <c r="M621" s="367"/>
      <c r="O621" s="1" t="s">
        <v>1402</v>
      </c>
    </row>
    <row r="622" spans="2:15" ht="15" customHeight="1" outlineLevel="1" x14ac:dyDescent="0.25">
      <c r="B622" s="363"/>
      <c r="C622" s="364"/>
      <c r="D622" s="365"/>
      <c r="E622" s="366"/>
      <c r="F622" s="366"/>
      <c r="G622" s="366"/>
      <c r="H622" s="366"/>
      <c r="I622" s="366"/>
      <c r="J622" s="366"/>
      <c r="K622" s="366"/>
      <c r="L622" s="366"/>
      <c r="M622" s="367"/>
      <c r="O622" s="1" t="s">
        <v>1403</v>
      </c>
    </row>
    <row r="623" spans="2:15" ht="15" customHeight="1" outlineLevel="1" x14ac:dyDescent="0.25">
      <c r="B623" s="363"/>
      <c r="C623" s="364"/>
      <c r="D623" s="365"/>
      <c r="E623" s="366"/>
      <c r="F623" s="366"/>
      <c r="G623" s="366"/>
      <c r="H623" s="366"/>
      <c r="I623" s="366"/>
      <c r="J623" s="366"/>
      <c r="K623" s="366"/>
      <c r="L623" s="366"/>
      <c r="M623" s="367"/>
      <c r="O623" s="1" t="s">
        <v>1404</v>
      </c>
    </row>
    <row r="624" spans="2:15" ht="15" customHeight="1" outlineLevel="1" x14ac:dyDescent="0.25">
      <c r="B624" s="363"/>
      <c r="C624" s="364"/>
      <c r="D624" s="365"/>
      <c r="E624" s="366"/>
      <c r="F624" s="366"/>
      <c r="G624" s="366"/>
      <c r="H624" s="366"/>
      <c r="I624" s="366"/>
      <c r="J624" s="366"/>
      <c r="K624" s="366"/>
      <c r="L624" s="366"/>
      <c r="M624" s="367"/>
      <c r="O624" s="1" t="s">
        <v>1405</v>
      </c>
    </row>
    <row r="625" spans="2:15" ht="15" customHeight="1" outlineLevel="1" x14ac:dyDescent="0.25">
      <c r="B625" s="363"/>
      <c r="C625" s="364"/>
      <c r="D625" s="365"/>
      <c r="E625" s="366"/>
      <c r="F625" s="366"/>
      <c r="G625" s="366"/>
      <c r="H625" s="366"/>
      <c r="I625" s="366"/>
      <c r="J625" s="366"/>
      <c r="K625" s="366"/>
      <c r="L625" s="366"/>
      <c r="M625" s="367"/>
      <c r="O625" s="1" t="s">
        <v>1406</v>
      </c>
    </row>
    <row r="626" spans="2:15" ht="15" customHeight="1" outlineLevel="1" x14ac:dyDescent="0.25">
      <c r="B626" s="363"/>
      <c r="C626" s="364"/>
      <c r="D626" s="365"/>
      <c r="E626" s="366"/>
      <c r="F626" s="366"/>
      <c r="G626" s="366"/>
      <c r="H626" s="366"/>
      <c r="I626" s="366"/>
      <c r="J626" s="366"/>
      <c r="K626" s="366"/>
      <c r="L626" s="366"/>
      <c r="M626" s="367"/>
      <c r="O626" s="1" t="s">
        <v>1407</v>
      </c>
    </row>
    <row r="627" spans="2:15" ht="15" customHeight="1" outlineLevel="1" x14ac:dyDescent="0.25">
      <c r="B627" s="363"/>
      <c r="C627" s="364"/>
      <c r="D627" s="365"/>
      <c r="E627" s="366"/>
      <c r="F627" s="366"/>
      <c r="G627" s="366"/>
      <c r="H627" s="366"/>
      <c r="I627" s="366"/>
      <c r="J627" s="366"/>
      <c r="K627" s="366"/>
      <c r="L627" s="366"/>
      <c r="M627" s="367"/>
      <c r="O627" s="1" t="s">
        <v>1408</v>
      </c>
    </row>
    <row r="628" spans="2:15" ht="15" customHeight="1" outlineLevel="1" x14ac:dyDescent="0.25">
      <c r="B628" s="363"/>
      <c r="C628" s="364"/>
      <c r="D628" s="365"/>
      <c r="E628" s="366"/>
      <c r="F628" s="366"/>
      <c r="G628" s="366"/>
      <c r="H628" s="366"/>
      <c r="I628" s="366"/>
      <c r="J628" s="366"/>
      <c r="K628" s="366"/>
      <c r="L628" s="366"/>
      <c r="M628" s="367"/>
      <c r="O628" s="1" t="s">
        <v>1409</v>
      </c>
    </row>
    <row r="629" spans="2:15" ht="15" customHeight="1" outlineLevel="1" x14ac:dyDescent="0.25">
      <c r="B629" s="363"/>
      <c r="C629" s="364"/>
      <c r="D629" s="365"/>
      <c r="E629" s="366"/>
      <c r="F629" s="366"/>
      <c r="G629" s="366"/>
      <c r="H629" s="366"/>
      <c r="I629" s="366"/>
      <c r="J629" s="366"/>
      <c r="K629" s="366"/>
      <c r="L629" s="366"/>
      <c r="M629" s="367"/>
      <c r="O629" s="1" t="s">
        <v>1410</v>
      </c>
    </row>
    <row r="630" spans="2:15" ht="15" customHeight="1" outlineLevel="1" x14ac:dyDescent="0.25">
      <c r="B630" s="363"/>
      <c r="C630" s="364"/>
      <c r="D630" s="365"/>
      <c r="E630" s="366"/>
      <c r="F630" s="366"/>
      <c r="G630" s="366"/>
      <c r="H630" s="366"/>
      <c r="I630" s="366"/>
      <c r="J630" s="366"/>
      <c r="K630" s="366"/>
      <c r="L630" s="366"/>
      <c r="M630" s="367"/>
      <c r="O630" s="1" t="s">
        <v>1411</v>
      </c>
    </row>
    <row r="631" spans="2:15" ht="15" customHeight="1" outlineLevel="1" x14ac:dyDescent="0.25">
      <c r="B631" s="363"/>
      <c r="C631" s="364"/>
      <c r="D631" s="365"/>
      <c r="E631" s="366"/>
      <c r="F631" s="366"/>
      <c r="G631" s="366"/>
      <c r="H631" s="366"/>
      <c r="I631" s="366"/>
      <c r="J631" s="366"/>
      <c r="K631" s="366"/>
      <c r="L631" s="366"/>
      <c r="M631" s="367"/>
      <c r="O631" s="1" t="s">
        <v>1412</v>
      </c>
    </row>
    <row r="632" spans="2:15" ht="15" customHeight="1" outlineLevel="1" x14ac:dyDescent="0.25">
      <c r="B632" s="363"/>
      <c r="C632" s="364"/>
      <c r="D632" s="365"/>
      <c r="E632" s="366"/>
      <c r="F632" s="366"/>
      <c r="G632" s="366"/>
      <c r="H632" s="366"/>
      <c r="I632" s="366"/>
      <c r="J632" s="366"/>
      <c r="K632" s="366"/>
      <c r="L632" s="366"/>
      <c r="M632" s="367"/>
      <c r="O632" s="1" t="s">
        <v>1413</v>
      </c>
    </row>
    <row r="633" spans="2:15" ht="15" customHeight="1" outlineLevel="1" x14ac:dyDescent="0.25">
      <c r="B633" s="363"/>
      <c r="C633" s="364"/>
      <c r="D633" s="365"/>
      <c r="E633" s="366"/>
      <c r="F633" s="366"/>
      <c r="G633" s="366"/>
      <c r="H633" s="366"/>
      <c r="I633" s="366"/>
      <c r="J633" s="366"/>
      <c r="K633" s="366"/>
      <c r="L633" s="366"/>
      <c r="M633" s="367"/>
      <c r="O633" s="1" t="s">
        <v>1414</v>
      </c>
    </row>
    <row r="634" spans="2:15" ht="15" customHeight="1" outlineLevel="1" x14ac:dyDescent="0.25">
      <c r="B634" s="363"/>
      <c r="C634" s="364"/>
      <c r="D634" s="365"/>
      <c r="E634" s="366"/>
      <c r="F634" s="366"/>
      <c r="G634" s="366"/>
      <c r="H634" s="366"/>
      <c r="I634" s="366"/>
      <c r="J634" s="366"/>
      <c r="K634" s="366"/>
      <c r="L634" s="366"/>
      <c r="M634" s="367"/>
      <c r="O634" s="1" t="s">
        <v>1415</v>
      </c>
    </row>
    <row r="635" spans="2:15" ht="15" customHeight="1" outlineLevel="1" x14ac:dyDescent="0.25">
      <c r="B635" s="363"/>
      <c r="C635" s="364"/>
      <c r="D635" s="365"/>
      <c r="E635" s="366"/>
      <c r="F635" s="366"/>
      <c r="G635" s="366"/>
      <c r="H635" s="366"/>
      <c r="I635" s="366"/>
      <c r="J635" s="366"/>
      <c r="K635" s="366"/>
      <c r="L635" s="366"/>
      <c r="M635" s="367"/>
      <c r="O635" s="1" t="s">
        <v>1416</v>
      </c>
    </row>
    <row r="636" spans="2:15" ht="15" customHeight="1" outlineLevel="1" x14ac:dyDescent="0.25">
      <c r="B636" s="363"/>
      <c r="C636" s="364"/>
      <c r="D636" s="365"/>
      <c r="E636" s="366"/>
      <c r="F636" s="366"/>
      <c r="G636" s="366"/>
      <c r="H636" s="366"/>
      <c r="I636" s="366"/>
      <c r="J636" s="366"/>
      <c r="K636" s="366"/>
      <c r="L636" s="366"/>
      <c r="M636" s="367"/>
      <c r="O636" s="1" t="s">
        <v>1417</v>
      </c>
    </row>
    <row r="637" spans="2:15" ht="15" customHeight="1" outlineLevel="1" x14ac:dyDescent="0.25">
      <c r="B637" s="363"/>
      <c r="C637" s="364"/>
      <c r="D637" s="365"/>
      <c r="E637" s="366"/>
      <c r="F637" s="366"/>
      <c r="G637" s="366"/>
      <c r="H637" s="366"/>
      <c r="I637" s="366"/>
      <c r="J637" s="366"/>
      <c r="K637" s="366"/>
      <c r="L637" s="366"/>
      <c r="M637" s="367"/>
      <c r="O637" s="1" t="s">
        <v>1418</v>
      </c>
    </row>
    <row r="638" spans="2:15" ht="15" customHeight="1" outlineLevel="1" x14ac:dyDescent="0.25">
      <c r="B638" s="363"/>
      <c r="C638" s="364"/>
      <c r="D638" s="365"/>
      <c r="E638" s="366"/>
      <c r="F638" s="366"/>
      <c r="G638" s="366"/>
      <c r="H638" s="366"/>
      <c r="I638" s="366"/>
      <c r="J638" s="366"/>
      <c r="K638" s="366"/>
      <c r="L638" s="366"/>
      <c r="M638" s="367"/>
      <c r="O638" s="1" t="s">
        <v>1419</v>
      </c>
    </row>
    <row r="639" spans="2:15" ht="15" customHeight="1" outlineLevel="1" x14ac:dyDescent="0.25">
      <c r="B639" s="363"/>
      <c r="C639" s="364"/>
      <c r="D639" s="365"/>
      <c r="E639" s="366"/>
      <c r="F639" s="366"/>
      <c r="G639" s="366"/>
      <c r="H639" s="366"/>
      <c r="I639" s="366"/>
      <c r="J639" s="366"/>
      <c r="K639" s="366"/>
      <c r="L639" s="366"/>
      <c r="M639" s="367"/>
      <c r="O639" s="1" t="s">
        <v>1420</v>
      </c>
    </row>
    <row r="640" spans="2:15" ht="15" customHeight="1" outlineLevel="1" x14ac:dyDescent="0.25">
      <c r="B640" s="363"/>
      <c r="C640" s="364"/>
      <c r="D640" s="365"/>
      <c r="E640" s="366"/>
      <c r="F640" s="366"/>
      <c r="G640" s="366"/>
      <c r="H640" s="366"/>
      <c r="I640" s="366"/>
      <c r="J640" s="366"/>
      <c r="K640" s="366"/>
      <c r="L640" s="366"/>
      <c r="M640" s="367"/>
      <c r="O640" s="1" t="s">
        <v>1421</v>
      </c>
    </row>
    <row r="641" spans="2:15" ht="15" customHeight="1" outlineLevel="1" x14ac:dyDescent="0.25">
      <c r="B641" s="363"/>
      <c r="C641" s="364"/>
      <c r="D641" s="365"/>
      <c r="E641" s="366"/>
      <c r="F641" s="366"/>
      <c r="G641" s="366"/>
      <c r="H641" s="366"/>
      <c r="I641" s="366"/>
      <c r="J641" s="366"/>
      <c r="K641" s="366"/>
      <c r="L641" s="366"/>
      <c r="M641" s="367"/>
      <c r="O641" s="1" t="s">
        <v>1422</v>
      </c>
    </row>
    <row r="642" spans="2:15" ht="15" customHeight="1" outlineLevel="1" x14ac:dyDescent="0.25">
      <c r="B642" s="363"/>
      <c r="C642" s="364"/>
      <c r="D642" s="365"/>
      <c r="E642" s="366"/>
      <c r="F642" s="366"/>
      <c r="G642" s="366"/>
      <c r="H642" s="366"/>
      <c r="I642" s="366"/>
      <c r="J642" s="366"/>
      <c r="K642" s="366"/>
      <c r="L642" s="366"/>
      <c r="M642" s="367"/>
      <c r="O642" s="1" t="s">
        <v>1423</v>
      </c>
    </row>
    <row r="643" spans="2:15" ht="15" customHeight="1" outlineLevel="1" x14ac:dyDescent="0.25">
      <c r="B643" s="363"/>
      <c r="C643" s="364"/>
      <c r="D643" s="365"/>
      <c r="E643" s="366"/>
      <c r="F643" s="366"/>
      <c r="G643" s="366"/>
      <c r="H643" s="366"/>
      <c r="I643" s="366"/>
      <c r="J643" s="366"/>
      <c r="K643" s="366"/>
      <c r="L643" s="366"/>
      <c r="M643" s="367"/>
      <c r="O643" s="1" t="s">
        <v>1424</v>
      </c>
    </row>
    <row r="644" spans="2:15" ht="15" customHeight="1" outlineLevel="1" x14ac:dyDescent="0.25">
      <c r="B644" s="363"/>
      <c r="C644" s="364"/>
      <c r="D644" s="365"/>
      <c r="E644" s="366"/>
      <c r="F644" s="366"/>
      <c r="G644" s="366"/>
      <c r="H644" s="366"/>
      <c r="I644" s="366"/>
      <c r="J644" s="366"/>
      <c r="K644" s="366"/>
      <c r="L644" s="366"/>
      <c r="M644" s="367"/>
      <c r="O644" s="1" t="s">
        <v>1425</v>
      </c>
    </row>
    <row r="645" spans="2:15" ht="15" customHeight="1" outlineLevel="1" x14ac:dyDescent="0.25">
      <c r="B645" s="363"/>
      <c r="C645" s="364"/>
      <c r="D645" s="365"/>
      <c r="E645" s="366"/>
      <c r="F645" s="366"/>
      <c r="G645" s="366"/>
      <c r="H645" s="366"/>
      <c r="I645" s="366"/>
      <c r="J645" s="366"/>
      <c r="K645" s="366"/>
      <c r="L645" s="366"/>
      <c r="M645" s="367"/>
      <c r="O645" s="1" t="s">
        <v>1426</v>
      </c>
    </row>
    <row r="646" spans="2:15" ht="15" customHeight="1" outlineLevel="1" x14ac:dyDescent="0.25">
      <c r="B646" s="363"/>
      <c r="C646" s="364"/>
      <c r="D646" s="365"/>
      <c r="E646" s="366"/>
      <c r="F646" s="366"/>
      <c r="G646" s="366"/>
      <c r="H646" s="366"/>
      <c r="I646" s="366"/>
      <c r="J646" s="366"/>
      <c r="K646" s="366"/>
      <c r="L646" s="366"/>
      <c r="M646" s="367"/>
      <c r="O646" s="1" t="s">
        <v>1427</v>
      </c>
    </row>
    <row r="647" spans="2:15" ht="15" customHeight="1" outlineLevel="1" x14ac:dyDescent="0.25">
      <c r="B647" s="363"/>
      <c r="C647" s="364"/>
      <c r="D647" s="365"/>
      <c r="E647" s="366"/>
      <c r="F647" s="366"/>
      <c r="G647" s="366"/>
      <c r="H647" s="366"/>
      <c r="I647" s="366"/>
      <c r="J647" s="366"/>
      <c r="K647" s="366"/>
      <c r="L647" s="366"/>
      <c r="M647" s="367"/>
      <c r="O647" s="1" t="s">
        <v>1428</v>
      </c>
    </row>
    <row r="648" spans="2:15" ht="15" customHeight="1" outlineLevel="1" x14ac:dyDescent="0.25">
      <c r="B648" s="363"/>
      <c r="C648" s="364"/>
      <c r="D648" s="365"/>
      <c r="E648" s="366"/>
      <c r="F648" s="366"/>
      <c r="G648" s="366"/>
      <c r="H648" s="366"/>
      <c r="I648" s="366"/>
      <c r="J648" s="366"/>
      <c r="K648" s="366"/>
      <c r="L648" s="366"/>
      <c r="M648" s="367"/>
      <c r="O648" s="1" t="s">
        <v>1429</v>
      </c>
    </row>
    <row r="649" spans="2:15" ht="15" customHeight="1" outlineLevel="1" x14ac:dyDescent="0.25">
      <c r="B649" s="363"/>
      <c r="C649" s="364"/>
      <c r="D649" s="365"/>
      <c r="E649" s="366"/>
      <c r="F649" s="366"/>
      <c r="G649" s="366"/>
      <c r="H649" s="366"/>
      <c r="I649" s="366"/>
      <c r="J649" s="366"/>
      <c r="K649" s="366"/>
      <c r="L649" s="366"/>
      <c r="M649" s="367"/>
      <c r="O649" s="1" t="s">
        <v>1430</v>
      </c>
    </row>
    <row r="650" spans="2:15" ht="15" customHeight="1" outlineLevel="1" x14ac:dyDescent="0.25">
      <c r="B650" s="363"/>
      <c r="C650" s="364"/>
      <c r="D650" s="365"/>
      <c r="E650" s="366"/>
      <c r="F650" s="366"/>
      <c r="G650" s="366"/>
      <c r="H650" s="366"/>
      <c r="I650" s="366"/>
      <c r="J650" s="366"/>
      <c r="K650" s="366"/>
      <c r="L650" s="366"/>
      <c r="M650" s="367"/>
      <c r="O650" s="1" t="s">
        <v>1431</v>
      </c>
    </row>
    <row r="651" spans="2:15" ht="15" customHeight="1" outlineLevel="1" x14ac:dyDescent="0.25">
      <c r="B651" s="363"/>
      <c r="C651" s="364"/>
      <c r="D651" s="365"/>
      <c r="E651" s="366"/>
      <c r="F651" s="366"/>
      <c r="G651" s="366"/>
      <c r="H651" s="366"/>
      <c r="I651" s="366"/>
      <c r="J651" s="366"/>
      <c r="K651" s="366"/>
      <c r="L651" s="366"/>
      <c r="M651" s="367"/>
      <c r="O651" s="1" t="s">
        <v>1432</v>
      </c>
    </row>
    <row r="652" spans="2:15" ht="15" customHeight="1" outlineLevel="1" x14ac:dyDescent="0.25">
      <c r="B652" s="363"/>
      <c r="C652" s="364"/>
      <c r="D652" s="365"/>
      <c r="E652" s="366"/>
      <c r="F652" s="366"/>
      <c r="G652" s="366"/>
      <c r="H652" s="366"/>
      <c r="I652" s="366"/>
      <c r="J652" s="366"/>
      <c r="K652" s="366"/>
      <c r="L652" s="366"/>
      <c r="M652" s="367"/>
      <c r="O652" s="1" t="s">
        <v>1433</v>
      </c>
    </row>
    <row r="653" spans="2:15" ht="15" customHeight="1" outlineLevel="1" x14ac:dyDescent="0.25">
      <c r="B653" s="363"/>
      <c r="C653" s="364"/>
      <c r="D653" s="365"/>
      <c r="E653" s="366"/>
      <c r="F653" s="366"/>
      <c r="G653" s="366"/>
      <c r="H653" s="366"/>
      <c r="I653" s="366"/>
      <c r="J653" s="366"/>
      <c r="K653" s="366"/>
      <c r="L653" s="366"/>
      <c r="M653" s="367"/>
      <c r="O653" s="1" t="s">
        <v>1434</v>
      </c>
    </row>
    <row r="654" spans="2:15" ht="15" customHeight="1" outlineLevel="1" x14ac:dyDescent="0.25">
      <c r="B654" s="363"/>
      <c r="C654" s="364"/>
      <c r="D654" s="365"/>
      <c r="E654" s="366"/>
      <c r="F654" s="366"/>
      <c r="G654" s="366"/>
      <c r="H654" s="366"/>
      <c r="I654" s="366"/>
      <c r="J654" s="366"/>
      <c r="K654" s="366"/>
      <c r="L654" s="366"/>
      <c r="M654" s="367"/>
      <c r="O654" s="1" t="s">
        <v>1435</v>
      </c>
    </row>
    <row r="655" spans="2:15" ht="15" customHeight="1" outlineLevel="1" x14ac:dyDescent="0.25">
      <c r="B655" s="363"/>
      <c r="C655" s="364"/>
      <c r="D655" s="365"/>
      <c r="E655" s="366"/>
      <c r="F655" s="366"/>
      <c r="G655" s="366"/>
      <c r="H655" s="366"/>
      <c r="I655" s="366"/>
      <c r="J655" s="366"/>
      <c r="K655" s="366"/>
      <c r="L655" s="366"/>
      <c r="M655" s="367"/>
      <c r="O655" s="1" t="s">
        <v>1436</v>
      </c>
    </row>
    <row r="656" spans="2:15" ht="15" customHeight="1" outlineLevel="1" x14ac:dyDescent="0.25">
      <c r="B656" s="363"/>
      <c r="C656" s="364"/>
      <c r="D656" s="365"/>
      <c r="E656" s="366"/>
      <c r="F656" s="366"/>
      <c r="G656" s="366"/>
      <c r="H656" s="366"/>
      <c r="I656" s="366"/>
      <c r="J656" s="366"/>
      <c r="K656" s="366"/>
      <c r="L656" s="366"/>
      <c r="M656" s="367"/>
      <c r="O656" s="1" t="s">
        <v>1437</v>
      </c>
    </row>
    <row r="657" spans="2:15" ht="15" customHeight="1" outlineLevel="1" x14ac:dyDescent="0.25">
      <c r="B657" s="363"/>
      <c r="C657" s="364"/>
      <c r="D657" s="365"/>
      <c r="E657" s="366"/>
      <c r="F657" s="366"/>
      <c r="G657" s="366"/>
      <c r="H657" s="366"/>
      <c r="I657" s="366"/>
      <c r="J657" s="366"/>
      <c r="K657" s="366"/>
      <c r="L657" s="366"/>
      <c r="M657" s="367"/>
      <c r="O657" s="1" t="s">
        <v>1438</v>
      </c>
    </row>
    <row r="658" spans="2:15" ht="15" customHeight="1" outlineLevel="1" x14ac:dyDescent="0.25">
      <c r="B658" s="363"/>
      <c r="C658" s="364"/>
      <c r="D658" s="365"/>
      <c r="E658" s="366"/>
      <c r="F658" s="366"/>
      <c r="G658" s="366"/>
      <c r="H658" s="366"/>
      <c r="I658" s="366"/>
      <c r="J658" s="366"/>
      <c r="K658" s="366"/>
      <c r="L658" s="366"/>
      <c r="M658" s="367"/>
      <c r="O658" s="1" t="s">
        <v>1439</v>
      </c>
    </row>
    <row r="659" spans="2:15" ht="15" customHeight="1" outlineLevel="1" x14ac:dyDescent="0.25">
      <c r="B659" s="363"/>
      <c r="C659" s="364"/>
      <c r="D659" s="365"/>
      <c r="E659" s="366"/>
      <c r="F659" s="366"/>
      <c r="G659" s="366"/>
      <c r="H659" s="366"/>
      <c r="I659" s="366"/>
      <c r="J659" s="366"/>
      <c r="K659" s="366"/>
      <c r="L659" s="366"/>
      <c r="M659" s="367"/>
      <c r="O659" s="1" t="s">
        <v>1440</v>
      </c>
    </row>
    <row r="660" spans="2:15" ht="15" customHeight="1" outlineLevel="1" x14ac:dyDescent="0.25">
      <c r="B660" s="363"/>
      <c r="C660" s="364"/>
      <c r="D660" s="365"/>
      <c r="E660" s="366"/>
      <c r="F660" s="366"/>
      <c r="G660" s="366"/>
      <c r="H660" s="366"/>
      <c r="I660" s="366"/>
      <c r="J660" s="366"/>
      <c r="K660" s="366"/>
      <c r="L660" s="366"/>
      <c r="M660" s="367"/>
      <c r="O660" s="1" t="s">
        <v>1441</v>
      </c>
    </row>
    <row r="661" spans="2:15" ht="15" customHeight="1" outlineLevel="1" x14ac:dyDescent="0.25">
      <c r="B661" s="363"/>
      <c r="C661" s="364"/>
      <c r="D661" s="365"/>
      <c r="E661" s="366"/>
      <c r="F661" s="366"/>
      <c r="G661" s="366"/>
      <c r="H661" s="366"/>
      <c r="I661" s="366"/>
      <c r="J661" s="366"/>
      <c r="K661" s="366"/>
      <c r="L661" s="366"/>
      <c r="M661" s="367"/>
      <c r="O661" s="1" t="s">
        <v>1442</v>
      </c>
    </row>
    <row r="662" spans="2:15" ht="15" customHeight="1" outlineLevel="1" x14ac:dyDescent="0.25">
      <c r="B662" s="363"/>
      <c r="C662" s="364"/>
      <c r="D662" s="365"/>
      <c r="E662" s="366"/>
      <c r="F662" s="366"/>
      <c r="G662" s="366"/>
      <c r="H662" s="366"/>
      <c r="I662" s="366"/>
      <c r="J662" s="366"/>
      <c r="K662" s="366"/>
      <c r="L662" s="366"/>
      <c r="M662" s="367"/>
      <c r="O662" s="1" t="s">
        <v>1443</v>
      </c>
    </row>
    <row r="663" spans="2:15" ht="15" customHeight="1" outlineLevel="1" x14ac:dyDescent="0.25">
      <c r="B663" s="363"/>
      <c r="C663" s="364"/>
      <c r="D663" s="365"/>
      <c r="E663" s="366"/>
      <c r="F663" s="366"/>
      <c r="G663" s="366"/>
      <c r="H663" s="366"/>
      <c r="I663" s="366"/>
      <c r="J663" s="366"/>
      <c r="K663" s="366"/>
      <c r="L663" s="366"/>
      <c r="M663" s="367"/>
      <c r="O663" s="1" t="s">
        <v>1444</v>
      </c>
    </row>
    <row r="664" spans="2:15" ht="15" customHeight="1" outlineLevel="1" x14ac:dyDescent="0.25">
      <c r="B664" s="363"/>
      <c r="C664" s="364"/>
      <c r="D664" s="365"/>
      <c r="E664" s="366"/>
      <c r="F664" s="366"/>
      <c r="G664" s="366"/>
      <c r="H664" s="366"/>
      <c r="I664" s="366"/>
      <c r="J664" s="366"/>
      <c r="K664" s="366"/>
      <c r="L664" s="366"/>
      <c r="M664" s="367"/>
      <c r="O664" s="1" t="s">
        <v>1445</v>
      </c>
    </row>
    <row r="665" spans="2:15" ht="15" customHeight="1" outlineLevel="1" x14ac:dyDescent="0.25">
      <c r="B665" s="363"/>
      <c r="C665" s="364"/>
      <c r="D665" s="365"/>
      <c r="E665" s="366"/>
      <c r="F665" s="366"/>
      <c r="G665" s="366"/>
      <c r="H665" s="366"/>
      <c r="I665" s="366"/>
      <c r="J665" s="366"/>
      <c r="K665" s="366"/>
      <c r="L665" s="366"/>
      <c r="M665" s="367"/>
      <c r="O665" s="1" t="s">
        <v>1446</v>
      </c>
    </row>
    <row r="666" spans="2:15" ht="15" customHeight="1" outlineLevel="1" x14ac:dyDescent="0.25">
      <c r="B666" s="363"/>
      <c r="C666" s="364"/>
      <c r="D666" s="365"/>
      <c r="E666" s="366"/>
      <c r="F666" s="366"/>
      <c r="G666" s="366"/>
      <c r="H666" s="366"/>
      <c r="I666" s="366"/>
      <c r="J666" s="366"/>
      <c r="K666" s="366"/>
      <c r="L666" s="366"/>
      <c r="M666" s="367"/>
      <c r="O666" s="1" t="s">
        <v>1447</v>
      </c>
    </row>
    <row r="667" spans="2:15" ht="15" customHeight="1" outlineLevel="1" x14ac:dyDescent="0.25">
      <c r="B667" s="363"/>
      <c r="C667" s="364"/>
      <c r="D667" s="365"/>
      <c r="E667" s="366"/>
      <c r="F667" s="366"/>
      <c r="G667" s="366"/>
      <c r="H667" s="366"/>
      <c r="I667" s="366"/>
      <c r="J667" s="366"/>
      <c r="K667" s="366"/>
      <c r="L667" s="366"/>
      <c r="M667" s="367"/>
      <c r="O667" s="1" t="s">
        <v>1448</v>
      </c>
    </row>
    <row r="668" spans="2:15" ht="15" customHeight="1" outlineLevel="1" x14ac:dyDescent="0.25">
      <c r="B668" s="363"/>
      <c r="C668" s="364"/>
      <c r="D668" s="365"/>
      <c r="E668" s="366"/>
      <c r="F668" s="366"/>
      <c r="G668" s="366"/>
      <c r="H668" s="366"/>
      <c r="I668" s="366"/>
      <c r="J668" s="366"/>
      <c r="K668" s="366"/>
      <c r="L668" s="366"/>
      <c r="M668" s="367"/>
      <c r="O668" s="1" t="s">
        <v>1449</v>
      </c>
    </row>
    <row r="669" spans="2:15" ht="15" customHeight="1" outlineLevel="1" x14ac:dyDescent="0.25">
      <c r="B669" s="363"/>
      <c r="C669" s="364"/>
      <c r="D669" s="365"/>
      <c r="E669" s="366"/>
      <c r="F669" s="366"/>
      <c r="G669" s="366"/>
      <c r="H669" s="366"/>
      <c r="I669" s="366"/>
      <c r="J669" s="366"/>
      <c r="K669" s="366"/>
      <c r="L669" s="366"/>
      <c r="M669" s="367"/>
      <c r="O669" s="1" t="s">
        <v>1450</v>
      </c>
    </row>
    <row r="670" spans="2:15" ht="15" customHeight="1" outlineLevel="1" x14ac:dyDescent="0.25">
      <c r="B670" s="363"/>
      <c r="C670" s="364"/>
      <c r="D670" s="365"/>
      <c r="E670" s="366"/>
      <c r="F670" s="366"/>
      <c r="G670" s="366"/>
      <c r="H670" s="366"/>
      <c r="I670" s="366"/>
      <c r="J670" s="366"/>
      <c r="K670" s="366"/>
      <c r="L670" s="366"/>
      <c r="M670" s="367"/>
      <c r="O670" s="1" t="s">
        <v>1451</v>
      </c>
    </row>
    <row r="671" spans="2:15" ht="15" customHeight="1" outlineLevel="1" x14ac:dyDescent="0.25">
      <c r="B671" s="363"/>
      <c r="C671" s="364"/>
      <c r="D671" s="365"/>
      <c r="E671" s="366"/>
      <c r="F671" s="366"/>
      <c r="G671" s="366"/>
      <c r="H671" s="366"/>
      <c r="I671" s="366"/>
      <c r="J671" s="366"/>
      <c r="K671" s="366"/>
      <c r="L671" s="366"/>
      <c r="M671" s="367"/>
      <c r="O671" s="1" t="s">
        <v>1452</v>
      </c>
    </row>
    <row r="672" spans="2:15" ht="15" customHeight="1" outlineLevel="1" x14ac:dyDescent="0.25">
      <c r="B672" s="363"/>
      <c r="C672" s="364"/>
      <c r="D672" s="365"/>
      <c r="E672" s="366"/>
      <c r="F672" s="366"/>
      <c r="G672" s="366"/>
      <c r="H672" s="366"/>
      <c r="I672" s="366"/>
      <c r="J672" s="366"/>
      <c r="K672" s="366"/>
      <c r="L672" s="366"/>
      <c r="M672" s="367"/>
      <c r="O672" s="1" t="s">
        <v>1453</v>
      </c>
    </row>
    <row r="673" spans="2:15" ht="15" customHeight="1" outlineLevel="1" x14ac:dyDescent="0.25">
      <c r="B673" s="363"/>
      <c r="C673" s="364"/>
      <c r="D673" s="365"/>
      <c r="E673" s="366"/>
      <c r="F673" s="366"/>
      <c r="G673" s="366"/>
      <c r="H673" s="366"/>
      <c r="I673" s="366"/>
      <c r="J673" s="366"/>
      <c r="K673" s="366"/>
      <c r="L673" s="366"/>
      <c r="M673" s="367"/>
      <c r="O673" s="1" t="s">
        <v>1454</v>
      </c>
    </row>
    <row r="674" spans="2:15" ht="15" customHeight="1" outlineLevel="1" x14ac:dyDescent="0.25">
      <c r="B674" s="363"/>
      <c r="C674" s="364"/>
      <c r="D674" s="365"/>
      <c r="E674" s="366"/>
      <c r="F674" s="366"/>
      <c r="G674" s="366"/>
      <c r="H674" s="366"/>
      <c r="I674" s="366"/>
      <c r="J674" s="366"/>
      <c r="K674" s="366"/>
      <c r="L674" s="366"/>
      <c r="M674" s="367"/>
      <c r="O674" s="1" t="s">
        <v>1455</v>
      </c>
    </row>
    <row r="675" spans="2:15" ht="15" customHeight="1" outlineLevel="1" x14ac:dyDescent="0.25">
      <c r="B675" s="363"/>
      <c r="C675" s="364"/>
      <c r="D675" s="365"/>
      <c r="E675" s="366"/>
      <c r="F675" s="366"/>
      <c r="G675" s="366"/>
      <c r="H675" s="366"/>
      <c r="I675" s="366"/>
      <c r="J675" s="366"/>
      <c r="K675" s="366"/>
      <c r="L675" s="366"/>
      <c r="M675" s="367"/>
      <c r="O675" s="1" t="s">
        <v>1456</v>
      </c>
    </row>
    <row r="676" spans="2:15" ht="15" customHeight="1" outlineLevel="1" x14ac:dyDescent="0.25">
      <c r="B676" s="363"/>
      <c r="C676" s="364"/>
      <c r="D676" s="365"/>
      <c r="E676" s="366"/>
      <c r="F676" s="366"/>
      <c r="G676" s="366"/>
      <c r="H676" s="366"/>
      <c r="I676" s="366"/>
      <c r="J676" s="366"/>
      <c r="K676" s="366"/>
      <c r="L676" s="366"/>
      <c r="M676" s="367"/>
      <c r="O676" s="1" t="s">
        <v>1457</v>
      </c>
    </row>
    <row r="677" spans="2:15" ht="15" customHeight="1" outlineLevel="1" x14ac:dyDescent="0.25">
      <c r="B677" s="363"/>
      <c r="C677" s="364"/>
      <c r="D677" s="365"/>
      <c r="E677" s="366"/>
      <c r="F677" s="366"/>
      <c r="G677" s="366"/>
      <c r="H677" s="366"/>
      <c r="I677" s="366"/>
      <c r="J677" s="366"/>
      <c r="K677" s="366"/>
      <c r="L677" s="366"/>
      <c r="M677" s="367"/>
      <c r="O677" s="1" t="s">
        <v>1458</v>
      </c>
    </row>
    <row r="678" spans="2:15" ht="15" customHeight="1" outlineLevel="1" x14ac:dyDescent="0.25">
      <c r="B678" s="363"/>
      <c r="C678" s="364"/>
      <c r="D678" s="365"/>
      <c r="E678" s="366"/>
      <c r="F678" s="366"/>
      <c r="G678" s="366"/>
      <c r="H678" s="366"/>
      <c r="I678" s="366"/>
      <c r="J678" s="366"/>
      <c r="K678" s="366"/>
      <c r="L678" s="366"/>
      <c r="M678" s="367"/>
      <c r="O678" s="1" t="s">
        <v>1459</v>
      </c>
    </row>
    <row r="679" spans="2:15" ht="15" customHeight="1" outlineLevel="1" x14ac:dyDescent="0.25">
      <c r="B679" s="363"/>
      <c r="C679" s="364"/>
      <c r="D679" s="365"/>
      <c r="E679" s="366"/>
      <c r="F679" s="366"/>
      <c r="G679" s="366"/>
      <c r="H679" s="366"/>
      <c r="I679" s="366"/>
      <c r="J679" s="366"/>
      <c r="K679" s="366"/>
      <c r="L679" s="366"/>
      <c r="M679" s="367"/>
      <c r="O679" s="1" t="s">
        <v>1460</v>
      </c>
    </row>
    <row r="680" spans="2:15" ht="15" customHeight="1" outlineLevel="1" x14ac:dyDescent="0.25">
      <c r="B680" s="363"/>
      <c r="C680" s="364"/>
      <c r="D680" s="365"/>
      <c r="E680" s="366"/>
      <c r="F680" s="366"/>
      <c r="G680" s="366"/>
      <c r="H680" s="366"/>
      <c r="I680" s="366"/>
      <c r="J680" s="366"/>
      <c r="K680" s="366"/>
      <c r="L680" s="366"/>
      <c r="M680" s="367"/>
      <c r="O680" s="1" t="s">
        <v>1461</v>
      </c>
    </row>
    <row r="681" spans="2:15" ht="15" customHeight="1" outlineLevel="1" x14ac:dyDescent="0.25">
      <c r="B681" s="363"/>
      <c r="C681" s="364"/>
      <c r="D681" s="365"/>
      <c r="E681" s="366"/>
      <c r="F681" s="366"/>
      <c r="G681" s="366"/>
      <c r="H681" s="366"/>
      <c r="I681" s="366"/>
      <c r="J681" s="366"/>
      <c r="K681" s="366"/>
      <c r="L681" s="366"/>
      <c r="M681" s="367"/>
      <c r="O681" s="1" t="s">
        <v>1462</v>
      </c>
    </row>
    <row r="682" spans="2:15" ht="15" customHeight="1" outlineLevel="1" x14ac:dyDescent="0.25">
      <c r="B682" s="363"/>
      <c r="C682" s="364"/>
      <c r="D682" s="365"/>
      <c r="E682" s="366"/>
      <c r="F682" s="366"/>
      <c r="G682" s="366"/>
      <c r="H682" s="366"/>
      <c r="I682" s="366"/>
      <c r="J682" s="366"/>
      <c r="K682" s="366"/>
      <c r="L682" s="366"/>
      <c r="M682" s="367"/>
      <c r="O682" s="1" t="s">
        <v>1463</v>
      </c>
    </row>
    <row r="683" spans="2:15" ht="15" customHeight="1" outlineLevel="1" x14ac:dyDescent="0.25">
      <c r="B683" s="363"/>
      <c r="C683" s="364"/>
      <c r="D683" s="365"/>
      <c r="E683" s="366"/>
      <c r="F683" s="366"/>
      <c r="G683" s="366"/>
      <c r="H683" s="366"/>
      <c r="I683" s="366"/>
      <c r="J683" s="366"/>
      <c r="K683" s="366"/>
      <c r="L683" s="366"/>
      <c r="M683" s="367"/>
      <c r="O683" s="1" t="s">
        <v>1464</v>
      </c>
    </row>
    <row r="684" spans="2:15" ht="15" customHeight="1" outlineLevel="1" x14ac:dyDescent="0.25">
      <c r="B684" s="363"/>
      <c r="C684" s="364"/>
      <c r="D684" s="365"/>
      <c r="E684" s="366"/>
      <c r="F684" s="366"/>
      <c r="G684" s="366"/>
      <c r="H684" s="366"/>
      <c r="I684" s="366"/>
      <c r="J684" s="366"/>
      <c r="K684" s="366"/>
      <c r="L684" s="366"/>
      <c r="M684" s="367"/>
      <c r="O684" s="1" t="s">
        <v>1465</v>
      </c>
    </row>
    <row r="685" spans="2:15" ht="15" customHeight="1" outlineLevel="1" x14ac:dyDescent="0.25">
      <c r="B685" s="363"/>
      <c r="C685" s="364"/>
      <c r="D685" s="365"/>
      <c r="E685" s="366"/>
      <c r="F685" s="366"/>
      <c r="G685" s="366"/>
      <c r="H685" s="366"/>
      <c r="I685" s="366"/>
      <c r="J685" s="366"/>
      <c r="K685" s="366"/>
      <c r="L685" s="366"/>
      <c r="M685" s="367"/>
      <c r="O685" s="1" t="s">
        <v>1466</v>
      </c>
    </row>
    <row r="686" spans="2:15" ht="15" customHeight="1" outlineLevel="1" x14ac:dyDescent="0.25">
      <c r="B686" s="363"/>
      <c r="C686" s="364"/>
      <c r="D686" s="365"/>
      <c r="E686" s="366"/>
      <c r="F686" s="366"/>
      <c r="G686" s="366"/>
      <c r="H686" s="366"/>
      <c r="I686" s="366"/>
      <c r="J686" s="366"/>
      <c r="K686" s="366"/>
      <c r="L686" s="366"/>
      <c r="M686" s="367"/>
      <c r="O686" s="1" t="s">
        <v>1467</v>
      </c>
    </row>
    <row r="687" spans="2:15" ht="15" customHeight="1" outlineLevel="1" x14ac:dyDescent="0.25">
      <c r="B687" s="363"/>
      <c r="C687" s="364"/>
      <c r="D687" s="365"/>
      <c r="E687" s="366"/>
      <c r="F687" s="366"/>
      <c r="G687" s="366"/>
      <c r="H687" s="366"/>
      <c r="I687" s="366"/>
      <c r="J687" s="366"/>
      <c r="K687" s="366"/>
      <c r="L687" s="366"/>
      <c r="M687" s="367"/>
      <c r="O687" s="1" t="s">
        <v>1468</v>
      </c>
    </row>
    <row r="688" spans="2:15" ht="15" customHeight="1" outlineLevel="1" x14ac:dyDescent="0.25">
      <c r="B688" s="363"/>
      <c r="C688" s="364"/>
      <c r="D688" s="365"/>
      <c r="E688" s="366"/>
      <c r="F688" s="366"/>
      <c r="G688" s="366"/>
      <c r="H688" s="366"/>
      <c r="I688" s="366"/>
      <c r="J688" s="366"/>
      <c r="K688" s="366"/>
      <c r="L688" s="366"/>
      <c r="M688" s="367"/>
      <c r="O688" s="1" t="s">
        <v>1469</v>
      </c>
    </row>
    <row r="689" spans="2:15" ht="15" customHeight="1" outlineLevel="1" x14ac:dyDescent="0.25">
      <c r="B689" s="363"/>
      <c r="C689" s="364"/>
      <c r="D689" s="365"/>
      <c r="E689" s="366"/>
      <c r="F689" s="366"/>
      <c r="G689" s="366"/>
      <c r="H689" s="366"/>
      <c r="I689" s="366"/>
      <c r="J689" s="366"/>
      <c r="K689" s="366"/>
      <c r="L689" s="366"/>
      <c r="M689" s="367"/>
      <c r="O689" s="1" t="s">
        <v>1470</v>
      </c>
    </row>
    <row r="690" spans="2:15" ht="15" customHeight="1" outlineLevel="1" x14ac:dyDescent="0.25">
      <c r="B690" s="363"/>
      <c r="C690" s="364"/>
      <c r="D690" s="365"/>
      <c r="E690" s="366"/>
      <c r="F690" s="366"/>
      <c r="G690" s="366"/>
      <c r="H690" s="366"/>
      <c r="I690" s="366"/>
      <c r="J690" s="366"/>
      <c r="K690" s="366"/>
      <c r="L690" s="366"/>
      <c r="M690" s="367"/>
      <c r="O690" s="1" t="s">
        <v>1471</v>
      </c>
    </row>
    <row r="691" spans="2:15" ht="15" customHeight="1" outlineLevel="1" x14ac:dyDescent="0.25">
      <c r="B691" s="363"/>
      <c r="C691" s="364"/>
      <c r="D691" s="365"/>
      <c r="E691" s="366"/>
      <c r="F691" s="366"/>
      <c r="G691" s="366"/>
      <c r="H691" s="366"/>
      <c r="I691" s="366"/>
      <c r="J691" s="366"/>
      <c r="K691" s="366"/>
      <c r="L691" s="366"/>
      <c r="M691" s="367"/>
      <c r="O691" s="1" t="s">
        <v>1472</v>
      </c>
    </row>
    <row r="692" spans="2:15" ht="15" customHeight="1" outlineLevel="1" x14ac:dyDescent="0.25">
      <c r="B692" s="363"/>
      <c r="C692" s="364"/>
      <c r="D692" s="365"/>
      <c r="E692" s="366"/>
      <c r="F692" s="366"/>
      <c r="G692" s="366"/>
      <c r="H692" s="366"/>
      <c r="I692" s="366"/>
      <c r="J692" s="366"/>
      <c r="K692" s="366"/>
      <c r="L692" s="366"/>
      <c r="M692" s="367"/>
      <c r="O692" s="1" t="s">
        <v>1473</v>
      </c>
    </row>
    <row r="693" spans="2:15" ht="15" customHeight="1" outlineLevel="1" x14ac:dyDescent="0.25">
      <c r="B693" s="363"/>
      <c r="C693" s="364"/>
      <c r="D693" s="365"/>
      <c r="E693" s="366"/>
      <c r="F693" s="366"/>
      <c r="G693" s="366"/>
      <c r="H693" s="366"/>
      <c r="I693" s="366"/>
      <c r="J693" s="366"/>
      <c r="K693" s="366"/>
      <c r="L693" s="366"/>
      <c r="M693" s="367"/>
      <c r="O693" s="1" t="s">
        <v>1474</v>
      </c>
    </row>
    <row r="694" spans="2:15" ht="15" customHeight="1" outlineLevel="1" x14ac:dyDescent="0.25">
      <c r="B694" s="363"/>
      <c r="C694" s="364"/>
      <c r="D694" s="365"/>
      <c r="E694" s="366"/>
      <c r="F694" s="366"/>
      <c r="G694" s="366"/>
      <c r="H694" s="366"/>
      <c r="I694" s="366"/>
      <c r="J694" s="366"/>
      <c r="K694" s="366"/>
      <c r="L694" s="366"/>
      <c r="M694" s="367"/>
      <c r="O694" s="1" t="s">
        <v>1475</v>
      </c>
    </row>
    <row r="695" spans="2:15" ht="15" customHeight="1" outlineLevel="1" x14ac:dyDescent="0.25">
      <c r="B695" s="363"/>
      <c r="C695" s="364"/>
      <c r="D695" s="365"/>
      <c r="E695" s="366"/>
      <c r="F695" s="366"/>
      <c r="G695" s="366"/>
      <c r="H695" s="366"/>
      <c r="I695" s="366"/>
      <c r="J695" s="366"/>
      <c r="K695" s="366"/>
      <c r="L695" s="366"/>
      <c r="M695" s="367"/>
      <c r="O695" s="1" t="s">
        <v>1476</v>
      </c>
    </row>
    <row r="696" spans="2:15" ht="15" customHeight="1" outlineLevel="1" x14ac:dyDescent="0.25">
      <c r="B696" s="363"/>
      <c r="C696" s="364"/>
      <c r="D696" s="365"/>
      <c r="E696" s="366"/>
      <c r="F696" s="366"/>
      <c r="G696" s="366"/>
      <c r="H696" s="366"/>
      <c r="I696" s="366"/>
      <c r="J696" s="366"/>
      <c r="K696" s="366"/>
      <c r="L696" s="366"/>
      <c r="M696" s="367"/>
      <c r="O696" s="1" t="s">
        <v>1477</v>
      </c>
    </row>
    <row r="697" spans="2:15" ht="15" customHeight="1" outlineLevel="1" x14ac:dyDescent="0.25">
      <c r="B697" s="363"/>
      <c r="C697" s="364"/>
      <c r="D697" s="365"/>
      <c r="E697" s="366"/>
      <c r="F697" s="366"/>
      <c r="G697" s="366"/>
      <c r="H697" s="366"/>
      <c r="I697" s="366"/>
      <c r="J697" s="366"/>
      <c r="K697" s="366"/>
      <c r="L697" s="366"/>
      <c r="M697" s="367"/>
      <c r="O697" s="1" t="s">
        <v>1478</v>
      </c>
    </row>
    <row r="698" spans="2:15" ht="15" customHeight="1" outlineLevel="1" x14ac:dyDescent="0.25">
      <c r="B698" s="363"/>
      <c r="C698" s="364"/>
      <c r="D698" s="365"/>
      <c r="E698" s="366"/>
      <c r="F698" s="366"/>
      <c r="G698" s="366"/>
      <c r="H698" s="366"/>
      <c r="I698" s="366"/>
      <c r="J698" s="366"/>
      <c r="K698" s="366"/>
      <c r="L698" s="366"/>
      <c r="M698" s="367"/>
      <c r="O698" s="1" t="s">
        <v>1479</v>
      </c>
    </row>
    <row r="699" spans="2:15" ht="15" customHeight="1" outlineLevel="1" x14ac:dyDescent="0.25">
      <c r="B699" s="363"/>
      <c r="C699" s="364"/>
      <c r="D699" s="365"/>
      <c r="E699" s="366"/>
      <c r="F699" s="366"/>
      <c r="G699" s="366"/>
      <c r="H699" s="366"/>
      <c r="I699" s="366"/>
      <c r="J699" s="366"/>
      <c r="K699" s="366"/>
      <c r="L699" s="366"/>
      <c r="M699" s="367"/>
      <c r="O699" s="1" t="s">
        <v>1480</v>
      </c>
    </row>
    <row r="700" spans="2:15" ht="15" customHeight="1" outlineLevel="1" x14ac:dyDescent="0.25">
      <c r="B700" s="363"/>
      <c r="C700" s="364"/>
      <c r="D700" s="365"/>
      <c r="E700" s="366"/>
      <c r="F700" s="366"/>
      <c r="G700" s="366"/>
      <c r="H700" s="366"/>
      <c r="I700" s="366"/>
      <c r="J700" s="366"/>
      <c r="K700" s="366"/>
      <c r="L700" s="366"/>
      <c r="M700" s="367"/>
      <c r="O700" s="1" t="s">
        <v>1481</v>
      </c>
    </row>
    <row r="701" spans="2:15" ht="15" customHeight="1" outlineLevel="1" x14ac:dyDescent="0.25">
      <c r="B701" s="363"/>
      <c r="C701" s="364"/>
      <c r="D701" s="365"/>
      <c r="E701" s="366"/>
      <c r="F701" s="366"/>
      <c r="G701" s="366"/>
      <c r="H701" s="366"/>
      <c r="I701" s="366"/>
      <c r="J701" s="366"/>
      <c r="K701" s="366"/>
      <c r="L701" s="366"/>
      <c r="M701" s="367"/>
      <c r="O701" s="1" t="s">
        <v>1482</v>
      </c>
    </row>
    <row r="702" spans="2:15" ht="15" customHeight="1" outlineLevel="1" x14ac:dyDescent="0.25">
      <c r="B702" s="363"/>
      <c r="C702" s="364"/>
      <c r="D702" s="365"/>
      <c r="E702" s="366"/>
      <c r="F702" s="366"/>
      <c r="G702" s="366"/>
      <c r="H702" s="366"/>
      <c r="I702" s="366"/>
      <c r="J702" s="366"/>
      <c r="K702" s="366"/>
      <c r="L702" s="366"/>
      <c r="M702" s="367"/>
      <c r="O702" s="1" t="s">
        <v>1483</v>
      </c>
    </row>
    <row r="703" spans="2:15" ht="15" customHeight="1" outlineLevel="1" x14ac:dyDescent="0.25">
      <c r="B703" s="363"/>
      <c r="C703" s="364"/>
      <c r="D703" s="365"/>
      <c r="E703" s="366"/>
      <c r="F703" s="366"/>
      <c r="G703" s="366"/>
      <c r="H703" s="366"/>
      <c r="I703" s="366"/>
      <c r="J703" s="366"/>
      <c r="K703" s="366"/>
      <c r="L703" s="366"/>
      <c r="M703" s="367"/>
      <c r="O703" s="1" t="s">
        <v>1484</v>
      </c>
    </row>
    <row r="704" spans="2:15" ht="15" customHeight="1" outlineLevel="1" x14ac:dyDescent="0.25">
      <c r="B704" s="363"/>
      <c r="C704" s="364"/>
      <c r="D704" s="365"/>
      <c r="E704" s="366"/>
      <c r="F704" s="366"/>
      <c r="G704" s="366"/>
      <c r="H704" s="366"/>
      <c r="I704" s="366"/>
      <c r="J704" s="366"/>
      <c r="K704" s="366"/>
      <c r="L704" s="366"/>
      <c r="M704" s="367"/>
      <c r="O704" s="1" t="s">
        <v>1485</v>
      </c>
    </row>
    <row r="705" spans="2:15" ht="15" customHeight="1" outlineLevel="1" x14ac:dyDescent="0.25">
      <c r="B705" s="363"/>
      <c r="C705" s="364"/>
      <c r="D705" s="365"/>
      <c r="E705" s="366"/>
      <c r="F705" s="366"/>
      <c r="G705" s="366"/>
      <c r="H705" s="366"/>
      <c r="I705" s="366"/>
      <c r="J705" s="366"/>
      <c r="K705" s="366"/>
      <c r="L705" s="366"/>
      <c r="M705" s="367"/>
      <c r="O705" s="1" t="s">
        <v>1486</v>
      </c>
    </row>
    <row r="706" spans="2:15" ht="15" customHeight="1" outlineLevel="1" x14ac:dyDescent="0.25">
      <c r="B706" s="363"/>
      <c r="C706" s="364"/>
      <c r="D706" s="365"/>
      <c r="E706" s="366"/>
      <c r="F706" s="366"/>
      <c r="G706" s="366"/>
      <c r="H706" s="366"/>
      <c r="I706" s="366"/>
      <c r="J706" s="366"/>
      <c r="K706" s="366"/>
      <c r="L706" s="366"/>
      <c r="M706" s="367"/>
      <c r="O706" s="1" t="s">
        <v>1487</v>
      </c>
    </row>
    <row r="707" spans="2:15" ht="15" customHeight="1" outlineLevel="1" x14ac:dyDescent="0.25">
      <c r="B707" s="363"/>
      <c r="C707" s="364"/>
      <c r="D707" s="365"/>
      <c r="E707" s="366"/>
      <c r="F707" s="366"/>
      <c r="G707" s="366"/>
      <c r="H707" s="366"/>
      <c r="I707" s="366"/>
      <c r="J707" s="366"/>
      <c r="K707" s="366"/>
      <c r="L707" s="366"/>
      <c r="M707" s="367"/>
      <c r="O707" s="1" t="s">
        <v>1488</v>
      </c>
    </row>
    <row r="708" spans="2:15" ht="15" customHeight="1" outlineLevel="1" x14ac:dyDescent="0.25">
      <c r="B708" s="363"/>
      <c r="C708" s="364"/>
      <c r="D708" s="365"/>
      <c r="E708" s="366"/>
      <c r="F708" s="366"/>
      <c r="G708" s="366"/>
      <c r="H708" s="366"/>
      <c r="I708" s="366"/>
      <c r="J708" s="366"/>
      <c r="K708" s="366"/>
      <c r="L708" s="366"/>
      <c r="M708" s="367"/>
      <c r="O708" s="1" t="s">
        <v>1489</v>
      </c>
    </row>
    <row r="709" spans="2:15" ht="15" customHeight="1" outlineLevel="1" x14ac:dyDescent="0.25">
      <c r="B709" s="363"/>
      <c r="C709" s="364"/>
      <c r="D709" s="365"/>
      <c r="E709" s="366"/>
      <c r="F709" s="366"/>
      <c r="G709" s="366"/>
      <c r="H709" s="366"/>
      <c r="I709" s="366"/>
      <c r="J709" s="366"/>
      <c r="K709" s="366"/>
      <c r="L709" s="366"/>
      <c r="M709" s="367"/>
      <c r="O709" s="1" t="s">
        <v>1490</v>
      </c>
    </row>
    <row r="710" spans="2:15" ht="15" customHeight="1" outlineLevel="1" x14ac:dyDescent="0.25">
      <c r="B710" s="363"/>
      <c r="C710" s="364"/>
      <c r="D710" s="365"/>
      <c r="E710" s="366"/>
      <c r="F710" s="366"/>
      <c r="G710" s="366"/>
      <c r="H710" s="366"/>
      <c r="I710" s="366"/>
      <c r="J710" s="366"/>
      <c r="K710" s="366"/>
      <c r="L710" s="366"/>
      <c r="M710" s="367"/>
      <c r="O710" s="1" t="s">
        <v>1491</v>
      </c>
    </row>
    <row r="711" spans="2:15" ht="15" customHeight="1" outlineLevel="1" x14ac:dyDescent="0.25">
      <c r="B711" s="363"/>
      <c r="C711" s="364"/>
      <c r="D711" s="365"/>
      <c r="E711" s="366"/>
      <c r="F711" s="366"/>
      <c r="G711" s="366"/>
      <c r="H711" s="366"/>
      <c r="I711" s="366"/>
      <c r="J711" s="366"/>
      <c r="K711" s="366"/>
      <c r="L711" s="366"/>
      <c r="M711" s="367"/>
      <c r="O711" s="1" t="s">
        <v>1492</v>
      </c>
    </row>
    <row r="712" spans="2:15" ht="15" customHeight="1" outlineLevel="1" x14ac:dyDescent="0.25">
      <c r="B712" s="363"/>
      <c r="C712" s="364"/>
      <c r="D712" s="365"/>
      <c r="E712" s="366"/>
      <c r="F712" s="366"/>
      <c r="G712" s="366"/>
      <c r="H712" s="366"/>
      <c r="I712" s="366"/>
      <c r="J712" s="366"/>
      <c r="K712" s="366"/>
      <c r="L712" s="366"/>
      <c r="M712" s="367"/>
      <c r="O712" s="1" t="s">
        <v>1493</v>
      </c>
    </row>
    <row r="713" spans="2:15" ht="15" customHeight="1" outlineLevel="1" x14ac:dyDescent="0.25">
      <c r="B713" s="363"/>
      <c r="C713" s="364"/>
      <c r="D713" s="365"/>
      <c r="E713" s="366"/>
      <c r="F713" s="366"/>
      <c r="G713" s="366"/>
      <c r="H713" s="366"/>
      <c r="I713" s="366"/>
      <c r="J713" s="366"/>
      <c r="K713" s="366"/>
      <c r="L713" s="366"/>
      <c r="M713" s="367"/>
      <c r="O713" s="1" t="s">
        <v>1494</v>
      </c>
    </row>
    <row r="714" spans="2:15" ht="15" customHeight="1" outlineLevel="1" x14ac:dyDescent="0.25">
      <c r="B714" s="363"/>
      <c r="C714" s="364"/>
      <c r="D714" s="365"/>
      <c r="E714" s="366"/>
      <c r="F714" s="366"/>
      <c r="G714" s="366"/>
      <c r="H714" s="366"/>
      <c r="I714" s="366"/>
      <c r="J714" s="366"/>
      <c r="K714" s="366"/>
      <c r="L714" s="366"/>
      <c r="M714" s="367"/>
      <c r="O714" s="1" t="s">
        <v>1495</v>
      </c>
    </row>
    <row r="715" spans="2:15" ht="15" customHeight="1" outlineLevel="1" x14ac:dyDescent="0.25">
      <c r="B715" s="363"/>
      <c r="C715" s="364"/>
      <c r="D715" s="365"/>
      <c r="E715" s="366"/>
      <c r="F715" s="366"/>
      <c r="G715" s="366"/>
      <c r="H715" s="366"/>
      <c r="I715" s="366"/>
      <c r="J715" s="366"/>
      <c r="K715" s="366"/>
      <c r="L715" s="366"/>
      <c r="M715" s="367"/>
      <c r="O715" s="1" t="s">
        <v>1496</v>
      </c>
    </row>
    <row r="716" spans="2:15" ht="15" customHeight="1" outlineLevel="1" x14ac:dyDescent="0.25">
      <c r="B716" s="363"/>
      <c r="C716" s="364"/>
      <c r="D716" s="365"/>
      <c r="E716" s="366"/>
      <c r="F716" s="366"/>
      <c r="G716" s="366"/>
      <c r="H716" s="366"/>
      <c r="I716" s="366"/>
      <c r="J716" s="366"/>
      <c r="K716" s="366"/>
      <c r="L716" s="366"/>
      <c r="M716" s="367"/>
      <c r="O716" s="1" t="s">
        <v>1497</v>
      </c>
    </row>
    <row r="717" spans="2:15" ht="15" customHeight="1" outlineLevel="1" x14ac:dyDescent="0.25">
      <c r="B717" s="363"/>
      <c r="C717" s="364"/>
      <c r="D717" s="365"/>
      <c r="E717" s="366"/>
      <c r="F717" s="366"/>
      <c r="G717" s="366"/>
      <c r="H717" s="366"/>
      <c r="I717" s="366"/>
      <c r="J717" s="366"/>
      <c r="K717" s="366"/>
      <c r="L717" s="366"/>
      <c r="M717" s="367"/>
      <c r="O717" s="1" t="s">
        <v>1498</v>
      </c>
    </row>
    <row r="718" spans="2:15" ht="15" customHeight="1" outlineLevel="1" x14ac:dyDescent="0.25">
      <c r="B718" s="363"/>
      <c r="C718" s="364"/>
      <c r="D718" s="365"/>
      <c r="E718" s="366"/>
      <c r="F718" s="366"/>
      <c r="G718" s="366"/>
      <c r="H718" s="366"/>
      <c r="I718" s="366"/>
      <c r="J718" s="366"/>
      <c r="K718" s="366"/>
      <c r="L718" s="366"/>
      <c r="M718" s="367"/>
      <c r="O718" s="1" t="s">
        <v>1499</v>
      </c>
    </row>
    <row r="719" spans="2:15" ht="15" customHeight="1" outlineLevel="1" x14ac:dyDescent="0.25">
      <c r="B719" s="363"/>
      <c r="C719" s="364"/>
      <c r="D719" s="365"/>
      <c r="E719" s="366"/>
      <c r="F719" s="366"/>
      <c r="G719" s="366"/>
      <c r="H719" s="366"/>
      <c r="I719" s="366"/>
      <c r="J719" s="366"/>
      <c r="K719" s="366"/>
      <c r="L719" s="366"/>
      <c r="M719" s="367"/>
      <c r="O719" s="1" t="s">
        <v>1500</v>
      </c>
    </row>
    <row r="720" spans="2:15" ht="15" customHeight="1" outlineLevel="1" x14ac:dyDescent="0.25">
      <c r="B720" s="363"/>
      <c r="C720" s="364"/>
      <c r="D720" s="365"/>
      <c r="E720" s="366"/>
      <c r="F720" s="366"/>
      <c r="G720" s="366"/>
      <c r="H720" s="366"/>
      <c r="I720" s="366"/>
      <c r="J720" s="366"/>
      <c r="K720" s="366"/>
      <c r="L720" s="366"/>
      <c r="M720" s="367"/>
      <c r="O720" s="1" t="s">
        <v>1501</v>
      </c>
    </row>
    <row r="721" spans="2:15" ht="15" customHeight="1" outlineLevel="1" x14ac:dyDescent="0.25">
      <c r="B721" s="363"/>
      <c r="C721" s="364"/>
      <c r="D721" s="365"/>
      <c r="E721" s="366"/>
      <c r="F721" s="366"/>
      <c r="G721" s="366"/>
      <c r="H721" s="366"/>
      <c r="I721" s="366"/>
      <c r="J721" s="366"/>
      <c r="K721" s="366"/>
      <c r="L721" s="366"/>
      <c r="M721" s="367"/>
      <c r="O721" s="1" t="s">
        <v>1502</v>
      </c>
    </row>
    <row r="722" spans="2:15" ht="15" customHeight="1" outlineLevel="1" x14ac:dyDescent="0.25">
      <c r="B722" s="363"/>
      <c r="C722" s="364"/>
      <c r="D722" s="365"/>
      <c r="E722" s="366"/>
      <c r="F722" s="366"/>
      <c r="G722" s="366"/>
      <c r="H722" s="366"/>
      <c r="I722" s="366"/>
      <c r="J722" s="366"/>
      <c r="K722" s="366"/>
      <c r="L722" s="366"/>
      <c r="M722" s="367"/>
      <c r="O722" s="1" t="s">
        <v>1503</v>
      </c>
    </row>
    <row r="723" spans="2:15" ht="15" customHeight="1" outlineLevel="1" x14ac:dyDescent="0.25">
      <c r="B723" s="363"/>
      <c r="C723" s="364"/>
      <c r="D723" s="365"/>
      <c r="E723" s="366"/>
      <c r="F723" s="366"/>
      <c r="G723" s="366"/>
      <c r="H723" s="366"/>
      <c r="I723" s="366"/>
      <c r="J723" s="366"/>
      <c r="K723" s="366"/>
      <c r="L723" s="366"/>
      <c r="M723" s="367"/>
      <c r="O723" s="1" t="s">
        <v>1504</v>
      </c>
    </row>
    <row r="724" spans="2:15" ht="15" customHeight="1" outlineLevel="1" x14ac:dyDescent="0.25">
      <c r="B724" s="363"/>
      <c r="C724" s="364"/>
      <c r="D724" s="365"/>
      <c r="E724" s="366"/>
      <c r="F724" s="366"/>
      <c r="G724" s="366"/>
      <c r="H724" s="366"/>
      <c r="I724" s="366"/>
      <c r="J724" s="366"/>
      <c r="K724" s="366"/>
      <c r="L724" s="366"/>
      <c r="M724" s="367"/>
      <c r="O724" s="1" t="s">
        <v>1505</v>
      </c>
    </row>
    <row r="725" spans="2:15" ht="15" customHeight="1" outlineLevel="1" x14ac:dyDescent="0.25">
      <c r="B725" s="363"/>
      <c r="C725" s="364"/>
      <c r="D725" s="365"/>
      <c r="E725" s="366"/>
      <c r="F725" s="366"/>
      <c r="G725" s="366"/>
      <c r="H725" s="366"/>
      <c r="I725" s="366"/>
      <c r="J725" s="366"/>
      <c r="K725" s="366"/>
      <c r="L725" s="366"/>
      <c r="M725" s="367"/>
      <c r="O725" s="1" t="s">
        <v>1506</v>
      </c>
    </row>
    <row r="726" spans="2:15" ht="15" customHeight="1" outlineLevel="1" x14ac:dyDescent="0.25">
      <c r="B726" s="363"/>
      <c r="C726" s="364"/>
      <c r="D726" s="365"/>
      <c r="E726" s="366"/>
      <c r="F726" s="366"/>
      <c r="G726" s="366"/>
      <c r="H726" s="366"/>
      <c r="I726" s="366"/>
      <c r="J726" s="366"/>
      <c r="K726" s="366"/>
      <c r="L726" s="366"/>
      <c r="M726" s="367"/>
      <c r="O726" s="1" t="s">
        <v>1507</v>
      </c>
    </row>
    <row r="727" spans="2:15" ht="15" customHeight="1" outlineLevel="1" x14ac:dyDescent="0.25">
      <c r="B727" s="363"/>
      <c r="C727" s="364"/>
      <c r="D727" s="365"/>
      <c r="E727" s="366"/>
      <c r="F727" s="366"/>
      <c r="G727" s="366"/>
      <c r="H727" s="366"/>
      <c r="I727" s="366"/>
      <c r="J727" s="366"/>
      <c r="K727" s="366"/>
      <c r="L727" s="366"/>
      <c r="M727" s="367"/>
      <c r="O727" s="1" t="s">
        <v>1508</v>
      </c>
    </row>
    <row r="728" spans="2:15" ht="15" customHeight="1" outlineLevel="1" x14ac:dyDescent="0.25">
      <c r="B728" s="363"/>
      <c r="C728" s="364"/>
      <c r="D728" s="365"/>
      <c r="E728" s="366"/>
      <c r="F728" s="366"/>
      <c r="G728" s="366"/>
      <c r="H728" s="366"/>
      <c r="I728" s="366"/>
      <c r="J728" s="366"/>
      <c r="K728" s="366"/>
      <c r="L728" s="366"/>
      <c r="M728" s="367"/>
      <c r="O728" s="1" t="s">
        <v>1509</v>
      </c>
    </row>
    <row r="729" spans="2:15" ht="15" customHeight="1" outlineLevel="1" x14ac:dyDescent="0.25">
      <c r="B729" s="363"/>
      <c r="C729" s="364"/>
      <c r="D729" s="365"/>
      <c r="E729" s="366"/>
      <c r="F729" s="366"/>
      <c r="G729" s="366"/>
      <c r="H729" s="366"/>
      <c r="I729" s="366"/>
      <c r="J729" s="366"/>
      <c r="K729" s="366"/>
      <c r="L729" s="366"/>
      <c r="M729" s="367"/>
      <c r="O729" s="1" t="s">
        <v>1510</v>
      </c>
    </row>
    <row r="730" spans="2:15" ht="15" customHeight="1" outlineLevel="1" x14ac:dyDescent="0.25">
      <c r="B730" s="363"/>
      <c r="C730" s="364"/>
      <c r="D730" s="365"/>
      <c r="E730" s="366"/>
      <c r="F730" s="366"/>
      <c r="G730" s="366"/>
      <c r="H730" s="366"/>
      <c r="I730" s="366"/>
      <c r="J730" s="366"/>
      <c r="K730" s="366"/>
      <c r="L730" s="366"/>
      <c r="M730" s="367"/>
      <c r="O730" s="1" t="s">
        <v>1511</v>
      </c>
    </row>
    <row r="731" spans="2:15" ht="15" customHeight="1" outlineLevel="1" x14ac:dyDescent="0.25">
      <c r="B731" s="363"/>
      <c r="C731" s="364"/>
      <c r="D731" s="365"/>
      <c r="E731" s="366"/>
      <c r="F731" s="366"/>
      <c r="G731" s="366"/>
      <c r="H731" s="366"/>
      <c r="I731" s="366"/>
      <c r="J731" s="366"/>
      <c r="K731" s="366"/>
      <c r="L731" s="366"/>
      <c r="M731" s="367"/>
      <c r="O731" s="1" t="s">
        <v>1512</v>
      </c>
    </row>
    <row r="732" spans="2:15" ht="15" customHeight="1" outlineLevel="1" x14ac:dyDescent="0.25">
      <c r="B732" s="363"/>
      <c r="C732" s="364"/>
      <c r="D732" s="365"/>
      <c r="E732" s="366"/>
      <c r="F732" s="366"/>
      <c r="G732" s="366"/>
      <c r="H732" s="366"/>
      <c r="I732" s="366"/>
      <c r="J732" s="366"/>
      <c r="K732" s="366"/>
      <c r="L732" s="366"/>
      <c r="M732" s="367"/>
      <c r="O732" s="1" t="s">
        <v>1513</v>
      </c>
    </row>
    <row r="733" spans="2:15" ht="15" customHeight="1" outlineLevel="1" x14ac:dyDescent="0.25">
      <c r="B733" s="363"/>
      <c r="C733" s="364"/>
      <c r="D733" s="365"/>
      <c r="E733" s="366"/>
      <c r="F733" s="366"/>
      <c r="G733" s="366"/>
      <c r="H733" s="366"/>
      <c r="I733" s="366"/>
      <c r="J733" s="366"/>
      <c r="K733" s="366"/>
      <c r="L733" s="366"/>
      <c r="M733" s="367"/>
      <c r="O733" s="1" t="s">
        <v>1514</v>
      </c>
    </row>
    <row r="734" spans="2:15" ht="15" customHeight="1" outlineLevel="1" x14ac:dyDescent="0.25">
      <c r="B734" s="363"/>
      <c r="C734" s="364"/>
      <c r="D734" s="365"/>
      <c r="E734" s="366"/>
      <c r="F734" s="366"/>
      <c r="G734" s="366"/>
      <c r="H734" s="366"/>
      <c r="I734" s="366"/>
      <c r="J734" s="366"/>
      <c r="K734" s="366"/>
      <c r="L734" s="366"/>
      <c r="M734" s="367"/>
      <c r="O734" s="1" t="s">
        <v>1515</v>
      </c>
    </row>
    <row r="735" spans="2:15" ht="15" customHeight="1" outlineLevel="1" x14ac:dyDescent="0.25">
      <c r="B735" s="363"/>
      <c r="C735" s="364"/>
      <c r="D735" s="365"/>
      <c r="E735" s="366"/>
      <c r="F735" s="366"/>
      <c r="G735" s="366"/>
      <c r="H735" s="366"/>
      <c r="I735" s="366"/>
      <c r="J735" s="366"/>
      <c r="K735" s="366"/>
      <c r="L735" s="366"/>
      <c r="M735" s="367"/>
      <c r="O735" s="1" t="s">
        <v>1516</v>
      </c>
    </row>
    <row r="736" spans="2:15" ht="15" customHeight="1" outlineLevel="1" x14ac:dyDescent="0.25">
      <c r="B736" s="363"/>
      <c r="C736" s="364"/>
      <c r="D736" s="365"/>
      <c r="E736" s="366"/>
      <c r="F736" s="366"/>
      <c r="G736" s="366"/>
      <c r="H736" s="366"/>
      <c r="I736" s="366"/>
      <c r="J736" s="366"/>
      <c r="K736" s="366"/>
      <c r="L736" s="366"/>
      <c r="M736" s="367"/>
      <c r="O736" s="1" t="s">
        <v>1517</v>
      </c>
    </row>
    <row r="737" spans="2:15" ht="15" customHeight="1" outlineLevel="1" x14ac:dyDescent="0.25">
      <c r="B737" s="363"/>
      <c r="C737" s="364"/>
      <c r="D737" s="365"/>
      <c r="E737" s="366"/>
      <c r="F737" s="366"/>
      <c r="G737" s="366"/>
      <c r="H737" s="366"/>
      <c r="I737" s="366"/>
      <c r="J737" s="366"/>
      <c r="K737" s="366"/>
      <c r="L737" s="366"/>
      <c r="M737" s="367"/>
      <c r="O737" s="1" t="s">
        <v>1518</v>
      </c>
    </row>
    <row r="738" spans="2:15" ht="15" customHeight="1" outlineLevel="1" x14ac:dyDescent="0.25">
      <c r="B738" s="363"/>
      <c r="C738" s="364"/>
      <c r="D738" s="365"/>
      <c r="E738" s="366"/>
      <c r="F738" s="366"/>
      <c r="G738" s="366"/>
      <c r="H738" s="366"/>
      <c r="I738" s="366"/>
      <c r="J738" s="366"/>
      <c r="K738" s="366"/>
      <c r="L738" s="366"/>
      <c r="M738" s="367"/>
      <c r="O738" s="1" t="s">
        <v>1519</v>
      </c>
    </row>
    <row r="739" spans="2:15" ht="15" customHeight="1" outlineLevel="1" x14ac:dyDescent="0.25">
      <c r="B739" s="363"/>
      <c r="C739" s="364"/>
      <c r="D739" s="365"/>
      <c r="E739" s="366"/>
      <c r="F739" s="366"/>
      <c r="G739" s="366"/>
      <c r="H739" s="366"/>
      <c r="I739" s="366"/>
      <c r="J739" s="366"/>
      <c r="K739" s="366"/>
      <c r="L739" s="366"/>
      <c r="M739" s="367"/>
      <c r="O739" s="1" t="s">
        <v>1520</v>
      </c>
    </row>
    <row r="740" spans="2:15" ht="15" customHeight="1" outlineLevel="1" x14ac:dyDescent="0.25">
      <c r="B740" s="363"/>
      <c r="C740" s="364"/>
      <c r="D740" s="365"/>
      <c r="E740" s="366"/>
      <c r="F740" s="366"/>
      <c r="G740" s="366"/>
      <c r="H740" s="366"/>
      <c r="I740" s="366"/>
      <c r="J740" s="366"/>
      <c r="K740" s="366"/>
      <c r="L740" s="366"/>
      <c r="M740" s="367"/>
      <c r="O740" s="1" t="s">
        <v>1521</v>
      </c>
    </row>
    <row r="741" spans="2:15" ht="15" customHeight="1" outlineLevel="1" x14ac:dyDescent="0.25">
      <c r="B741" s="363"/>
      <c r="C741" s="364"/>
      <c r="D741" s="365"/>
      <c r="E741" s="366"/>
      <c r="F741" s="366"/>
      <c r="G741" s="366"/>
      <c r="H741" s="366"/>
      <c r="I741" s="366"/>
      <c r="J741" s="366"/>
      <c r="K741" s="366"/>
      <c r="L741" s="366"/>
      <c r="M741" s="367"/>
      <c r="O741" s="1" t="s">
        <v>1522</v>
      </c>
    </row>
    <row r="742" spans="2:15" ht="15" customHeight="1" outlineLevel="1" x14ac:dyDescent="0.25">
      <c r="B742" s="363"/>
      <c r="C742" s="364"/>
      <c r="D742" s="365"/>
      <c r="E742" s="366"/>
      <c r="F742" s="366"/>
      <c r="G742" s="366"/>
      <c r="H742" s="366"/>
      <c r="I742" s="366"/>
      <c r="J742" s="366"/>
      <c r="K742" s="366"/>
      <c r="L742" s="366"/>
      <c r="M742" s="367"/>
      <c r="O742" s="1" t="s">
        <v>1523</v>
      </c>
    </row>
    <row r="743" spans="2:15" ht="15" customHeight="1" outlineLevel="1" x14ac:dyDescent="0.25">
      <c r="B743" s="363"/>
      <c r="C743" s="364"/>
      <c r="D743" s="365"/>
      <c r="E743" s="366"/>
      <c r="F743" s="366"/>
      <c r="G743" s="366"/>
      <c r="H743" s="366"/>
      <c r="I743" s="366"/>
      <c r="J743" s="366"/>
      <c r="K743" s="366"/>
      <c r="L743" s="366"/>
      <c r="M743" s="367"/>
      <c r="O743" s="1" t="s">
        <v>1524</v>
      </c>
    </row>
    <row r="744" spans="2:15" ht="15" customHeight="1" outlineLevel="1" x14ac:dyDescent="0.25">
      <c r="B744" s="363"/>
      <c r="C744" s="364"/>
      <c r="D744" s="365"/>
      <c r="E744" s="366"/>
      <c r="F744" s="366"/>
      <c r="G744" s="366"/>
      <c r="H744" s="366"/>
      <c r="I744" s="366"/>
      <c r="J744" s="366"/>
      <c r="K744" s="366"/>
      <c r="L744" s="366"/>
      <c r="M744" s="367"/>
      <c r="O744" s="1" t="s">
        <v>1525</v>
      </c>
    </row>
    <row r="745" spans="2:15" ht="15" customHeight="1" outlineLevel="1" x14ac:dyDescent="0.25">
      <c r="B745" s="363"/>
      <c r="C745" s="364"/>
      <c r="D745" s="365"/>
      <c r="E745" s="366"/>
      <c r="F745" s="366"/>
      <c r="G745" s="366"/>
      <c r="H745" s="366"/>
      <c r="I745" s="366"/>
      <c r="J745" s="366"/>
      <c r="K745" s="366"/>
      <c r="L745" s="366"/>
      <c r="M745" s="367"/>
      <c r="O745" s="1" t="s">
        <v>1526</v>
      </c>
    </row>
    <row r="746" spans="2:15" ht="15" customHeight="1" outlineLevel="1" x14ac:dyDescent="0.25">
      <c r="B746" s="363"/>
      <c r="C746" s="364"/>
      <c r="D746" s="365"/>
      <c r="E746" s="366"/>
      <c r="F746" s="366"/>
      <c r="G746" s="366"/>
      <c r="H746" s="366"/>
      <c r="I746" s="366"/>
      <c r="J746" s="366"/>
      <c r="K746" s="366"/>
      <c r="L746" s="366"/>
      <c r="M746" s="367"/>
      <c r="O746" s="1" t="s">
        <v>1527</v>
      </c>
    </row>
    <row r="747" spans="2:15" ht="15" customHeight="1" outlineLevel="1" x14ac:dyDescent="0.25">
      <c r="B747" s="363"/>
      <c r="C747" s="364"/>
      <c r="D747" s="365"/>
      <c r="E747" s="366"/>
      <c r="F747" s="366"/>
      <c r="G747" s="366"/>
      <c r="H747" s="366"/>
      <c r="I747" s="366"/>
      <c r="J747" s="366"/>
      <c r="K747" s="366"/>
      <c r="L747" s="366"/>
      <c r="M747" s="367"/>
      <c r="O747" s="1" t="s">
        <v>1528</v>
      </c>
    </row>
    <row r="748" spans="2:15" ht="15" customHeight="1" outlineLevel="1" x14ac:dyDescent="0.25">
      <c r="B748" s="363"/>
      <c r="C748" s="364"/>
      <c r="D748" s="365"/>
      <c r="E748" s="366"/>
      <c r="F748" s="366"/>
      <c r="G748" s="366"/>
      <c r="H748" s="366"/>
      <c r="I748" s="366"/>
      <c r="J748" s="366"/>
      <c r="K748" s="366"/>
      <c r="L748" s="366"/>
      <c r="M748" s="367"/>
      <c r="O748" s="1" t="s">
        <v>1529</v>
      </c>
    </row>
    <row r="749" spans="2:15" ht="15" customHeight="1" outlineLevel="1" x14ac:dyDescent="0.25">
      <c r="B749" s="363"/>
      <c r="C749" s="364"/>
      <c r="D749" s="365"/>
      <c r="E749" s="366"/>
      <c r="F749" s="366"/>
      <c r="G749" s="366"/>
      <c r="H749" s="366"/>
      <c r="I749" s="366"/>
      <c r="J749" s="366"/>
      <c r="K749" s="366"/>
      <c r="L749" s="366"/>
      <c r="M749" s="367"/>
      <c r="O749" s="1" t="s">
        <v>1530</v>
      </c>
    </row>
    <row r="750" spans="2:15" ht="15" customHeight="1" outlineLevel="1" x14ac:dyDescent="0.25">
      <c r="B750" s="363"/>
      <c r="C750" s="364"/>
      <c r="D750" s="365"/>
      <c r="E750" s="366"/>
      <c r="F750" s="366"/>
      <c r="G750" s="366"/>
      <c r="H750" s="366"/>
      <c r="I750" s="366"/>
      <c r="J750" s="366"/>
      <c r="K750" s="366"/>
      <c r="L750" s="366"/>
      <c r="M750" s="367"/>
      <c r="O750" s="1" t="s">
        <v>1531</v>
      </c>
    </row>
    <row r="751" spans="2:15" ht="15" customHeight="1" outlineLevel="1" x14ac:dyDescent="0.25">
      <c r="B751" s="363"/>
      <c r="C751" s="364"/>
      <c r="D751" s="365"/>
      <c r="E751" s="366"/>
      <c r="F751" s="366"/>
      <c r="G751" s="366"/>
      <c r="H751" s="366"/>
      <c r="I751" s="366"/>
      <c r="J751" s="366"/>
      <c r="K751" s="366"/>
      <c r="L751" s="366"/>
      <c r="M751" s="367"/>
      <c r="O751" s="1" t="s">
        <v>1532</v>
      </c>
    </row>
    <row r="752" spans="2:15" ht="15" customHeight="1" outlineLevel="1" x14ac:dyDescent="0.25">
      <c r="B752" s="363"/>
      <c r="C752" s="364"/>
      <c r="D752" s="365"/>
      <c r="E752" s="366"/>
      <c r="F752" s="366"/>
      <c r="G752" s="366"/>
      <c r="H752" s="366"/>
      <c r="I752" s="366"/>
      <c r="J752" s="366"/>
      <c r="K752" s="366"/>
      <c r="L752" s="366"/>
      <c r="M752" s="367"/>
      <c r="O752" s="1" t="s">
        <v>1533</v>
      </c>
    </row>
    <row r="753" spans="2:15" ht="15" customHeight="1" outlineLevel="1" x14ac:dyDescent="0.25">
      <c r="B753" s="363"/>
      <c r="C753" s="364"/>
      <c r="D753" s="365"/>
      <c r="E753" s="366"/>
      <c r="F753" s="366"/>
      <c r="G753" s="366"/>
      <c r="H753" s="366"/>
      <c r="I753" s="366"/>
      <c r="J753" s="366"/>
      <c r="K753" s="366"/>
      <c r="L753" s="366"/>
      <c r="M753" s="367"/>
      <c r="O753" s="1" t="s">
        <v>1534</v>
      </c>
    </row>
    <row r="754" spans="2:15" ht="15" customHeight="1" outlineLevel="1" x14ac:dyDescent="0.25">
      <c r="B754" s="363"/>
      <c r="C754" s="364"/>
      <c r="D754" s="365"/>
      <c r="E754" s="366"/>
      <c r="F754" s="366"/>
      <c r="G754" s="366"/>
      <c r="H754" s="366"/>
      <c r="I754" s="366"/>
      <c r="J754" s="366"/>
      <c r="K754" s="366"/>
      <c r="L754" s="366"/>
      <c r="M754" s="367"/>
      <c r="O754" s="1" t="s">
        <v>1535</v>
      </c>
    </row>
    <row r="755" spans="2:15" ht="15" customHeight="1" outlineLevel="1" x14ac:dyDescent="0.25">
      <c r="B755" s="363"/>
      <c r="C755" s="364"/>
      <c r="D755" s="365"/>
      <c r="E755" s="366"/>
      <c r="F755" s="366"/>
      <c r="G755" s="366"/>
      <c r="H755" s="366"/>
      <c r="I755" s="366"/>
      <c r="J755" s="366"/>
      <c r="K755" s="366"/>
      <c r="L755" s="366"/>
      <c r="M755" s="367"/>
      <c r="O755" s="1" t="s">
        <v>1536</v>
      </c>
    </row>
    <row r="756" spans="2:15" ht="15" customHeight="1" outlineLevel="1" x14ac:dyDescent="0.25">
      <c r="B756" s="363"/>
      <c r="C756" s="364"/>
      <c r="D756" s="365"/>
      <c r="E756" s="366"/>
      <c r="F756" s="366"/>
      <c r="G756" s="366"/>
      <c r="H756" s="366"/>
      <c r="I756" s="366"/>
      <c r="J756" s="366"/>
      <c r="K756" s="366"/>
      <c r="L756" s="366"/>
      <c r="M756" s="367"/>
      <c r="O756" s="1" t="s">
        <v>1537</v>
      </c>
    </row>
    <row r="757" spans="2:15" ht="15" customHeight="1" outlineLevel="1" x14ac:dyDescent="0.25">
      <c r="B757" s="363"/>
      <c r="C757" s="364"/>
      <c r="D757" s="365"/>
      <c r="E757" s="366"/>
      <c r="F757" s="366"/>
      <c r="G757" s="366"/>
      <c r="H757" s="366"/>
      <c r="I757" s="366"/>
      <c r="J757" s="366"/>
      <c r="K757" s="366"/>
      <c r="L757" s="366"/>
      <c r="M757" s="367"/>
      <c r="O757" s="1" t="s">
        <v>1538</v>
      </c>
    </row>
    <row r="758" spans="2:15" ht="15" customHeight="1" outlineLevel="1" x14ac:dyDescent="0.25">
      <c r="B758" s="363"/>
      <c r="C758" s="364"/>
      <c r="D758" s="365"/>
      <c r="E758" s="366"/>
      <c r="F758" s="366"/>
      <c r="G758" s="366"/>
      <c r="H758" s="366"/>
      <c r="I758" s="366"/>
      <c r="J758" s="366"/>
      <c r="K758" s="366"/>
      <c r="L758" s="366"/>
      <c r="M758" s="367"/>
      <c r="O758" s="1" t="s">
        <v>1539</v>
      </c>
    </row>
    <row r="759" spans="2:15" ht="15" customHeight="1" outlineLevel="1" x14ac:dyDescent="0.25">
      <c r="B759" s="363"/>
      <c r="C759" s="364"/>
      <c r="D759" s="365"/>
      <c r="E759" s="366"/>
      <c r="F759" s="366"/>
      <c r="G759" s="366"/>
      <c r="H759" s="366"/>
      <c r="I759" s="366"/>
      <c r="J759" s="366"/>
      <c r="K759" s="366"/>
      <c r="L759" s="366"/>
      <c r="M759" s="367"/>
      <c r="O759" s="1" t="s">
        <v>1540</v>
      </c>
    </row>
    <row r="760" spans="2:15" ht="15" customHeight="1" outlineLevel="1" x14ac:dyDescent="0.25">
      <c r="B760" s="363"/>
      <c r="C760" s="364"/>
      <c r="D760" s="365"/>
      <c r="E760" s="366"/>
      <c r="F760" s="366"/>
      <c r="G760" s="366"/>
      <c r="H760" s="366"/>
      <c r="I760" s="366"/>
      <c r="J760" s="366"/>
      <c r="K760" s="366"/>
      <c r="L760" s="366"/>
      <c r="M760" s="367"/>
      <c r="O760" s="1" t="s">
        <v>1541</v>
      </c>
    </row>
    <row r="761" spans="2:15" ht="15" customHeight="1" outlineLevel="1" x14ac:dyDescent="0.25">
      <c r="B761" s="363"/>
      <c r="C761" s="364"/>
      <c r="D761" s="365"/>
      <c r="E761" s="366"/>
      <c r="F761" s="366"/>
      <c r="G761" s="366"/>
      <c r="H761" s="366"/>
      <c r="I761" s="366"/>
      <c r="J761" s="366"/>
      <c r="K761" s="366"/>
      <c r="L761" s="366"/>
      <c r="M761" s="367"/>
      <c r="O761" s="1" t="s">
        <v>1542</v>
      </c>
    </row>
    <row r="762" spans="2:15" ht="15" customHeight="1" outlineLevel="1" x14ac:dyDescent="0.25">
      <c r="B762" s="363"/>
      <c r="C762" s="364"/>
      <c r="D762" s="365"/>
      <c r="E762" s="366"/>
      <c r="F762" s="366"/>
      <c r="G762" s="366"/>
      <c r="H762" s="366"/>
      <c r="I762" s="366"/>
      <c r="J762" s="366"/>
      <c r="K762" s="366"/>
      <c r="L762" s="366"/>
      <c r="M762" s="367"/>
      <c r="O762" s="1" t="s">
        <v>1543</v>
      </c>
    </row>
    <row r="763" spans="2:15" ht="15" customHeight="1" outlineLevel="1" x14ac:dyDescent="0.25">
      <c r="B763" s="363"/>
      <c r="C763" s="364"/>
      <c r="D763" s="365"/>
      <c r="E763" s="366"/>
      <c r="F763" s="366"/>
      <c r="G763" s="366"/>
      <c r="H763" s="366"/>
      <c r="I763" s="366"/>
      <c r="J763" s="366"/>
      <c r="K763" s="366"/>
      <c r="L763" s="366"/>
      <c r="M763" s="367"/>
      <c r="O763" s="1" t="s">
        <v>1544</v>
      </c>
    </row>
    <row r="764" spans="2:15" ht="15" customHeight="1" outlineLevel="1" x14ac:dyDescent="0.25">
      <c r="B764" s="363"/>
      <c r="C764" s="364"/>
      <c r="D764" s="365"/>
      <c r="E764" s="366"/>
      <c r="F764" s="366"/>
      <c r="G764" s="366"/>
      <c r="H764" s="366"/>
      <c r="I764" s="366"/>
      <c r="J764" s="366"/>
      <c r="K764" s="366"/>
      <c r="L764" s="366"/>
      <c r="M764" s="367"/>
      <c r="O764" s="1" t="s">
        <v>1545</v>
      </c>
    </row>
    <row r="765" spans="2:15" ht="15" customHeight="1" outlineLevel="1" x14ac:dyDescent="0.25">
      <c r="B765" s="363"/>
      <c r="C765" s="364"/>
      <c r="D765" s="365"/>
      <c r="E765" s="366"/>
      <c r="F765" s="366"/>
      <c r="G765" s="366"/>
      <c r="H765" s="366"/>
      <c r="I765" s="366"/>
      <c r="J765" s="366"/>
      <c r="K765" s="366"/>
      <c r="L765" s="366"/>
      <c r="M765" s="367"/>
      <c r="O765" s="1" t="s">
        <v>1546</v>
      </c>
    </row>
    <row r="766" spans="2:15" ht="15" customHeight="1" outlineLevel="1" x14ac:dyDescent="0.25">
      <c r="B766" s="363"/>
      <c r="C766" s="364"/>
      <c r="D766" s="365"/>
      <c r="E766" s="366"/>
      <c r="F766" s="366"/>
      <c r="G766" s="366"/>
      <c r="H766" s="366"/>
      <c r="I766" s="366"/>
      <c r="J766" s="366"/>
      <c r="K766" s="366"/>
      <c r="L766" s="366"/>
      <c r="M766" s="367"/>
      <c r="O766" s="1" t="s">
        <v>1547</v>
      </c>
    </row>
    <row r="767" spans="2:15" ht="15" customHeight="1" outlineLevel="1" x14ac:dyDescent="0.25">
      <c r="B767" s="363"/>
      <c r="C767" s="364"/>
      <c r="D767" s="365"/>
      <c r="E767" s="366"/>
      <c r="F767" s="366"/>
      <c r="G767" s="366"/>
      <c r="H767" s="366"/>
      <c r="I767" s="366"/>
      <c r="J767" s="366"/>
      <c r="K767" s="366"/>
      <c r="L767" s="366"/>
      <c r="M767" s="367"/>
      <c r="O767" s="1" t="s">
        <v>1548</v>
      </c>
    </row>
    <row r="768" spans="2:15" ht="15" customHeight="1" outlineLevel="1" x14ac:dyDescent="0.25">
      <c r="B768" s="363"/>
      <c r="C768" s="364"/>
      <c r="D768" s="365"/>
      <c r="E768" s="366"/>
      <c r="F768" s="366"/>
      <c r="G768" s="366"/>
      <c r="H768" s="366"/>
      <c r="I768" s="366"/>
      <c r="J768" s="366"/>
      <c r="K768" s="366"/>
      <c r="L768" s="366"/>
      <c r="M768" s="367"/>
      <c r="O768" s="1" t="s">
        <v>1549</v>
      </c>
    </row>
    <row r="769" spans="2:15" ht="15" customHeight="1" outlineLevel="1" x14ac:dyDescent="0.25">
      <c r="B769" s="363"/>
      <c r="C769" s="364"/>
      <c r="D769" s="365"/>
      <c r="E769" s="366"/>
      <c r="F769" s="366"/>
      <c r="G769" s="366"/>
      <c r="H769" s="366"/>
      <c r="I769" s="366"/>
      <c r="J769" s="366"/>
      <c r="K769" s="366"/>
      <c r="L769" s="366"/>
      <c r="M769" s="367"/>
      <c r="O769" s="1" t="s">
        <v>1550</v>
      </c>
    </row>
    <row r="770" spans="2:15" ht="15" customHeight="1" outlineLevel="1" x14ac:dyDescent="0.25">
      <c r="B770" s="363"/>
      <c r="C770" s="364"/>
      <c r="D770" s="365"/>
      <c r="E770" s="366"/>
      <c r="F770" s="366"/>
      <c r="G770" s="366"/>
      <c r="H770" s="366"/>
      <c r="I770" s="366"/>
      <c r="J770" s="366"/>
      <c r="K770" s="366"/>
      <c r="L770" s="366"/>
      <c r="M770" s="367"/>
      <c r="O770" s="1" t="s">
        <v>1551</v>
      </c>
    </row>
    <row r="771" spans="2:15" ht="15" customHeight="1" outlineLevel="1" x14ac:dyDescent="0.25">
      <c r="B771" s="363"/>
      <c r="C771" s="364"/>
      <c r="D771" s="365"/>
      <c r="E771" s="366"/>
      <c r="F771" s="366"/>
      <c r="G771" s="366"/>
      <c r="H771" s="366"/>
      <c r="I771" s="366"/>
      <c r="J771" s="366"/>
      <c r="K771" s="366"/>
      <c r="L771" s="366"/>
      <c r="M771" s="367"/>
      <c r="O771" s="1" t="s">
        <v>1552</v>
      </c>
    </row>
    <row r="772" spans="2:15" ht="15" customHeight="1" outlineLevel="1" x14ac:dyDescent="0.25">
      <c r="B772" s="363"/>
      <c r="C772" s="364"/>
      <c r="D772" s="365"/>
      <c r="E772" s="366"/>
      <c r="F772" s="366"/>
      <c r="G772" s="366"/>
      <c r="H772" s="366"/>
      <c r="I772" s="366"/>
      <c r="J772" s="366"/>
      <c r="K772" s="366"/>
      <c r="L772" s="366"/>
      <c r="M772" s="367"/>
      <c r="O772" s="1" t="s">
        <v>1553</v>
      </c>
    </row>
    <row r="773" spans="2:15" ht="15" customHeight="1" outlineLevel="1" x14ac:dyDescent="0.25">
      <c r="B773" s="363"/>
      <c r="C773" s="364"/>
      <c r="D773" s="365"/>
      <c r="E773" s="366"/>
      <c r="F773" s="366"/>
      <c r="G773" s="366"/>
      <c r="H773" s="366"/>
      <c r="I773" s="366"/>
      <c r="J773" s="366"/>
      <c r="K773" s="366"/>
      <c r="L773" s="366"/>
      <c r="M773" s="367"/>
      <c r="O773" s="1" t="s">
        <v>1554</v>
      </c>
    </row>
    <row r="774" spans="2:15" ht="15" customHeight="1" outlineLevel="1" x14ac:dyDescent="0.25">
      <c r="B774" s="363"/>
      <c r="C774" s="364"/>
      <c r="D774" s="365"/>
      <c r="E774" s="366"/>
      <c r="F774" s="366"/>
      <c r="G774" s="366"/>
      <c r="H774" s="366"/>
      <c r="I774" s="366"/>
      <c r="J774" s="366"/>
      <c r="K774" s="366"/>
      <c r="L774" s="366"/>
      <c r="M774" s="367"/>
      <c r="O774" s="1" t="s">
        <v>1555</v>
      </c>
    </row>
    <row r="775" spans="2:15" ht="15" customHeight="1" outlineLevel="1" x14ac:dyDescent="0.25">
      <c r="B775" s="363"/>
      <c r="C775" s="364"/>
      <c r="D775" s="365"/>
      <c r="E775" s="366"/>
      <c r="F775" s="366"/>
      <c r="G775" s="366"/>
      <c r="H775" s="366"/>
      <c r="I775" s="366"/>
      <c r="J775" s="366"/>
      <c r="K775" s="366"/>
      <c r="L775" s="366"/>
      <c r="M775" s="367"/>
      <c r="O775" s="1" t="s">
        <v>1556</v>
      </c>
    </row>
    <row r="776" spans="2:15" ht="15" customHeight="1" outlineLevel="1" x14ac:dyDescent="0.25">
      <c r="B776" s="363"/>
      <c r="C776" s="364"/>
      <c r="D776" s="365"/>
      <c r="E776" s="366"/>
      <c r="F776" s="366"/>
      <c r="G776" s="366"/>
      <c r="H776" s="366"/>
      <c r="I776" s="366"/>
      <c r="J776" s="366"/>
      <c r="K776" s="366"/>
      <c r="L776" s="366"/>
      <c r="M776" s="367"/>
      <c r="O776" s="1" t="s">
        <v>1557</v>
      </c>
    </row>
    <row r="777" spans="2:15" ht="15" customHeight="1" outlineLevel="1" x14ac:dyDescent="0.25">
      <c r="B777" s="363"/>
      <c r="C777" s="364"/>
      <c r="D777" s="365"/>
      <c r="E777" s="366"/>
      <c r="F777" s="366"/>
      <c r="G777" s="366"/>
      <c r="H777" s="366"/>
      <c r="I777" s="366"/>
      <c r="J777" s="366"/>
      <c r="K777" s="366"/>
      <c r="L777" s="366"/>
      <c r="M777" s="367"/>
      <c r="O777" s="1" t="s">
        <v>1558</v>
      </c>
    </row>
    <row r="778" spans="2:15" ht="15" customHeight="1" outlineLevel="1" x14ac:dyDescent="0.25">
      <c r="B778" s="363"/>
      <c r="C778" s="364"/>
      <c r="D778" s="365"/>
      <c r="E778" s="366"/>
      <c r="F778" s="366"/>
      <c r="G778" s="366"/>
      <c r="H778" s="366"/>
      <c r="I778" s="366"/>
      <c r="J778" s="366"/>
      <c r="K778" s="366"/>
      <c r="L778" s="366"/>
      <c r="M778" s="367"/>
      <c r="O778" s="1" t="s">
        <v>1559</v>
      </c>
    </row>
    <row r="779" spans="2:15" ht="15" customHeight="1" outlineLevel="1" x14ac:dyDescent="0.25">
      <c r="B779" s="363"/>
      <c r="C779" s="364"/>
      <c r="D779" s="365"/>
      <c r="E779" s="366"/>
      <c r="F779" s="366"/>
      <c r="G779" s="366"/>
      <c r="H779" s="366"/>
      <c r="I779" s="366"/>
      <c r="J779" s="366"/>
      <c r="K779" s="366"/>
      <c r="L779" s="366"/>
      <c r="M779" s="367"/>
      <c r="O779" s="1" t="s">
        <v>1560</v>
      </c>
    </row>
    <row r="780" spans="2:15" ht="15" customHeight="1" outlineLevel="1" x14ac:dyDescent="0.25">
      <c r="B780" s="363"/>
      <c r="C780" s="364"/>
      <c r="D780" s="365"/>
      <c r="E780" s="366"/>
      <c r="F780" s="366"/>
      <c r="G780" s="366"/>
      <c r="H780" s="366"/>
      <c r="I780" s="366"/>
      <c r="J780" s="366"/>
      <c r="K780" s="366"/>
      <c r="L780" s="366"/>
      <c r="M780" s="367"/>
      <c r="O780" s="1" t="s">
        <v>1561</v>
      </c>
    </row>
    <row r="781" spans="2:15" ht="15" customHeight="1" outlineLevel="1" x14ac:dyDescent="0.25">
      <c r="B781" s="363"/>
      <c r="C781" s="364"/>
      <c r="D781" s="365"/>
      <c r="E781" s="366"/>
      <c r="F781" s="366"/>
      <c r="G781" s="366"/>
      <c r="H781" s="366"/>
      <c r="I781" s="366"/>
      <c r="J781" s="366"/>
      <c r="K781" s="366"/>
      <c r="L781" s="366"/>
      <c r="M781" s="367"/>
      <c r="O781" s="1" t="s">
        <v>1562</v>
      </c>
    </row>
    <row r="782" spans="2:15" ht="15" customHeight="1" outlineLevel="1" x14ac:dyDescent="0.25">
      <c r="B782" s="363"/>
      <c r="C782" s="364"/>
      <c r="D782" s="365"/>
      <c r="E782" s="366"/>
      <c r="F782" s="366"/>
      <c r="G782" s="366"/>
      <c r="H782" s="366"/>
      <c r="I782" s="366"/>
      <c r="J782" s="366"/>
      <c r="K782" s="366"/>
      <c r="L782" s="366"/>
      <c r="M782" s="367"/>
      <c r="O782" s="1" t="s">
        <v>1563</v>
      </c>
    </row>
    <row r="783" spans="2:15" ht="15" customHeight="1" outlineLevel="1" x14ac:dyDescent="0.25">
      <c r="B783" s="363"/>
      <c r="C783" s="364"/>
      <c r="D783" s="365"/>
      <c r="E783" s="366"/>
      <c r="F783" s="366"/>
      <c r="G783" s="366"/>
      <c r="H783" s="366"/>
      <c r="I783" s="366"/>
      <c r="J783" s="366"/>
      <c r="K783" s="366"/>
      <c r="L783" s="366"/>
      <c r="M783" s="367"/>
      <c r="O783" s="1" t="s">
        <v>1564</v>
      </c>
    </row>
    <row r="784" spans="2:15" ht="15" customHeight="1" outlineLevel="1" x14ac:dyDescent="0.25">
      <c r="B784" s="363"/>
      <c r="C784" s="364"/>
      <c r="D784" s="365"/>
      <c r="E784" s="366"/>
      <c r="F784" s="366"/>
      <c r="G784" s="366"/>
      <c r="H784" s="366"/>
      <c r="I784" s="366"/>
      <c r="J784" s="366"/>
      <c r="K784" s="366"/>
      <c r="L784" s="366"/>
      <c r="M784" s="367"/>
      <c r="O784" s="1" t="s">
        <v>1565</v>
      </c>
    </row>
    <row r="785" spans="2:15" ht="15" customHeight="1" outlineLevel="1" x14ac:dyDescent="0.25">
      <c r="B785" s="363"/>
      <c r="C785" s="364"/>
      <c r="D785" s="365"/>
      <c r="E785" s="366"/>
      <c r="F785" s="366"/>
      <c r="G785" s="366"/>
      <c r="H785" s="366"/>
      <c r="I785" s="366"/>
      <c r="J785" s="366"/>
      <c r="K785" s="366"/>
      <c r="L785" s="366"/>
      <c r="M785" s="367"/>
      <c r="O785" s="1" t="s">
        <v>1566</v>
      </c>
    </row>
    <row r="786" spans="2:15" ht="15" customHeight="1" outlineLevel="1" x14ac:dyDescent="0.25">
      <c r="B786" s="363"/>
      <c r="C786" s="364"/>
      <c r="D786" s="365"/>
      <c r="E786" s="366"/>
      <c r="F786" s="366"/>
      <c r="G786" s="366"/>
      <c r="H786" s="366"/>
      <c r="I786" s="366"/>
      <c r="J786" s="366"/>
      <c r="K786" s="366"/>
      <c r="L786" s="366"/>
      <c r="M786" s="367"/>
      <c r="O786" s="1" t="s">
        <v>1567</v>
      </c>
    </row>
    <row r="787" spans="2:15" ht="15" customHeight="1" outlineLevel="1" x14ac:dyDescent="0.25">
      <c r="B787" s="363"/>
      <c r="C787" s="364"/>
      <c r="D787" s="365"/>
      <c r="E787" s="366"/>
      <c r="F787" s="366"/>
      <c r="G787" s="366"/>
      <c r="H787" s="366"/>
      <c r="I787" s="366"/>
      <c r="J787" s="366"/>
      <c r="K787" s="366"/>
      <c r="L787" s="366"/>
      <c r="M787" s="367"/>
      <c r="O787" s="1" t="s">
        <v>1568</v>
      </c>
    </row>
    <row r="788" spans="2:15" ht="15" customHeight="1" outlineLevel="1" x14ac:dyDescent="0.25">
      <c r="B788" s="363"/>
      <c r="C788" s="364"/>
      <c r="D788" s="365"/>
      <c r="E788" s="366"/>
      <c r="F788" s="366"/>
      <c r="G788" s="366"/>
      <c r="H788" s="366"/>
      <c r="I788" s="366"/>
      <c r="J788" s="366"/>
      <c r="K788" s="366"/>
      <c r="L788" s="366"/>
      <c r="M788" s="367"/>
      <c r="O788" s="1" t="s">
        <v>1569</v>
      </c>
    </row>
    <row r="789" spans="2:15" ht="15" customHeight="1" outlineLevel="1" x14ac:dyDescent="0.25">
      <c r="B789" s="363"/>
      <c r="C789" s="364"/>
      <c r="D789" s="365"/>
      <c r="E789" s="366"/>
      <c r="F789" s="366"/>
      <c r="G789" s="366"/>
      <c r="H789" s="366"/>
      <c r="I789" s="366"/>
      <c r="J789" s="366"/>
      <c r="K789" s="366"/>
      <c r="L789" s="366"/>
      <c r="M789" s="367"/>
      <c r="O789" s="1" t="s">
        <v>1570</v>
      </c>
    </row>
    <row r="790" spans="2:15" ht="15" customHeight="1" outlineLevel="1" x14ac:dyDescent="0.25">
      <c r="B790" s="363"/>
      <c r="C790" s="364"/>
      <c r="D790" s="365"/>
      <c r="E790" s="366"/>
      <c r="F790" s="366"/>
      <c r="G790" s="366"/>
      <c r="H790" s="366"/>
      <c r="I790" s="366"/>
      <c r="J790" s="366"/>
      <c r="K790" s="366"/>
      <c r="L790" s="366"/>
      <c r="M790" s="367"/>
      <c r="O790" s="1" t="s">
        <v>1571</v>
      </c>
    </row>
    <row r="791" spans="2:15" ht="15" customHeight="1" outlineLevel="1" x14ac:dyDescent="0.25">
      <c r="B791" s="363"/>
      <c r="C791" s="364"/>
      <c r="D791" s="365"/>
      <c r="E791" s="366"/>
      <c r="F791" s="366"/>
      <c r="G791" s="366"/>
      <c r="H791" s="366"/>
      <c r="I791" s="366"/>
      <c r="J791" s="366"/>
      <c r="K791" s="366"/>
      <c r="L791" s="366"/>
      <c r="M791" s="367"/>
      <c r="O791" s="1" t="s">
        <v>1572</v>
      </c>
    </row>
    <row r="792" spans="2:15" ht="15" customHeight="1" outlineLevel="1" x14ac:dyDescent="0.25">
      <c r="B792" s="363"/>
      <c r="C792" s="364"/>
      <c r="D792" s="365"/>
      <c r="E792" s="366"/>
      <c r="F792" s="366"/>
      <c r="G792" s="366"/>
      <c r="H792" s="366"/>
      <c r="I792" s="366"/>
      <c r="J792" s="366"/>
      <c r="K792" s="366"/>
      <c r="L792" s="366"/>
      <c r="M792" s="367"/>
      <c r="O792" s="1" t="s">
        <v>1573</v>
      </c>
    </row>
    <row r="793" spans="2:15" ht="15" customHeight="1" outlineLevel="1" x14ac:dyDescent="0.25">
      <c r="B793" s="363"/>
      <c r="C793" s="364"/>
      <c r="D793" s="365"/>
      <c r="E793" s="366"/>
      <c r="F793" s="366"/>
      <c r="G793" s="366"/>
      <c r="H793" s="366"/>
      <c r="I793" s="366"/>
      <c r="J793" s="366"/>
      <c r="K793" s="366"/>
      <c r="L793" s="366"/>
      <c r="M793" s="367"/>
      <c r="O793" s="1" t="s">
        <v>1574</v>
      </c>
    </row>
    <row r="794" spans="2:15" ht="15" customHeight="1" outlineLevel="1" x14ac:dyDescent="0.25">
      <c r="B794" s="363"/>
      <c r="C794" s="364"/>
      <c r="D794" s="365"/>
      <c r="E794" s="366"/>
      <c r="F794" s="366"/>
      <c r="G794" s="366"/>
      <c r="H794" s="366"/>
      <c r="I794" s="366"/>
      <c r="J794" s="366"/>
      <c r="K794" s="366"/>
      <c r="L794" s="366"/>
      <c r="M794" s="367"/>
      <c r="O794" s="1" t="s">
        <v>1575</v>
      </c>
    </row>
    <row r="795" spans="2:15" ht="15" customHeight="1" outlineLevel="1" x14ac:dyDescent="0.25">
      <c r="B795" s="363"/>
      <c r="C795" s="364"/>
      <c r="D795" s="365"/>
      <c r="E795" s="366"/>
      <c r="F795" s="366"/>
      <c r="G795" s="366"/>
      <c r="H795" s="366"/>
      <c r="I795" s="366"/>
      <c r="J795" s="366"/>
      <c r="K795" s="366"/>
      <c r="L795" s="366"/>
      <c r="M795" s="367"/>
      <c r="O795" s="1" t="s">
        <v>1576</v>
      </c>
    </row>
    <row r="796" spans="2:15" ht="15" customHeight="1" outlineLevel="1" x14ac:dyDescent="0.25">
      <c r="B796" s="363"/>
      <c r="C796" s="364"/>
      <c r="D796" s="365"/>
      <c r="E796" s="366"/>
      <c r="F796" s="366"/>
      <c r="G796" s="366"/>
      <c r="H796" s="366"/>
      <c r="I796" s="366"/>
      <c r="J796" s="366"/>
      <c r="K796" s="366"/>
      <c r="L796" s="366"/>
      <c r="M796" s="367"/>
      <c r="O796" s="1" t="s">
        <v>1577</v>
      </c>
    </row>
    <row r="797" spans="2:15" ht="15" customHeight="1" outlineLevel="1" x14ac:dyDescent="0.25">
      <c r="B797" s="363"/>
      <c r="C797" s="364"/>
      <c r="D797" s="365"/>
      <c r="E797" s="366"/>
      <c r="F797" s="366"/>
      <c r="G797" s="366"/>
      <c r="H797" s="366"/>
      <c r="I797" s="366"/>
      <c r="J797" s="366"/>
      <c r="K797" s="366"/>
      <c r="L797" s="366"/>
      <c r="M797" s="367"/>
      <c r="O797" s="1" t="s">
        <v>1578</v>
      </c>
    </row>
    <row r="798" spans="2:15" ht="15" customHeight="1" outlineLevel="1" x14ac:dyDescent="0.25">
      <c r="B798" s="363"/>
      <c r="C798" s="364"/>
      <c r="D798" s="365"/>
      <c r="E798" s="366"/>
      <c r="F798" s="366"/>
      <c r="G798" s="366"/>
      <c r="H798" s="366"/>
      <c r="I798" s="366"/>
      <c r="J798" s="366"/>
      <c r="K798" s="366"/>
      <c r="L798" s="366"/>
      <c r="M798" s="367"/>
      <c r="O798" s="1" t="s">
        <v>1579</v>
      </c>
    </row>
    <row r="799" spans="2:15" ht="15" customHeight="1" outlineLevel="1" x14ac:dyDescent="0.25">
      <c r="B799" s="363"/>
      <c r="C799" s="364"/>
      <c r="D799" s="365"/>
      <c r="E799" s="366"/>
      <c r="F799" s="366"/>
      <c r="G799" s="366"/>
      <c r="H799" s="366"/>
      <c r="I799" s="366"/>
      <c r="J799" s="366"/>
      <c r="K799" s="366"/>
      <c r="L799" s="366"/>
      <c r="M799" s="367"/>
      <c r="O799" s="1" t="s">
        <v>1580</v>
      </c>
    </row>
    <row r="800" spans="2:15" ht="15" customHeight="1" outlineLevel="1" x14ac:dyDescent="0.25">
      <c r="B800" s="363"/>
      <c r="C800" s="364"/>
      <c r="D800" s="365"/>
      <c r="E800" s="366"/>
      <c r="F800" s="366"/>
      <c r="G800" s="366"/>
      <c r="H800" s="366"/>
      <c r="I800" s="366"/>
      <c r="J800" s="366"/>
      <c r="K800" s="366"/>
      <c r="L800" s="366"/>
      <c r="M800" s="367"/>
      <c r="O800" s="1" t="s">
        <v>1581</v>
      </c>
    </row>
    <row r="801" spans="2:15" ht="15" customHeight="1" outlineLevel="1" x14ac:dyDescent="0.25">
      <c r="B801" s="363"/>
      <c r="C801" s="364"/>
      <c r="D801" s="365"/>
      <c r="E801" s="366"/>
      <c r="F801" s="366"/>
      <c r="G801" s="366"/>
      <c r="H801" s="366"/>
      <c r="I801" s="366"/>
      <c r="J801" s="366"/>
      <c r="K801" s="366"/>
      <c r="L801" s="366"/>
      <c r="M801" s="367"/>
      <c r="O801" s="1" t="s">
        <v>1582</v>
      </c>
    </row>
    <row r="802" spans="2:15" ht="15" customHeight="1" outlineLevel="1" x14ac:dyDescent="0.25">
      <c r="B802" s="363"/>
      <c r="C802" s="364"/>
      <c r="D802" s="365"/>
      <c r="E802" s="366"/>
      <c r="F802" s="366"/>
      <c r="G802" s="366"/>
      <c r="H802" s="366"/>
      <c r="I802" s="366"/>
      <c r="J802" s="366"/>
      <c r="K802" s="366"/>
      <c r="L802" s="366"/>
      <c r="M802" s="367"/>
      <c r="O802" s="1" t="s">
        <v>1583</v>
      </c>
    </row>
    <row r="803" spans="2:15" ht="15" customHeight="1" outlineLevel="1" x14ac:dyDescent="0.25">
      <c r="B803" s="363"/>
      <c r="C803" s="364"/>
      <c r="D803" s="365"/>
      <c r="E803" s="366"/>
      <c r="F803" s="366"/>
      <c r="G803" s="366"/>
      <c r="H803" s="366"/>
      <c r="I803" s="366"/>
      <c r="J803" s="366"/>
      <c r="K803" s="366"/>
      <c r="L803" s="366"/>
      <c r="M803" s="367"/>
      <c r="O803" s="1" t="s">
        <v>1584</v>
      </c>
    </row>
    <row r="804" spans="2:15" ht="15" customHeight="1" outlineLevel="1" x14ac:dyDescent="0.25">
      <c r="B804" s="363"/>
      <c r="C804" s="364"/>
      <c r="D804" s="365"/>
      <c r="E804" s="366"/>
      <c r="F804" s="366"/>
      <c r="G804" s="366"/>
      <c r="H804" s="366"/>
      <c r="I804" s="366"/>
      <c r="J804" s="366"/>
      <c r="K804" s="366"/>
      <c r="L804" s="366"/>
      <c r="M804" s="367"/>
      <c r="O804" s="1" t="s">
        <v>1585</v>
      </c>
    </row>
    <row r="805" spans="2:15" ht="15" customHeight="1" outlineLevel="1" x14ac:dyDescent="0.25">
      <c r="B805" s="363"/>
      <c r="C805" s="364"/>
      <c r="D805" s="365"/>
      <c r="E805" s="366"/>
      <c r="F805" s="366"/>
      <c r="G805" s="366"/>
      <c r="H805" s="366"/>
      <c r="I805" s="366"/>
      <c r="J805" s="366"/>
      <c r="K805" s="366"/>
      <c r="L805" s="366"/>
      <c r="M805" s="367"/>
      <c r="O805" s="1" t="s">
        <v>1586</v>
      </c>
    </row>
    <row r="806" spans="2:15" ht="15" customHeight="1" outlineLevel="1" x14ac:dyDescent="0.25">
      <c r="B806" s="363"/>
      <c r="C806" s="364"/>
      <c r="D806" s="365"/>
      <c r="E806" s="366"/>
      <c r="F806" s="366"/>
      <c r="G806" s="366"/>
      <c r="H806" s="366"/>
      <c r="I806" s="366"/>
      <c r="J806" s="366"/>
      <c r="K806" s="366"/>
      <c r="L806" s="366"/>
      <c r="M806" s="367"/>
      <c r="O806" s="1" t="s">
        <v>1587</v>
      </c>
    </row>
    <row r="807" spans="2:15" ht="15" customHeight="1" outlineLevel="1" x14ac:dyDescent="0.25">
      <c r="B807" s="363"/>
      <c r="C807" s="364"/>
      <c r="D807" s="365"/>
      <c r="E807" s="366"/>
      <c r="F807" s="366"/>
      <c r="G807" s="366"/>
      <c r="H807" s="366"/>
      <c r="I807" s="366"/>
      <c r="J807" s="366"/>
      <c r="K807" s="366"/>
      <c r="L807" s="366"/>
      <c r="M807" s="367"/>
      <c r="O807" s="1" t="s">
        <v>1588</v>
      </c>
    </row>
    <row r="808" spans="2:15" ht="15" customHeight="1" outlineLevel="1" x14ac:dyDescent="0.25">
      <c r="B808" s="363"/>
      <c r="C808" s="364"/>
      <c r="D808" s="365"/>
      <c r="E808" s="366"/>
      <c r="F808" s="366"/>
      <c r="G808" s="366"/>
      <c r="H808" s="366"/>
      <c r="I808" s="366"/>
      <c r="J808" s="366"/>
      <c r="K808" s="366"/>
      <c r="L808" s="366"/>
      <c r="M808" s="367"/>
      <c r="O808" s="1" t="s">
        <v>1589</v>
      </c>
    </row>
    <row r="809" spans="2:15" ht="15" customHeight="1" outlineLevel="1" x14ac:dyDescent="0.25">
      <c r="B809" s="363"/>
      <c r="C809" s="364"/>
      <c r="D809" s="365"/>
      <c r="E809" s="366"/>
      <c r="F809" s="366"/>
      <c r="G809" s="366"/>
      <c r="H809" s="366"/>
      <c r="I809" s="366"/>
      <c r="J809" s="366"/>
      <c r="K809" s="366"/>
      <c r="L809" s="366"/>
      <c r="M809" s="367"/>
      <c r="O809" s="1" t="s">
        <v>1590</v>
      </c>
    </row>
    <row r="810" spans="2:15" ht="15" customHeight="1" outlineLevel="1" x14ac:dyDescent="0.25">
      <c r="B810" s="363"/>
      <c r="C810" s="364"/>
      <c r="D810" s="365"/>
      <c r="E810" s="366"/>
      <c r="F810" s="366"/>
      <c r="G810" s="366"/>
      <c r="H810" s="366"/>
      <c r="I810" s="366"/>
      <c r="J810" s="366"/>
      <c r="K810" s="366"/>
      <c r="L810" s="366"/>
      <c r="M810" s="367"/>
      <c r="O810" s="1" t="s">
        <v>1591</v>
      </c>
    </row>
    <row r="811" spans="2:15" ht="15" customHeight="1" outlineLevel="1" x14ac:dyDescent="0.25">
      <c r="B811" s="363"/>
      <c r="C811" s="364"/>
      <c r="D811" s="365"/>
      <c r="E811" s="366"/>
      <c r="F811" s="366"/>
      <c r="G811" s="366"/>
      <c r="H811" s="366"/>
      <c r="I811" s="366"/>
      <c r="J811" s="366"/>
      <c r="K811" s="366"/>
      <c r="L811" s="366"/>
      <c r="M811" s="367"/>
      <c r="O811" s="1" t="s">
        <v>1592</v>
      </c>
    </row>
    <row r="812" spans="2:15" ht="15" customHeight="1" outlineLevel="1" x14ac:dyDescent="0.25">
      <c r="B812" s="363"/>
      <c r="C812" s="364"/>
      <c r="D812" s="365"/>
      <c r="E812" s="366"/>
      <c r="F812" s="366"/>
      <c r="G812" s="366"/>
      <c r="H812" s="366"/>
      <c r="I812" s="366"/>
      <c r="J812" s="366"/>
      <c r="K812" s="366"/>
      <c r="L812" s="366"/>
      <c r="M812" s="367"/>
      <c r="O812" s="1" t="s">
        <v>1593</v>
      </c>
    </row>
    <row r="813" spans="2:15" ht="15" customHeight="1" outlineLevel="1" x14ac:dyDescent="0.25">
      <c r="B813" s="363"/>
      <c r="C813" s="364"/>
      <c r="D813" s="365"/>
      <c r="E813" s="366"/>
      <c r="F813" s="366"/>
      <c r="G813" s="366"/>
      <c r="H813" s="366"/>
      <c r="I813" s="366"/>
      <c r="J813" s="366"/>
      <c r="K813" s="366"/>
      <c r="L813" s="366"/>
      <c r="M813" s="367"/>
      <c r="O813" s="1" t="s">
        <v>1594</v>
      </c>
    </row>
    <row r="814" spans="2:15" ht="15" customHeight="1" outlineLevel="1" x14ac:dyDescent="0.25">
      <c r="B814" s="363"/>
      <c r="C814" s="364"/>
      <c r="D814" s="365"/>
      <c r="E814" s="366"/>
      <c r="F814" s="366"/>
      <c r="G814" s="366"/>
      <c r="H814" s="366"/>
      <c r="I814" s="366"/>
      <c r="J814" s="366"/>
      <c r="K814" s="366"/>
      <c r="L814" s="366"/>
      <c r="M814" s="367"/>
      <c r="O814" s="1" t="s">
        <v>1595</v>
      </c>
    </row>
    <row r="815" spans="2:15" ht="15" customHeight="1" outlineLevel="1" x14ac:dyDescent="0.25">
      <c r="B815" s="363"/>
      <c r="C815" s="364"/>
      <c r="D815" s="365"/>
      <c r="E815" s="366"/>
      <c r="F815" s="366"/>
      <c r="G815" s="366"/>
      <c r="H815" s="366"/>
      <c r="I815" s="366"/>
      <c r="J815" s="366"/>
      <c r="K815" s="366"/>
      <c r="L815" s="366"/>
      <c r="M815" s="367"/>
      <c r="O815" s="1" t="s">
        <v>1596</v>
      </c>
    </row>
    <row r="816" spans="2:15" ht="15" customHeight="1" outlineLevel="1" x14ac:dyDescent="0.25">
      <c r="B816" s="363"/>
      <c r="C816" s="364"/>
      <c r="D816" s="365"/>
      <c r="E816" s="366"/>
      <c r="F816" s="366"/>
      <c r="G816" s="366"/>
      <c r="H816" s="366"/>
      <c r="I816" s="366"/>
      <c r="J816" s="366"/>
      <c r="K816" s="366"/>
      <c r="L816" s="366"/>
      <c r="M816" s="367"/>
      <c r="O816" s="1" t="s">
        <v>1597</v>
      </c>
    </row>
    <row r="817" spans="2:15" ht="15" customHeight="1" outlineLevel="1" x14ac:dyDescent="0.25">
      <c r="B817" s="363"/>
      <c r="C817" s="364"/>
      <c r="D817" s="365"/>
      <c r="E817" s="366"/>
      <c r="F817" s="366"/>
      <c r="G817" s="366"/>
      <c r="H817" s="366"/>
      <c r="I817" s="366"/>
      <c r="J817" s="366"/>
      <c r="K817" s="366"/>
      <c r="L817" s="366"/>
      <c r="M817" s="367"/>
      <c r="O817" s="1" t="s">
        <v>1598</v>
      </c>
    </row>
    <row r="818" spans="2:15" ht="15" customHeight="1" outlineLevel="1" x14ac:dyDescent="0.25">
      <c r="B818" s="363"/>
      <c r="C818" s="364"/>
      <c r="D818" s="365"/>
      <c r="E818" s="366"/>
      <c r="F818" s="366"/>
      <c r="G818" s="366"/>
      <c r="H818" s="366"/>
      <c r="I818" s="366"/>
      <c r="J818" s="366"/>
      <c r="K818" s="366"/>
      <c r="L818" s="366"/>
      <c r="M818" s="367"/>
      <c r="O818" s="1" t="s">
        <v>1599</v>
      </c>
    </row>
    <row r="819" spans="2:15" ht="15" customHeight="1" outlineLevel="1" x14ac:dyDescent="0.25">
      <c r="B819" s="363"/>
      <c r="C819" s="364"/>
      <c r="D819" s="365"/>
      <c r="E819" s="366"/>
      <c r="F819" s="366"/>
      <c r="G819" s="366"/>
      <c r="H819" s="366"/>
      <c r="I819" s="366"/>
      <c r="J819" s="366"/>
      <c r="K819" s="366"/>
      <c r="L819" s="366"/>
      <c r="M819" s="367"/>
      <c r="O819" s="1" t="s">
        <v>1600</v>
      </c>
    </row>
    <row r="820" spans="2:15" ht="15" customHeight="1" outlineLevel="1" x14ac:dyDescent="0.25">
      <c r="B820" s="363"/>
      <c r="C820" s="364"/>
      <c r="D820" s="365"/>
      <c r="E820" s="366"/>
      <c r="F820" s="366"/>
      <c r="G820" s="366"/>
      <c r="H820" s="366"/>
      <c r="I820" s="366"/>
      <c r="J820" s="366"/>
      <c r="K820" s="366"/>
      <c r="L820" s="366"/>
      <c r="M820" s="367"/>
      <c r="O820" s="1" t="s">
        <v>1601</v>
      </c>
    </row>
    <row r="821" spans="2:15" ht="15" customHeight="1" outlineLevel="1" x14ac:dyDescent="0.25">
      <c r="B821" s="363"/>
      <c r="C821" s="364"/>
      <c r="D821" s="365"/>
      <c r="E821" s="366"/>
      <c r="F821" s="366"/>
      <c r="G821" s="366"/>
      <c r="H821" s="366"/>
      <c r="I821" s="366"/>
      <c r="J821" s="366"/>
      <c r="K821" s="366"/>
      <c r="L821" s="366"/>
      <c r="M821" s="367"/>
      <c r="O821" s="1" t="s">
        <v>1602</v>
      </c>
    </row>
    <row r="822" spans="2:15" ht="15" customHeight="1" outlineLevel="1" x14ac:dyDescent="0.25">
      <c r="B822" s="363"/>
      <c r="C822" s="364"/>
      <c r="D822" s="365"/>
      <c r="E822" s="366"/>
      <c r="F822" s="366"/>
      <c r="G822" s="366"/>
      <c r="H822" s="366"/>
      <c r="I822" s="366"/>
      <c r="J822" s="366"/>
      <c r="K822" s="366"/>
      <c r="L822" s="366"/>
      <c r="M822" s="367"/>
      <c r="O822" s="1" t="s">
        <v>1603</v>
      </c>
    </row>
    <row r="823" spans="2:15" ht="15" customHeight="1" outlineLevel="1" x14ac:dyDescent="0.25">
      <c r="B823" s="363"/>
      <c r="C823" s="364"/>
      <c r="D823" s="365"/>
      <c r="E823" s="366"/>
      <c r="F823" s="366"/>
      <c r="G823" s="366"/>
      <c r="H823" s="366"/>
      <c r="I823" s="366"/>
      <c r="J823" s="366"/>
      <c r="K823" s="366"/>
      <c r="L823" s="366"/>
      <c r="M823" s="367"/>
      <c r="O823" s="1" t="s">
        <v>1604</v>
      </c>
    </row>
    <row r="824" spans="2:15" ht="15" customHeight="1" outlineLevel="1" x14ac:dyDescent="0.25">
      <c r="B824" s="363"/>
      <c r="C824" s="364"/>
      <c r="D824" s="365"/>
      <c r="E824" s="366"/>
      <c r="F824" s="366"/>
      <c r="G824" s="366"/>
      <c r="H824" s="366"/>
      <c r="I824" s="366"/>
      <c r="J824" s="366"/>
      <c r="K824" s="366"/>
      <c r="L824" s="366"/>
      <c r="M824" s="367"/>
      <c r="O824" s="1" t="s">
        <v>1605</v>
      </c>
    </row>
    <row r="825" spans="2:15" ht="15" customHeight="1" outlineLevel="1" x14ac:dyDescent="0.25">
      <c r="B825" s="363"/>
      <c r="C825" s="364"/>
      <c r="D825" s="365"/>
      <c r="E825" s="366"/>
      <c r="F825" s="366"/>
      <c r="G825" s="366"/>
      <c r="H825" s="366"/>
      <c r="I825" s="366"/>
      <c r="J825" s="366"/>
      <c r="K825" s="366"/>
      <c r="L825" s="366"/>
      <c r="M825" s="367"/>
      <c r="O825" s="1" t="s">
        <v>1606</v>
      </c>
    </row>
    <row r="826" spans="2:15" ht="15" customHeight="1" outlineLevel="1" x14ac:dyDescent="0.25">
      <c r="B826" s="363"/>
      <c r="C826" s="364"/>
      <c r="D826" s="365"/>
      <c r="E826" s="366"/>
      <c r="F826" s="366"/>
      <c r="G826" s="366"/>
      <c r="H826" s="366"/>
      <c r="I826" s="366"/>
      <c r="J826" s="366"/>
      <c r="K826" s="366"/>
      <c r="L826" s="366"/>
      <c r="M826" s="367"/>
      <c r="O826" s="1" t="s">
        <v>1607</v>
      </c>
    </row>
    <row r="827" spans="2:15" ht="15" customHeight="1" outlineLevel="1" x14ac:dyDescent="0.25">
      <c r="B827" s="363"/>
      <c r="C827" s="364"/>
      <c r="D827" s="365"/>
      <c r="E827" s="366"/>
      <c r="F827" s="366"/>
      <c r="G827" s="366"/>
      <c r="H827" s="366"/>
      <c r="I827" s="366"/>
      <c r="J827" s="366"/>
      <c r="K827" s="366"/>
      <c r="L827" s="366"/>
      <c r="M827" s="367"/>
      <c r="O827" s="1" t="s">
        <v>1608</v>
      </c>
    </row>
    <row r="828" spans="2:15" ht="15" customHeight="1" outlineLevel="1" x14ac:dyDescent="0.25">
      <c r="B828" s="363"/>
      <c r="C828" s="364"/>
      <c r="D828" s="365"/>
      <c r="E828" s="366"/>
      <c r="F828" s="366"/>
      <c r="G828" s="366"/>
      <c r="H828" s="366"/>
      <c r="I828" s="366"/>
      <c r="J828" s="366"/>
      <c r="K828" s="366"/>
      <c r="L828" s="366"/>
      <c r="M828" s="367"/>
      <c r="O828" s="1" t="s">
        <v>1609</v>
      </c>
    </row>
    <row r="829" spans="2:15" ht="15" customHeight="1" outlineLevel="1" x14ac:dyDescent="0.25">
      <c r="B829" s="363"/>
      <c r="C829" s="364"/>
      <c r="D829" s="365"/>
      <c r="E829" s="366"/>
      <c r="F829" s="366"/>
      <c r="G829" s="366"/>
      <c r="H829" s="366"/>
      <c r="I829" s="366"/>
      <c r="J829" s="366"/>
      <c r="K829" s="366"/>
      <c r="L829" s="366"/>
      <c r="M829" s="367"/>
      <c r="O829" s="1" t="s">
        <v>1610</v>
      </c>
    </row>
    <row r="830" spans="2:15" ht="15" customHeight="1" outlineLevel="1" x14ac:dyDescent="0.25">
      <c r="B830" s="363"/>
      <c r="C830" s="364"/>
      <c r="D830" s="365"/>
      <c r="E830" s="366"/>
      <c r="F830" s="366"/>
      <c r="G830" s="366"/>
      <c r="H830" s="366"/>
      <c r="I830" s="366"/>
      <c r="J830" s="366"/>
      <c r="K830" s="366"/>
      <c r="L830" s="366"/>
      <c r="M830" s="367"/>
      <c r="O830" s="1" t="s">
        <v>1611</v>
      </c>
    </row>
    <row r="831" spans="2:15" ht="15" customHeight="1" outlineLevel="1" x14ac:dyDescent="0.25">
      <c r="B831" s="363"/>
      <c r="C831" s="364"/>
      <c r="D831" s="365"/>
      <c r="E831" s="366"/>
      <c r="F831" s="366"/>
      <c r="G831" s="366"/>
      <c r="H831" s="366"/>
      <c r="I831" s="366"/>
      <c r="J831" s="366"/>
      <c r="K831" s="366"/>
      <c r="L831" s="366"/>
      <c r="M831" s="367"/>
      <c r="O831" s="1" t="s">
        <v>1612</v>
      </c>
    </row>
    <row r="832" spans="2:15" ht="15" customHeight="1" outlineLevel="1" x14ac:dyDescent="0.25">
      <c r="B832" s="363"/>
      <c r="C832" s="364"/>
      <c r="D832" s="365"/>
      <c r="E832" s="366"/>
      <c r="F832" s="366"/>
      <c r="G832" s="366"/>
      <c r="H832" s="366"/>
      <c r="I832" s="366"/>
      <c r="J832" s="366"/>
      <c r="K832" s="366"/>
      <c r="L832" s="366"/>
      <c r="M832" s="367"/>
      <c r="O832" s="1" t="s">
        <v>1613</v>
      </c>
    </row>
    <row r="833" spans="2:15" ht="15" customHeight="1" outlineLevel="1" x14ac:dyDescent="0.25">
      <c r="B833" s="363"/>
      <c r="C833" s="364"/>
      <c r="D833" s="365"/>
      <c r="E833" s="366"/>
      <c r="F833" s="366"/>
      <c r="G833" s="366"/>
      <c r="H833" s="366"/>
      <c r="I833" s="366"/>
      <c r="J833" s="366"/>
      <c r="K833" s="366"/>
      <c r="L833" s="366"/>
      <c r="M833" s="367"/>
      <c r="O833" s="1" t="s">
        <v>1614</v>
      </c>
    </row>
    <row r="834" spans="2:15" ht="15" customHeight="1" outlineLevel="1" x14ac:dyDescent="0.25">
      <c r="B834" s="363"/>
      <c r="C834" s="364"/>
      <c r="D834" s="365"/>
      <c r="E834" s="366"/>
      <c r="F834" s="366"/>
      <c r="G834" s="366"/>
      <c r="H834" s="366"/>
      <c r="I834" s="366"/>
      <c r="J834" s="366"/>
      <c r="K834" s="366"/>
      <c r="L834" s="366"/>
      <c r="M834" s="367"/>
      <c r="O834" s="1" t="s">
        <v>1615</v>
      </c>
    </row>
    <row r="835" spans="2:15" ht="15" customHeight="1" outlineLevel="1" x14ac:dyDescent="0.25">
      <c r="B835" s="363"/>
      <c r="C835" s="364"/>
      <c r="D835" s="365"/>
      <c r="E835" s="366"/>
      <c r="F835" s="366"/>
      <c r="G835" s="366"/>
      <c r="H835" s="366"/>
      <c r="I835" s="366"/>
      <c r="J835" s="366"/>
      <c r="K835" s="366"/>
      <c r="L835" s="366"/>
      <c r="M835" s="367"/>
      <c r="O835" s="1" t="s">
        <v>1616</v>
      </c>
    </row>
    <row r="836" spans="2:15" ht="15" customHeight="1" outlineLevel="1" x14ac:dyDescent="0.25">
      <c r="B836" s="363"/>
      <c r="C836" s="364"/>
      <c r="D836" s="365"/>
      <c r="E836" s="366"/>
      <c r="F836" s="366"/>
      <c r="G836" s="366"/>
      <c r="H836" s="366"/>
      <c r="I836" s="366"/>
      <c r="J836" s="366"/>
      <c r="K836" s="366"/>
      <c r="L836" s="366"/>
      <c r="M836" s="367"/>
      <c r="O836" s="1" t="s">
        <v>1617</v>
      </c>
    </row>
    <row r="837" spans="2:15" ht="15" customHeight="1" outlineLevel="1" x14ac:dyDescent="0.25">
      <c r="B837" s="363"/>
      <c r="C837" s="364"/>
      <c r="D837" s="365"/>
      <c r="E837" s="366"/>
      <c r="F837" s="366"/>
      <c r="G837" s="366"/>
      <c r="H837" s="366"/>
      <c r="I837" s="366"/>
      <c r="J837" s="366"/>
      <c r="K837" s="366"/>
      <c r="L837" s="366"/>
      <c r="M837" s="367"/>
      <c r="O837" s="1" t="s">
        <v>1618</v>
      </c>
    </row>
    <row r="838" spans="2:15" ht="15" customHeight="1" outlineLevel="1" x14ac:dyDescent="0.25">
      <c r="B838" s="363"/>
      <c r="C838" s="364"/>
      <c r="D838" s="365"/>
      <c r="E838" s="366"/>
      <c r="F838" s="366"/>
      <c r="G838" s="366"/>
      <c r="H838" s="366"/>
      <c r="I838" s="366"/>
      <c r="J838" s="366"/>
      <c r="K838" s="366"/>
      <c r="L838" s="366"/>
      <c r="M838" s="367"/>
      <c r="O838" s="1" t="s">
        <v>1619</v>
      </c>
    </row>
    <row r="839" spans="2:15" ht="15" customHeight="1" outlineLevel="1" x14ac:dyDescent="0.25">
      <c r="B839" s="363"/>
      <c r="C839" s="364"/>
      <c r="D839" s="365"/>
      <c r="E839" s="366"/>
      <c r="F839" s="366"/>
      <c r="G839" s="366"/>
      <c r="H839" s="366"/>
      <c r="I839" s="366"/>
      <c r="J839" s="366"/>
      <c r="K839" s="366"/>
      <c r="L839" s="366"/>
      <c r="M839" s="367"/>
      <c r="O839" s="1" t="s">
        <v>1620</v>
      </c>
    </row>
    <row r="840" spans="2:15" ht="15" customHeight="1" outlineLevel="1" x14ac:dyDescent="0.25">
      <c r="B840" s="363"/>
      <c r="C840" s="364"/>
      <c r="D840" s="365"/>
      <c r="E840" s="366"/>
      <c r="F840" s="366"/>
      <c r="G840" s="366"/>
      <c r="H840" s="366"/>
      <c r="I840" s="366"/>
      <c r="J840" s="366"/>
      <c r="K840" s="366"/>
      <c r="L840" s="366"/>
      <c r="M840" s="367"/>
      <c r="O840" s="1" t="s">
        <v>1621</v>
      </c>
    </row>
    <row r="841" spans="2:15" ht="15" customHeight="1" outlineLevel="1" x14ac:dyDescent="0.25">
      <c r="B841" s="363"/>
      <c r="C841" s="364"/>
      <c r="D841" s="365"/>
      <c r="E841" s="366"/>
      <c r="F841" s="366"/>
      <c r="G841" s="366"/>
      <c r="H841" s="366"/>
      <c r="I841" s="366"/>
      <c r="J841" s="366"/>
      <c r="K841" s="366"/>
      <c r="L841" s="366"/>
      <c r="M841" s="367"/>
      <c r="O841" s="1" t="s">
        <v>1622</v>
      </c>
    </row>
    <row r="842" spans="2:15" ht="15" customHeight="1" outlineLevel="1" x14ac:dyDescent="0.25">
      <c r="B842" s="363"/>
      <c r="C842" s="364"/>
      <c r="D842" s="365"/>
      <c r="E842" s="366"/>
      <c r="F842" s="366"/>
      <c r="G842" s="366"/>
      <c r="H842" s="366"/>
      <c r="I842" s="366"/>
      <c r="J842" s="366"/>
      <c r="K842" s="366"/>
      <c r="L842" s="366"/>
      <c r="M842" s="367"/>
      <c r="O842" s="1" t="s">
        <v>1623</v>
      </c>
    </row>
    <row r="843" spans="2:15" ht="15" customHeight="1" outlineLevel="1" x14ac:dyDescent="0.25">
      <c r="B843" s="363"/>
      <c r="C843" s="364"/>
      <c r="D843" s="365"/>
      <c r="E843" s="366"/>
      <c r="F843" s="366"/>
      <c r="G843" s="366"/>
      <c r="H843" s="366"/>
      <c r="I843" s="366"/>
      <c r="J843" s="366"/>
      <c r="K843" s="366"/>
      <c r="L843" s="366"/>
      <c r="M843" s="367"/>
      <c r="O843" s="1" t="s">
        <v>1624</v>
      </c>
    </row>
    <row r="844" spans="2:15" ht="15" customHeight="1" outlineLevel="1" x14ac:dyDescent="0.25">
      <c r="B844" s="363"/>
      <c r="C844" s="364"/>
      <c r="D844" s="365"/>
      <c r="E844" s="366"/>
      <c r="F844" s="366"/>
      <c r="G844" s="366"/>
      <c r="H844" s="366"/>
      <c r="I844" s="366"/>
      <c r="J844" s="366"/>
      <c r="K844" s="366"/>
      <c r="L844" s="366"/>
      <c r="M844" s="367"/>
      <c r="O844" s="1" t="s">
        <v>1625</v>
      </c>
    </row>
    <row r="845" spans="2:15" ht="15" customHeight="1" outlineLevel="1" x14ac:dyDescent="0.25">
      <c r="B845" s="363"/>
      <c r="C845" s="364"/>
      <c r="D845" s="365"/>
      <c r="E845" s="366"/>
      <c r="F845" s="366"/>
      <c r="G845" s="366"/>
      <c r="H845" s="366"/>
      <c r="I845" s="366"/>
      <c r="J845" s="366"/>
      <c r="K845" s="366"/>
      <c r="L845" s="366"/>
      <c r="M845" s="367"/>
      <c r="O845" s="1" t="s">
        <v>1626</v>
      </c>
    </row>
    <row r="846" spans="2:15" ht="15" customHeight="1" outlineLevel="1" x14ac:dyDescent="0.25">
      <c r="B846" s="363"/>
      <c r="C846" s="364"/>
      <c r="D846" s="365"/>
      <c r="E846" s="366"/>
      <c r="F846" s="366"/>
      <c r="G846" s="366"/>
      <c r="H846" s="366"/>
      <c r="I846" s="366"/>
      <c r="J846" s="366"/>
      <c r="K846" s="366"/>
      <c r="L846" s="366"/>
      <c r="M846" s="367"/>
      <c r="O846" s="1" t="s">
        <v>1627</v>
      </c>
    </row>
    <row r="847" spans="2:15" ht="15" customHeight="1" outlineLevel="1" x14ac:dyDescent="0.25">
      <c r="B847" s="363"/>
      <c r="C847" s="364"/>
      <c r="D847" s="365"/>
      <c r="E847" s="366"/>
      <c r="F847" s="366"/>
      <c r="G847" s="366"/>
      <c r="H847" s="366"/>
      <c r="I847" s="366"/>
      <c r="J847" s="366"/>
      <c r="K847" s="366"/>
      <c r="L847" s="366"/>
      <c r="M847" s="367"/>
      <c r="O847" s="1" t="s">
        <v>1628</v>
      </c>
    </row>
    <row r="848" spans="2:15" ht="15" customHeight="1" outlineLevel="1" x14ac:dyDescent="0.25">
      <c r="B848" s="363"/>
      <c r="C848" s="364"/>
      <c r="D848" s="365"/>
      <c r="E848" s="366"/>
      <c r="F848" s="366"/>
      <c r="G848" s="366"/>
      <c r="H848" s="366"/>
      <c r="I848" s="366"/>
      <c r="J848" s="366"/>
      <c r="K848" s="366"/>
      <c r="L848" s="366"/>
      <c r="M848" s="367"/>
      <c r="O848" s="1" t="s">
        <v>1629</v>
      </c>
    </row>
    <row r="849" spans="2:15" ht="15" customHeight="1" outlineLevel="1" x14ac:dyDescent="0.25">
      <c r="B849" s="363"/>
      <c r="C849" s="364"/>
      <c r="D849" s="365"/>
      <c r="E849" s="366"/>
      <c r="F849" s="366"/>
      <c r="G849" s="366"/>
      <c r="H849" s="366"/>
      <c r="I849" s="366"/>
      <c r="J849" s="366"/>
      <c r="K849" s="366"/>
      <c r="L849" s="366"/>
      <c r="M849" s="367"/>
      <c r="O849" s="1" t="s">
        <v>1630</v>
      </c>
    </row>
    <row r="850" spans="2:15" ht="15" customHeight="1" outlineLevel="1" x14ac:dyDescent="0.25">
      <c r="B850" s="363"/>
      <c r="C850" s="364"/>
      <c r="D850" s="365"/>
      <c r="E850" s="366"/>
      <c r="F850" s="366"/>
      <c r="G850" s="366"/>
      <c r="H850" s="366"/>
      <c r="I850" s="366"/>
      <c r="J850" s="366"/>
      <c r="K850" s="366"/>
      <c r="L850" s="366"/>
      <c r="M850" s="367"/>
      <c r="O850" s="1" t="s">
        <v>1631</v>
      </c>
    </row>
    <row r="851" spans="2:15" ht="15" customHeight="1" outlineLevel="1" x14ac:dyDescent="0.25">
      <c r="B851" s="363"/>
      <c r="C851" s="364"/>
      <c r="D851" s="365"/>
      <c r="E851" s="366"/>
      <c r="F851" s="366"/>
      <c r="G851" s="366"/>
      <c r="H851" s="366"/>
      <c r="I851" s="366"/>
      <c r="J851" s="366"/>
      <c r="K851" s="366"/>
      <c r="L851" s="366"/>
      <c r="M851" s="367"/>
      <c r="O851" s="1" t="s">
        <v>1632</v>
      </c>
    </row>
    <row r="852" spans="2:15" ht="15" customHeight="1" outlineLevel="1" x14ac:dyDescent="0.25">
      <c r="B852" s="363"/>
      <c r="C852" s="364"/>
      <c r="D852" s="365"/>
      <c r="E852" s="366"/>
      <c r="F852" s="366"/>
      <c r="G852" s="366"/>
      <c r="H852" s="366"/>
      <c r="I852" s="366"/>
      <c r="J852" s="366"/>
      <c r="K852" s="366"/>
      <c r="L852" s="366"/>
      <c r="M852" s="367"/>
      <c r="O852" s="1" t="s">
        <v>1633</v>
      </c>
    </row>
    <row r="853" spans="2:15" ht="15" customHeight="1" outlineLevel="1" x14ac:dyDescent="0.25">
      <c r="B853" s="363"/>
      <c r="C853" s="364"/>
      <c r="D853" s="365"/>
      <c r="E853" s="366"/>
      <c r="F853" s="366"/>
      <c r="G853" s="366"/>
      <c r="H853" s="366"/>
      <c r="I853" s="366"/>
      <c r="J853" s="366"/>
      <c r="K853" s="366"/>
      <c r="L853" s="366"/>
      <c r="M853" s="367"/>
      <c r="O853" s="1" t="s">
        <v>1634</v>
      </c>
    </row>
    <row r="854" spans="2:15" ht="15" customHeight="1" outlineLevel="1" x14ac:dyDescent="0.25">
      <c r="B854" s="363"/>
      <c r="C854" s="364"/>
      <c r="D854" s="365"/>
      <c r="E854" s="366"/>
      <c r="F854" s="366"/>
      <c r="G854" s="366"/>
      <c r="H854" s="366"/>
      <c r="I854" s="366"/>
      <c r="J854" s="366"/>
      <c r="K854" s="366"/>
      <c r="L854" s="366"/>
      <c r="M854" s="367"/>
      <c r="O854" s="1" t="s">
        <v>1635</v>
      </c>
    </row>
    <row r="855" spans="2:15" ht="15" customHeight="1" outlineLevel="1" x14ac:dyDescent="0.25">
      <c r="B855" s="363"/>
      <c r="C855" s="364"/>
      <c r="D855" s="365"/>
      <c r="E855" s="366"/>
      <c r="F855" s="366"/>
      <c r="G855" s="366"/>
      <c r="H855" s="366"/>
      <c r="I855" s="366"/>
      <c r="J855" s="366"/>
      <c r="K855" s="366"/>
      <c r="L855" s="366"/>
      <c r="M855" s="367"/>
      <c r="O855" s="1" t="s">
        <v>1636</v>
      </c>
    </row>
    <row r="856" spans="2:15" ht="15" customHeight="1" outlineLevel="1" x14ac:dyDescent="0.25">
      <c r="B856" s="363"/>
      <c r="C856" s="364"/>
      <c r="D856" s="365"/>
      <c r="E856" s="366"/>
      <c r="F856" s="366"/>
      <c r="G856" s="366"/>
      <c r="H856" s="366"/>
      <c r="I856" s="366"/>
      <c r="J856" s="366"/>
      <c r="K856" s="366"/>
      <c r="L856" s="366"/>
      <c r="M856" s="367"/>
      <c r="O856" s="1" t="s">
        <v>1637</v>
      </c>
    </row>
    <row r="857" spans="2:15" ht="15" customHeight="1" outlineLevel="1" x14ac:dyDescent="0.25">
      <c r="B857" s="363"/>
      <c r="C857" s="364"/>
      <c r="D857" s="365"/>
      <c r="E857" s="366"/>
      <c r="F857" s="366"/>
      <c r="G857" s="366"/>
      <c r="H857" s="366"/>
      <c r="I857" s="366"/>
      <c r="J857" s="366"/>
      <c r="K857" s="366"/>
      <c r="L857" s="366"/>
      <c r="M857" s="367"/>
      <c r="O857" s="1" t="s">
        <v>1638</v>
      </c>
    </row>
    <row r="858" spans="2:15" ht="15" customHeight="1" outlineLevel="1" x14ac:dyDescent="0.25">
      <c r="B858" s="363"/>
      <c r="C858" s="364"/>
      <c r="D858" s="365"/>
      <c r="E858" s="366"/>
      <c r="F858" s="366"/>
      <c r="G858" s="366"/>
      <c r="H858" s="366"/>
      <c r="I858" s="366"/>
      <c r="J858" s="366"/>
      <c r="K858" s="366"/>
      <c r="L858" s="366"/>
      <c r="M858" s="367"/>
      <c r="O858" s="1" t="s">
        <v>1639</v>
      </c>
    </row>
    <row r="859" spans="2:15" ht="15" customHeight="1" outlineLevel="1" x14ac:dyDescent="0.25">
      <c r="B859" s="363"/>
      <c r="C859" s="364"/>
      <c r="D859" s="365"/>
      <c r="E859" s="366"/>
      <c r="F859" s="366"/>
      <c r="G859" s="366"/>
      <c r="H859" s="366"/>
      <c r="I859" s="366"/>
      <c r="J859" s="366"/>
      <c r="K859" s="366"/>
      <c r="L859" s="366"/>
      <c r="M859" s="367"/>
      <c r="O859" s="1" t="s">
        <v>1640</v>
      </c>
    </row>
    <row r="860" spans="2:15" ht="15" customHeight="1" outlineLevel="1" x14ac:dyDescent="0.25">
      <c r="B860" s="363"/>
      <c r="C860" s="364"/>
      <c r="D860" s="365"/>
      <c r="E860" s="366"/>
      <c r="F860" s="366"/>
      <c r="G860" s="366"/>
      <c r="H860" s="366"/>
      <c r="I860" s="366"/>
      <c r="J860" s="366"/>
      <c r="K860" s="366"/>
      <c r="L860" s="366"/>
      <c r="M860" s="367"/>
      <c r="O860" s="1" t="s">
        <v>1641</v>
      </c>
    </row>
    <row r="861" spans="2:15" ht="15" customHeight="1" outlineLevel="1" x14ac:dyDescent="0.25">
      <c r="B861" s="363"/>
      <c r="C861" s="364"/>
      <c r="D861" s="365"/>
      <c r="E861" s="366"/>
      <c r="F861" s="366"/>
      <c r="G861" s="366"/>
      <c r="H861" s="366"/>
      <c r="I861" s="366"/>
      <c r="J861" s="366"/>
      <c r="K861" s="366"/>
      <c r="L861" s="366"/>
      <c r="M861" s="367"/>
      <c r="O861" s="1" t="s">
        <v>1642</v>
      </c>
    </row>
    <row r="862" spans="2:15" ht="15" customHeight="1" outlineLevel="1" x14ac:dyDescent="0.25">
      <c r="B862" s="363"/>
      <c r="C862" s="364"/>
      <c r="D862" s="365"/>
      <c r="E862" s="366"/>
      <c r="F862" s="366"/>
      <c r="G862" s="366"/>
      <c r="H862" s="366"/>
      <c r="I862" s="366"/>
      <c r="J862" s="366"/>
      <c r="K862" s="366"/>
      <c r="L862" s="366"/>
      <c r="M862" s="367"/>
      <c r="O862" s="1" t="s">
        <v>1643</v>
      </c>
    </row>
    <row r="863" spans="2:15" ht="15" customHeight="1" outlineLevel="1" x14ac:dyDescent="0.25">
      <c r="B863" s="363"/>
      <c r="C863" s="364"/>
      <c r="D863" s="365"/>
      <c r="E863" s="366"/>
      <c r="F863" s="366"/>
      <c r="G863" s="366"/>
      <c r="H863" s="366"/>
      <c r="I863" s="366"/>
      <c r="J863" s="366"/>
      <c r="K863" s="366"/>
      <c r="L863" s="366"/>
      <c r="M863" s="367"/>
      <c r="O863" s="1" t="s">
        <v>1644</v>
      </c>
    </row>
    <row r="864" spans="2:15" ht="15" customHeight="1" outlineLevel="1" x14ac:dyDescent="0.25">
      <c r="B864" s="363"/>
      <c r="C864" s="364"/>
      <c r="D864" s="365"/>
      <c r="E864" s="366"/>
      <c r="F864" s="366"/>
      <c r="G864" s="366"/>
      <c r="H864" s="366"/>
      <c r="I864" s="366"/>
      <c r="J864" s="366"/>
      <c r="K864" s="366"/>
      <c r="L864" s="366"/>
      <c r="M864" s="367"/>
      <c r="O864" s="1" t="s">
        <v>1645</v>
      </c>
    </row>
    <row r="865" spans="2:15" ht="15" customHeight="1" outlineLevel="1" x14ac:dyDescent="0.25">
      <c r="B865" s="363"/>
      <c r="C865" s="364"/>
      <c r="D865" s="365"/>
      <c r="E865" s="366"/>
      <c r="F865" s="366"/>
      <c r="G865" s="366"/>
      <c r="H865" s="366"/>
      <c r="I865" s="366"/>
      <c r="J865" s="366"/>
      <c r="K865" s="366"/>
      <c r="L865" s="366"/>
      <c r="M865" s="367"/>
      <c r="O865" s="1" t="s">
        <v>1646</v>
      </c>
    </row>
    <row r="866" spans="2:15" ht="15" customHeight="1" outlineLevel="1" x14ac:dyDescent="0.25">
      <c r="B866" s="363"/>
      <c r="C866" s="364"/>
      <c r="D866" s="365"/>
      <c r="E866" s="366"/>
      <c r="F866" s="366"/>
      <c r="G866" s="366"/>
      <c r="H866" s="366"/>
      <c r="I866" s="366"/>
      <c r="J866" s="366"/>
      <c r="K866" s="366"/>
      <c r="L866" s="366"/>
      <c r="M866" s="367"/>
      <c r="O866" s="1" t="s">
        <v>1647</v>
      </c>
    </row>
    <row r="867" spans="2:15" ht="15" customHeight="1" outlineLevel="1" x14ac:dyDescent="0.25">
      <c r="B867" s="363"/>
      <c r="C867" s="364"/>
      <c r="D867" s="365"/>
      <c r="E867" s="366"/>
      <c r="F867" s="366"/>
      <c r="G867" s="366"/>
      <c r="H867" s="366"/>
      <c r="I867" s="366"/>
      <c r="J867" s="366"/>
      <c r="K867" s="366"/>
      <c r="L867" s="366"/>
      <c r="M867" s="367"/>
      <c r="O867" s="1" t="s">
        <v>1648</v>
      </c>
    </row>
    <row r="868" spans="2:15" ht="15" customHeight="1" outlineLevel="1" x14ac:dyDescent="0.25">
      <c r="B868" s="363"/>
      <c r="C868" s="364"/>
      <c r="D868" s="365"/>
      <c r="E868" s="366"/>
      <c r="F868" s="366"/>
      <c r="G868" s="366"/>
      <c r="H868" s="366"/>
      <c r="I868" s="366"/>
      <c r="J868" s="366"/>
      <c r="K868" s="366"/>
      <c r="L868" s="366"/>
      <c r="M868" s="367"/>
      <c r="O868" s="1" t="s">
        <v>1649</v>
      </c>
    </row>
    <row r="869" spans="2:15" ht="15" customHeight="1" outlineLevel="1" x14ac:dyDescent="0.25">
      <c r="B869" s="363"/>
      <c r="C869" s="364"/>
      <c r="D869" s="365"/>
      <c r="E869" s="366"/>
      <c r="F869" s="366"/>
      <c r="G869" s="366"/>
      <c r="H869" s="366"/>
      <c r="I869" s="366"/>
      <c r="J869" s="366"/>
      <c r="K869" s="366"/>
      <c r="L869" s="366"/>
      <c r="M869" s="367"/>
      <c r="O869" s="1" t="s">
        <v>1650</v>
      </c>
    </row>
    <row r="870" spans="2:15" ht="15" customHeight="1" outlineLevel="1" x14ac:dyDescent="0.25">
      <c r="B870" s="363"/>
      <c r="C870" s="364"/>
      <c r="D870" s="365"/>
      <c r="E870" s="366"/>
      <c r="F870" s="366"/>
      <c r="G870" s="366"/>
      <c r="H870" s="366"/>
      <c r="I870" s="366"/>
      <c r="J870" s="366"/>
      <c r="K870" s="366"/>
      <c r="L870" s="366"/>
      <c r="M870" s="367"/>
      <c r="O870" s="1" t="s">
        <v>1651</v>
      </c>
    </row>
    <row r="871" spans="2:15" ht="15" customHeight="1" outlineLevel="1" x14ac:dyDescent="0.25">
      <c r="B871" s="363"/>
      <c r="C871" s="364"/>
      <c r="D871" s="365"/>
      <c r="E871" s="366"/>
      <c r="F871" s="366"/>
      <c r="G871" s="366"/>
      <c r="H871" s="366"/>
      <c r="I871" s="366"/>
      <c r="J871" s="366"/>
      <c r="K871" s="366"/>
      <c r="L871" s="366"/>
      <c r="M871" s="367"/>
      <c r="O871" s="1" t="s">
        <v>1652</v>
      </c>
    </row>
    <row r="872" spans="2:15" ht="15" customHeight="1" outlineLevel="1" x14ac:dyDescent="0.25">
      <c r="B872" s="363"/>
      <c r="C872" s="364"/>
      <c r="D872" s="365"/>
      <c r="E872" s="366"/>
      <c r="F872" s="366"/>
      <c r="G872" s="366"/>
      <c r="H872" s="366"/>
      <c r="I872" s="366"/>
      <c r="J872" s="366"/>
      <c r="K872" s="366"/>
      <c r="L872" s="366"/>
      <c r="M872" s="367"/>
      <c r="O872" s="1" t="s">
        <v>1653</v>
      </c>
    </row>
    <row r="873" spans="2:15" ht="15" customHeight="1" outlineLevel="1" x14ac:dyDescent="0.25">
      <c r="B873" s="363"/>
      <c r="C873" s="364"/>
      <c r="D873" s="365"/>
      <c r="E873" s="366"/>
      <c r="F873" s="366"/>
      <c r="G873" s="366"/>
      <c r="H873" s="366"/>
      <c r="I873" s="366"/>
      <c r="J873" s="366"/>
      <c r="K873" s="366"/>
      <c r="L873" s="366"/>
      <c r="M873" s="367"/>
      <c r="O873" s="1" t="s">
        <v>1654</v>
      </c>
    </row>
    <row r="874" spans="2:15" ht="15" customHeight="1" outlineLevel="1" x14ac:dyDescent="0.25">
      <c r="B874" s="363"/>
      <c r="C874" s="364"/>
      <c r="D874" s="365"/>
      <c r="E874" s="366"/>
      <c r="F874" s="366"/>
      <c r="G874" s="366"/>
      <c r="H874" s="366"/>
      <c r="I874" s="366"/>
      <c r="J874" s="366"/>
      <c r="K874" s="366"/>
      <c r="L874" s="366"/>
      <c r="M874" s="367"/>
      <c r="O874" s="1" t="s">
        <v>1655</v>
      </c>
    </row>
    <row r="875" spans="2:15" ht="15" customHeight="1" outlineLevel="1" x14ac:dyDescent="0.25">
      <c r="B875" s="363"/>
      <c r="C875" s="364"/>
      <c r="D875" s="365"/>
      <c r="E875" s="366"/>
      <c r="F875" s="366"/>
      <c r="G875" s="366"/>
      <c r="H875" s="366"/>
      <c r="I875" s="366"/>
      <c r="J875" s="366"/>
      <c r="K875" s="366"/>
      <c r="L875" s="366"/>
      <c r="M875" s="367"/>
      <c r="O875" s="1" t="s">
        <v>1656</v>
      </c>
    </row>
    <row r="876" spans="2:15" ht="15" customHeight="1" outlineLevel="1" x14ac:dyDescent="0.25">
      <c r="B876" s="363"/>
      <c r="C876" s="364"/>
      <c r="D876" s="365"/>
      <c r="E876" s="366"/>
      <c r="F876" s="366"/>
      <c r="G876" s="366"/>
      <c r="H876" s="366"/>
      <c r="I876" s="366"/>
      <c r="J876" s="366"/>
      <c r="K876" s="366"/>
      <c r="L876" s="366"/>
      <c r="M876" s="367"/>
      <c r="O876" s="1" t="s">
        <v>1657</v>
      </c>
    </row>
    <row r="877" spans="2:15" ht="15" customHeight="1" outlineLevel="1" x14ac:dyDescent="0.25">
      <c r="B877" s="363"/>
      <c r="C877" s="364"/>
      <c r="D877" s="365"/>
      <c r="E877" s="366"/>
      <c r="F877" s="366"/>
      <c r="G877" s="366"/>
      <c r="H877" s="366"/>
      <c r="I877" s="366"/>
      <c r="J877" s="366"/>
      <c r="K877" s="366"/>
      <c r="L877" s="366"/>
      <c r="M877" s="367"/>
      <c r="O877" s="1" t="s">
        <v>1658</v>
      </c>
    </row>
    <row r="878" spans="2:15" ht="15" customHeight="1" outlineLevel="1" x14ac:dyDescent="0.25">
      <c r="B878" s="363"/>
      <c r="C878" s="364"/>
      <c r="D878" s="365"/>
      <c r="E878" s="366"/>
      <c r="F878" s="366"/>
      <c r="G878" s="366"/>
      <c r="H878" s="366"/>
      <c r="I878" s="366"/>
      <c r="J878" s="366"/>
      <c r="K878" s="366"/>
      <c r="L878" s="366"/>
      <c r="M878" s="367"/>
      <c r="O878" s="1" t="s">
        <v>1659</v>
      </c>
    </row>
    <row r="879" spans="2:15" ht="15" customHeight="1" outlineLevel="1" x14ac:dyDescent="0.25">
      <c r="B879" s="363"/>
      <c r="C879" s="364"/>
      <c r="D879" s="365"/>
      <c r="E879" s="366"/>
      <c r="F879" s="366"/>
      <c r="G879" s="366"/>
      <c r="H879" s="366"/>
      <c r="I879" s="366"/>
      <c r="J879" s="366"/>
      <c r="K879" s="366"/>
      <c r="L879" s="366"/>
      <c r="M879" s="367"/>
      <c r="O879" s="1" t="s">
        <v>1660</v>
      </c>
    </row>
    <row r="880" spans="2:15" ht="15" customHeight="1" outlineLevel="1" x14ac:dyDescent="0.25">
      <c r="B880" s="363"/>
      <c r="C880" s="364"/>
      <c r="D880" s="365"/>
      <c r="E880" s="366"/>
      <c r="F880" s="366"/>
      <c r="G880" s="366"/>
      <c r="H880" s="366"/>
      <c r="I880" s="366"/>
      <c r="J880" s="366"/>
      <c r="K880" s="366"/>
      <c r="L880" s="366"/>
      <c r="M880" s="367"/>
      <c r="O880" s="1" t="s">
        <v>1661</v>
      </c>
    </row>
    <row r="881" spans="2:15" ht="15" customHeight="1" outlineLevel="1" x14ac:dyDescent="0.25">
      <c r="B881" s="363"/>
      <c r="C881" s="364"/>
      <c r="D881" s="365"/>
      <c r="E881" s="366"/>
      <c r="F881" s="366"/>
      <c r="G881" s="366"/>
      <c r="H881" s="366"/>
      <c r="I881" s="366"/>
      <c r="J881" s="366"/>
      <c r="K881" s="366"/>
      <c r="L881" s="366"/>
      <c r="M881" s="367"/>
      <c r="O881" s="1" t="s">
        <v>1662</v>
      </c>
    </row>
    <row r="882" spans="2:15" ht="15" customHeight="1" outlineLevel="1" x14ac:dyDescent="0.25">
      <c r="B882" s="363"/>
      <c r="C882" s="364"/>
      <c r="D882" s="365"/>
      <c r="E882" s="366"/>
      <c r="F882" s="366"/>
      <c r="G882" s="366"/>
      <c r="H882" s="366"/>
      <c r="I882" s="366"/>
      <c r="J882" s="366"/>
      <c r="K882" s="366"/>
      <c r="L882" s="366"/>
      <c r="M882" s="367"/>
      <c r="O882" s="1" t="s">
        <v>1663</v>
      </c>
    </row>
    <row r="883" spans="2:15" ht="15" customHeight="1" outlineLevel="1" x14ac:dyDescent="0.25">
      <c r="B883" s="363"/>
      <c r="C883" s="364"/>
      <c r="D883" s="365"/>
      <c r="E883" s="366"/>
      <c r="F883" s="366"/>
      <c r="G883" s="366"/>
      <c r="H883" s="366"/>
      <c r="I883" s="366"/>
      <c r="J883" s="366"/>
      <c r="K883" s="366"/>
      <c r="L883" s="366"/>
      <c r="M883" s="367"/>
      <c r="O883" s="1" t="s">
        <v>1664</v>
      </c>
    </row>
    <row r="884" spans="2:15" ht="15" customHeight="1" outlineLevel="1" x14ac:dyDescent="0.25">
      <c r="B884" s="363"/>
      <c r="C884" s="364"/>
      <c r="D884" s="365"/>
      <c r="E884" s="366"/>
      <c r="F884" s="366"/>
      <c r="G884" s="366"/>
      <c r="H884" s="366"/>
      <c r="I884" s="366"/>
      <c r="J884" s="366"/>
      <c r="K884" s="366"/>
      <c r="L884" s="366"/>
      <c r="M884" s="367"/>
      <c r="O884" s="1" t="s">
        <v>1665</v>
      </c>
    </row>
    <row r="885" spans="2:15" ht="15" customHeight="1" outlineLevel="1" x14ac:dyDescent="0.25">
      <c r="B885" s="363"/>
      <c r="C885" s="364"/>
      <c r="D885" s="365"/>
      <c r="E885" s="366"/>
      <c r="F885" s="366"/>
      <c r="G885" s="366"/>
      <c r="H885" s="366"/>
      <c r="I885" s="366"/>
      <c r="J885" s="366"/>
      <c r="K885" s="366"/>
      <c r="L885" s="366"/>
      <c r="M885" s="367"/>
      <c r="O885" s="1" t="s">
        <v>1666</v>
      </c>
    </row>
    <row r="886" spans="2:15" ht="15" customHeight="1" outlineLevel="1" x14ac:dyDescent="0.25">
      <c r="B886" s="363"/>
      <c r="C886" s="364"/>
      <c r="D886" s="365"/>
      <c r="E886" s="366"/>
      <c r="F886" s="366"/>
      <c r="G886" s="366"/>
      <c r="H886" s="366"/>
      <c r="I886" s="366"/>
      <c r="J886" s="366"/>
      <c r="K886" s="366"/>
      <c r="L886" s="366"/>
      <c r="M886" s="367"/>
      <c r="O886" s="1" t="s">
        <v>1667</v>
      </c>
    </row>
    <row r="887" spans="2:15" ht="15" customHeight="1" outlineLevel="1" x14ac:dyDescent="0.25">
      <c r="B887" s="363"/>
      <c r="C887" s="364"/>
      <c r="D887" s="365"/>
      <c r="E887" s="366"/>
      <c r="F887" s="366"/>
      <c r="G887" s="366"/>
      <c r="H887" s="366"/>
      <c r="I887" s="366"/>
      <c r="J887" s="366"/>
      <c r="K887" s="366"/>
      <c r="L887" s="366"/>
      <c r="M887" s="367"/>
      <c r="O887" s="1" t="s">
        <v>1668</v>
      </c>
    </row>
    <row r="888" spans="2:15" ht="15" customHeight="1" outlineLevel="1" x14ac:dyDescent="0.25">
      <c r="B888" s="363"/>
      <c r="C888" s="364"/>
      <c r="D888" s="365"/>
      <c r="E888" s="366"/>
      <c r="F888" s="366"/>
      <c r="G888" s="366"/>
      <c r="H888" s="366"/>
      <c r="I888" s="366"/>
      <c r="J888" s="366"/>
      <c r="K888" s="366"/>
      <c r="L888" s="366"/>
      <c r="M888" s="367"/>
      <c r="O888" s="1" t="s">
        <v>1669</v>
      </c>
    </row>
    <row r="889" spans="2:15" ht="15" customHeight="1" outlineLevel="1" x14ac:dyDescent="0.25">
      <c r="B889" s="363"/>
      <c r="C889" s="364"/>
      <c r="D889" s="365"/>
      <c r="E889" s="366"/>
      <c r="F889" s="366"/>
      <c r="G889" s="366"/>
      <c r="H889" s="366"/>
      <c r="I889" s="366"/>
      <c r="J889" s="366"/>
      <c r="K889" s="366"/>
      <c r="L889" s="366"/>
      <c r="M889" s="367"/>
      <c r="O889" s="1" t="s">
        <v>1670</v>
      </c>
    </row>
    <row r="890" spans="2:15" ht="15" customHeight="1" outlineLevel="1" x14ac:dyDescent="0.25">
      <c r="B890" s="363"/>
      <c r="C890" s="364"/>
      <c r="D890" s="365"/>
      <c r="E890" s="366"/>
      <c r="F890" s="366"/>
      <c r="G890" s="366"/>
      <c r="H890" s="366"/>
      <c r="I890" s="366"/>
      <c r="J890" s="366"/>
      <c r="K890" s="366"/>
      <c r="L890" s="366"/>
      <c r="M890" s="367"/>
      <c r="O890" s="1" t="s">
        <v>1671</v>
      </c>
    </row>
    <row r="891" spans="2:15" ht="15" customHeight="1" outlineLevel="1" x14ac:dyDescent="0.25">
      <c r="B891" s="363"/>
      <c r="C891" s="364"/>
      <c r="D891" s="365"/>
      <c r="E891" s="366"/>
      <c r="F891" s="366"/>
      <c r="G891" s="366"/>
      <c r="H891" s="366"/>
      <c r="I891" s="366"/>
      <c r="J891" s="366"/>
      <c r="K891" s="366"/>
      <c r="L891" s="366"/>
      <c r="M891" s="367"/>
      <c r="O891" s="1" t="s">
        <v>1672</v>
      </c>
    </row>
    <row r="892" spans="2:15" ht="15" customHeight="1" outlineLevel="1" x14ac:dyDescent="0.25">
      <c r="B892" s="363"/>
      <c r="C892" s="364"/>
      <c r="D892" s="365"/>
      <c r="E892" s="366"/>
      <c r="F892" s="366"/>
      <c r="G892" s="366"/>
      <c r="H892" s="366"/>
      <c r="I892" s="366"/>
      <c r="J892" s="366"/>
      <c r="K892" s="366"/>
      <c r="L892" s="366"/>
      <c r="M892" s="367"/>
      <c r="O892" s="1" t="s">
        <v>1673</v>
      </c>
    </row>
    <row r="893" spans="2:15" ht="15" customHeight="1" outlineLevel="1" x14ac:dyDescent="0.25">
      <c r="B893" s="363"/>
      <c r="C893" s="364"/>
      <c r="D893" s="365"/>
      <c r="E893" s="366"/>
      <c r="F893" s="366"/>
      <c r="G893" s="366"/>
      <c r="H893" s="366"/>
      <c r="I893" s="366"/>
      <c r="J893" s="366"/>
      <c r="K893" s="366"/>
      <c r="L893" s="366"/>
      <c r="M893" s="367"/>
      <c r="O893" s="1" t="s">
        <v>1674</v>
      </c>
    </row>
    <row r="894" spans="2:15" ht="15" customHeight="1" outlineLevel="1" x14ac:dyDescent="0.25">
      <c r="B894" s="363"/>
      <c r="C894" s="364"/>
      <c r="D894" s="365"/>
      <c r="E894" s="366"/>
      <c r="F894" s="366"/>
      <c r="G894" s="366"/>
      <c r="H894" s="366"/>
      <c r="I894" s="366"/>
      <c r="J894" s="366"/>
      <c r="K894" s="366"/>
      <c r="L894" s="366"/>
      <c r="M894" s="367"/>
      <c r="O894" s="1" t="s">
        <v>1675</v>
      </c>
    </row>
    <row r="895" spans="2:15" ht="15" customHeight="1" outlineLevel="1" x14ac:dyDescent="0.25">
      <c r="B895" s="363"/>
      <c r="C895" s="364"/>
      <c r="D895" s="365"/>
      <c r="E895" s="366"/>
      <c r="F895" s="366"/>
      <c r="G895" s="366"/>
      <c r="H895" s="366"/>
      <c r="I895" s="366"/>
      <c r="J895" s="366"/>
      <c r="K895" s="366"/>
      <c r="L895" s="366"/>
      <c r="M895" s="367"/>
      <c r="O895" s="1" t="s">
        <v>1676</v>
      </c>
    </row>
    <row r="896" spans="2:15" ht="15" customHeight="1" outlineLevel="1" x14ac:dyDescent="0.25">
      <c r="B896" s="363"/>
      <c r="C896" s="364"/>
      <c r="D896" s="365"/>
      <c r="E896" s="366"/>
      <c r="F896" s="366"/>
      <c r="G896" s="366"/>
      <c r="H896" s="366"/>
      <c r="I896" s="366"/>
      <c r="J896" s="366"/>
      <c r="K896" s="366"/>
      <c r="L896" s="366"/>
      <c r="M896" s="367"/>
      <c r="O896" s="1" t="s">
        <v>1677</v>
      </c>
    </row>
    <row r="897" spans="2:15" ht="15" customHeight="1" outlineLevel="1" x14ac:dyDescent="0.25">
      <c r="B897" s="363"/>
      <c r="C897" s="364"/>
      <c r="D897" s="365"/>
      <c r="E897" s="366"/>
      <c r="F897" s="366"/>
      <c r="G897" s="366"/>
      <c r="H897" s="366"/>
      <c r="I897" s="366"/>
      <c r="J897" s="366"/>
      <c r="K897" s="366"/>
      <c r="L897" s="366"/>
      <c r="M897" s="367"/>
      <c r="O897" s="1" t="s">
        <v>1678</v>
      </c>
    </row>
    <row r="898" spans="2:15" ht="15" customHeight="1" outlineLevel="1" x14ac:dyDescent="0.25">
      <c r="B898" s="363"/>
      <c r="C898" s="364"/>
      <c r="D898" s="365"/>
      <c r="E898" s="366"/>
      <c r="F898" s="366"/>
      <c r="G898" s="366"/>
      <c r="H898" s="366"/>
      <c r="I898" s="366"/>
      <c r="J898" s="366"/>
      <c r="K898" s="366"/>
      <c r="L898" s="366"/>
      <c r="M898" s="367"/>
      <c r="O898" s="1" t="s">
        <v>1679</v>
      </c>
    </row>
    <row r="899" spans="2:15" ht="15" customHeight="1" outlineLevel="1" x14ac:dyDescent="0.25">
      <c r="B899" s="363"/>
      <c r="C899" s="364"/>
      <c r="D899" s="365"/>
      <c r="E899" s="366"/>
      <c r="F899" s="366"/>
      <c r="G899" s="366"/>
      <c r="H899" s="366"/>
      <c r="I899" s="366"/>
      <c r="J899" s="366"/>
      <c r="K899" s="366"/>
      <c r="L899" s="366"/>
      <c r="M899" s="367"/>
      <c r="O899" s="1" t="s">
        <v>1680</v>
      </c>
    </row>
    <row r="900" spans="2:15" ht="15" customHeight="1" outlineLevel="1" x14ac:dyDescent="0.25">
      <c r="B900" s="363"/>
      <c r="C900" s="364"/>
      <c r="D900" s="365"/>
      <c r="E900" s="366"/>
      <c r="F900" s="366"/>
      <c r="G900" s="366"/>
      <c r="H900" s="366"/>
      <c r="I900" s="366"/>
      <c r="J900" s="366"/>
      <c r="K900" s="366"/>
      <c r="L900" s="366"/>
      <c r="M900" s="367"/>
      <c r="O900" s="1" t="s">
        <v>1681</v>
      </c>
    </row>
    <row r="901" spans="2:15" ht="15" customHeight="1" outlineLevel="1" x14ac:dyDescent="0.25">
      <c r="B901" s="363"/>
      <c r="C901" s="364"/>
      <c r="D901" s="365"/>
      <c r="E901" s="366"/>
      <c r="F901" s="366"/>
      <c r="G901" s="366"/>
      <c r="H901" s="366"/>
      <c r="I901" s="366"/>
      <c r="J901" s="366"/>
      <c r="K901" s="366"/>
      <c r="L901" s="366"/>
      <c r="M901" s="367"/>
      <c r="O901" s="1" t="s">
        <v>1682</v>
      </c>
    </row>
    <row r="902" spans="2:15" ht="15" customHeight="1" outlineLevel="1" x14ac:dyDescent="0.25">
      <c r="B902" s="363"/>
      <c r="C902" s="364"/>
      <c r="D902" s="365"/>
      <c r="E902" s="366"/>
      <c r="F902" s="366"/>
      <c r="G902" s="366"/>
      <c r="H902" s="366"/>
      <c r="I902" s="366"/>
      <c r="J902" s="366"/>
      <c r="K902" s="366"/>
      <c r="L902" s="366"/>
      <c r="M902" s="367"/>
      <c r="O902" s="1" t="s">
        <v>1683</v>
      </c>
    </row>
    <row r="903" spans="2:15" ht="15" customHeight="1" outlineLevel="1" x14ac:dyDescent="0.25">
      <c r="B903" s="363"/>
      <c r="C903" s="364"/>
      <c r="D903" s="365"/>
      <c r="E903" s="366"/>
      <c r="F903" s="366"/>
      <c r="G903" s="366"/>
      <c r="H903" s="366"/>
      <c r="I903" s="366"/>
      <c r="J903" s="366"/>
      <c r="K903" s="366"/>
      <c r="L903" s="366"/>
      <c r="M903" s="367"/>
      <c r="O903" s="1" t="s">
        <v>1684</v>
      </c>
    </row>
    <row r="904" spans="2:15" ht="15" customHeight="1" outlineLevel="1" x14ac:dyDescent="0.25">
      <c r="B904" s="363"/>
      <c r="C904" s="364"/>
      <c r="D904" s="365"/>
      <c r="E904" s="366"/>
      <c r="F904" s="366"/>
      <c r="G904" s="366"/>
      <c r="H904" s="366"/>
      <c r="I904" s="366"/>
      <c r="J904" s="366"/>
      <c r="K904" s="366"/>
      <c r="L904" s="366"/>
      <c r="M904" s="367"/>
      <c r="O904" s="1" t="s">
        <v>1685</v>
      </c>
    </row>
    <row r="905" spans="2:15" ht="15" customHeight="1" outlineLevel="1" x14ac:dyDescent="0.25">
      <c r="B905" s="363"/>
      <c r="C905" s="364"/>
      <c r="D905" s="365"/>
      <c r="E905" s="366"/>
      <c r="F905" s="366"/>
      <c r="G905" s="366"/>
      <c r="H905" s="366"/>
      <c r="I905" s="366"/>
      <c r="J905" s="366"/>
      <c r="K905" s="366"/>
      <c r="L905" s="366"/>
      <c r="M905" s="367"/>
      <c r="O905" s="1" t="s">
        <v>1686</v>
      </c>
    </row>
    <row r="906" spans="2:15" ht="15" customHeight="1" outlineLevel="1" x14ac:dyDescent="0.25">
      <c r="B906" s="363"/>
      <c r="C906" s="364"/>
      <c r="D906" s="365"/>
      <c r="E906" s="366"/>
      <c r="F906" s="366"/>
      <c r="G906" s="366"/>
      <c r="H906" s="366"/>
      <c r="I906" s="366"/>
      <c r="J906" s="366"/>
      <c r="K906" s="366"/>
      <c r="L906" s="366"/>
      <c r="M906" s="367"/>
      <c r="O906" s="1" t="s">
        <v>1687</v>
      </c>
    </row>
    <row r="907" spans="2:15" ht="15" customHeight="1" outlineLevel="1" x14ac:dyDescent="0.25">
      <c r="B907" s="363"/>
      <c r="C907" s="364"/>
      <c r="D907" s="365"/>
      <c r="E907" s="366"/>
      <c r="F907" s="366"/>
      <c r="G907" s="366"/>
      <c r="H907" s="366"/>
      <c r="I907" s="366"/>
      <c r="J907" s="366"/>
      <c r="K907" s="366"/>
      <c r="L907" s="366"/>
      <c r="M907" s="367"/>
      <c r="O907" s="1" t="s">
        <v>1688</v>
      </c>
    </row>
    <row r="908" spans="2:15" ht="15" customHeight="1" outlineLevel="1" x14ac:dyDescent="0.25">
      <c r="B908" s="363"/>
      <c r="C908" s="364"/>
      <c r="D908" s="365"/>
      <c r="E908" s="366"/>
      <c r="F908" s="366"/>
      <c r="G908" s="366"/>
      <c r="H908" s="366"/>
      <c r="I908" s="366"/>
      <c r="J908" s="366"/>
      <c r="K908" s="366"/>
      <c r="L908" s="366"/>
      <c r="M908" s="367"/>
      <c r="O908" s="1" t="s">
        <v>1689</v>
      </c>
    </row>
    <row r="909" spans="2:15" ht="15" customHeight="1" outlineLevel="1" x14ac:dyDescent="0.25">
      <c r="B909" s="363"/>
      <c r="C909" s="364"/>
      <c r="D909" s="365"/>
      <c r="E909" s="366"/>
      <c r="F909" s="366"/>
      <c r="G909" s="366"/>
      <c r="H909" s="366"/>
      <c r="I909" s="366"/>
      <c r="J909" s="366"/>
      <c r="K909" s="366"/>
      <c r="L909" s="366"/>
      <c r="M909" s="367"/>
      <c r="O909" s="1" t="s">
        <v>1690</v>
      </c>
    </row>
    <row r="910" spans="2:15" ht="15" customHeight="1" outlineLevel="1" x14ac:dyDescent="0.25">
      <c r="B910" s="363"/>
      <c r="C910" s="364"/>
      <c r="D910" s="365"/>
      <c r="E910" s="366"/>
      <c r="F910" s="366"/>
      <c r="G910" s="366"/>
      <c r="H910" s="366"/>
      <c r="I910" s="366"/>
      <c r="J910" s="366"/>
      <c r="K910" s="366"/>
      <c r="L910" s="366"/>
      <c r="M910" s="367"/>
      <c r="O910" s="1" t="s">
        <v>1691</v>
      </c>
    </row>
    <row r="911" spans="2:15" ht="15" customHeight="1" outlineLevel="1" x14ac:dyDescent="0.25">
      <c r="B911" s="363"/>
      <c r="C911" s="364"/>
      <c r="D911" s="365"/>
      <c r="E911" s="366"/>
      <c r="F911" s="366"/>
      <c r="G911" s="366"/>
      <c r="H911" s="366"/>
      <c r="I911" s="366"/>
      <c r="J911" s="366"/>
      <c r="K911" s="366"/>
      <c r="L911" s="366"/>
      <c r="M911" s="367"/>
      <c r="O911" s="1" t="s">
        <v>1692</v>
      </c>
    </row>
    <row r="912" spans="2:15" ht="15" customHeight="1" outlineLevel="1" x14ac:dyDescent="0.25">
      <c r="B912" s="363"/>
      <c r="C912" s="364"/>
      <c r="D912" s="365"/>
      <c r="E912" s="366"/>
      <c r="F912" s="366"/>
      <c r="G912" s="366"/>
      <c r="H912" s="366"/>
      <c r="I912" s="366"/>
      <c r="J912" s="366"/>
      <c r="K912" s="366"/>
      <c r="L912" s="366"/>
      <c r="M912" s="367"/>
      <c r="O912" s="1" t="s">
        <v>1693</v>
      </c>
    </row>
    <row r="913" spans="2:15" ht="15" customHeight="1" outlineLevel="1" x14ac:dyDescent="0.25">
      <c r="B913" s="363"/>
      <c r="C913" s="364"/>
      <c r="D913" s="365"/>
      <c r="E913" s="366"/>
      <c r="F913" s="366"/>
      <c r="G913" s="366"/>
      <c r="H913" s="366"/>
      <c r="I913" s="366"/>
      <c r="J913" s="366"/>
      <c r="K913" s="366"/>
      <c r="L913" s="366"/>
      <c r="M913" s="367"/>
      <c r="O913" s="1" t="s">
        <v>1694</v>
      </c>
    </row>
    <row r="914" spans="2:15" ht="15" customHeight="1" outlineLevel="1" x14ac:dyDescent="0.25">
      <c r="B914" s="363"/>
      <c r="C914" s="364"/>
      <c r="D914" s="365"/>
      <c r="E914" s="366"/>
      <c r="F914" s="366"/>
      <c r="G914" s="366"/>
      <c r="H914" s="366"/>
      <c r="I914" s="366"/>
      <c r="J914" s="366"/>
      <c r="K914" s="366"/>
      <c r="L914" s="366"/>
      <c r="M914" s="367"/>
      <c r="O914" s="1" t="s">
        <v>1695</v>
      </c>
    </row>
    <row r="915" spans="2:15" ht="15" customHeight="1" outlineLevel="1" x14ac:dyDescent="0.25">
      <c r="B915" s="363"/>
      <c r="C915" s="364"/>
      <c r="D915" s="365"/>
      <c r="E915" s="366"/>
      <c r="F915" s="366"/>
      <c r="G915" s="366"/>
      <c r="H915" s="366"/>
      <c r="I915" s="366"/>
      <c r="J915" s="366"/>
      <c r="K915" s="366"/>
      <c r="L915" s="366"/>
      <c r="M915" s="367"/>
      <c r="O915" s="1" t="s">
        <v>1696</v>
      </c>
    </row>
    <row r="916" spans="2:15" ht="15" customHeight="1" outlineLevel="1" x14ac:dyDescent="0.25">
      <c r="B916" s="363"/>
      <c r="C916" s="364"/>
      <c r="D916" s="365"/>
      <c r="E916" s="366"/>
      <c r="F916" s="366"/>
      <c r="G916" s="366"/>
      <c r="H916" s="366"/>
      <c r="I916" s="366"/>
      <c r="J916" s="366"/>
      <c r="K916" s="366"/>
      <c r="L916" s="366"/>
      <c r="M916" s="367"/>
      <c r="O916" s="1" t="s">
        <v>1697</v>
      </c>
    </row>
    <row r="917" spans="2:15" ht="15" customHeight="1" outlineLevel="1" x14ac:dyDescent="0.25">
      <c r="B917" s="363"/>
      <c r="C917" s="364"/>
      <c r="D917" s="365"/>
      <c r="E917" s="366"/>
      <c r="F917" s="366"/>
      <c r="G917" s="366"/>
      <c r="H917" s="366"/>
      <c r="I917" s="366"/>
      <c r="J917" s="366"/>
      <c r="K917" s="366"/>
      <c r="L917" s="366"/>
      <c r="M917" s="367"/>
      <c r="O917" s="1" t="s">
        <v>1698</v>
      </c>
    </row>
    <row r="918" spans="2:15" ht="15" customHeight="1" outlineLevel="1" x14ac:dyDescent="0.25">
      <c r="B918" s="363"/>
      <c r="C918" s="364"/>
      <c r="D918" s="365"/>
      <c r="E918" s="366"/>
      <c r="F918" s="366"/>
      <c r="G918" s="366"/>
      <c r="H918" s="366"/>
      <c r="I918" s="366"/>
      <c r="J918" s="366"/>
      <c r="K918" s="366"/>
      <c r="L918" s="366"/>
      <c r="M918" s="367"/>
      <c r="O918" s="1" t="s">
        <v>1699</v>
      </c>
    </row>
    <row r="919" spans="2:15" ht="15" customHeight="1" outlineLevel="1" x14ac:dyDescent="0.25">
      <c r="B919" s="363"/>
      <c r="C919" s="364"/>
      <c r="D919" s="365"/>
      <c r="E919" s="366"/>
      <c r="F919" s="366"/>
      <c r="G919" s="366"/>
      <c r="H919" s="366"/>
      <c r="I919" s="366"/>
      <c r="J919" s="366"/>
      <c r="K919" s="366"/>
      <c r="L919" s="366"/>
      <c r="M919" s="367"/>
      <c r="O919" s="1" t="s">
        <v>1700</v>
      </c>
    </row>
    <row r="920" spans="2:15" ht="15" customHeight="1" outlineLevel="1" x14ac:dyDescent="0.25">
      <c r="B920" s="363"/>
      <c r="C920" s="364"/>
      <c r="D920" s="365"/>
      <c r="E920" s="366"/>
      <c r="F920" s="366"/>
      <c r="G920" s="366"/>
      <c r="H920" s="366"/>
      <c r="I920" s="366"/>
      <c r="J920" s="366"/>
      <c r="K920" s="366"/>
      <c r="L920" s="366"/>
      <c r="M920" s="367"/>
      <c r="O920" s="1" t="s">
        <v>1701</v>
      </c>
    </row>
    <row r="921" spans="2:15" ht="15" customHeight="1" outlineLevel="1" x14ac:dyDescent="0.25">
      <c r="B921" s="363"/>
      <c r="C921" s="364"/>
      <c r="D921" s="365"/>
      <c r="E921" s="366"/>
      <c r="F921" s="366"/>
      <c r="G921" s="366"/>
      <c r="H921" s="366"/>
      <c r="I921" s="366"/>
      <c r="J921" s="366"/>
      <c r="K921" s="366"/>
      <c r="L921" s="366"/>
      <c r="M921" s="367"/>
      <c r="O921" s="1" t="s">
        <v>1702</v>
      </c>
    </row>
    <row r="922" spans="2:15" ht="15" customHeight="1" outlineLevel="1" x14ac:dyDescent="0.25">
      <c r="B922" s="363"/>
      <c r="C922" s="364"/>
      <c r="D922" s="365"/>
      <c r="E922" s="366"/>
      <c r="F922" s="366"/>
      <c r="G922" s="366"/>
      <c r="H922" s="366"/>
      <c r="I922" s="366"/>
      <c r="J922" s="366"/>
      <c r="K922" s="366"/>
      <c r="L922" s="366"/>
      <c r="M922" s="367"/>
      <c r="O922" s="1" t="s">
        <v>1703</v>
      </c>
    </row>
    <row r="923" spans="2:15" ht="15" customHeight="1" outlineLevel="1" x14ac:dyDescent="0.25">
      <c r="B923" s="363"/>
      <c r="C923" s="364"/>
      <c r="D923" s="365"/>
      <c r="E923" s="366"/>
      <c r="F923" s="366"/>
      <c r="G923" s="366"/>
      <c r="H923" s="366"/>
      <c r="I923" s="366"/>
      <c r="J923" s="366"/>
      <c r="K923" s="366"/>
      <c r="L923" s="366"/>
      <c r="M923" s="367"/>
      <c r="O923" s="1" t="s">
        <v>1704</v>
      </c>
    </row>
    <row r="924" spans="2:15" ht="15" customHeight="1" outlineLevel="1" x14ac:dyDescent="0.25">
      <c r="B924" s="363"/>
      <c r="C924" s="364"/>
      <c r="D924" s="365"/>
      <c r="E924" s="366"/>
      <c r="F924" s="366"/>
      <c r="G924" s="366"/>
      <c r="H924" s="366"/>
      <c r="I924" s="366"/>
      <c r="J924" s="366"/>
      <c r="K924" s="366"/>
      <c r="L924" s="366"/>
      <c r="M924" s="367"/>
      <c r="O924" s="1" t="s">
        <v>1705</v>
      </c>
    </row>
    <row r="925" spans="2:15" ht="15" customHeight="1" outlineLevel="1" x14ac:dyDescent="0.25">
      <c r="B925" s="363"/>
      <c r="C925" s="364"/>
      <c r="D925" s="365"/>
      <c r="E925" s="366"/>
      <c r="F925" s="366"/>
      <c r="G925" s="366"/>
      <c r="H925" s="366"/>
      <c r="I925" s="366"/>
      <c r="J925" s="366"/>
      <c r="K925" s="366"/>
      <c r="L925" s="366"/>
      <c r="M925" s="367"/>
      <c r="O925" s="1" t="s">
        <v>1706</v>
      </c>
    </row>
    <row r="926" spans="2:15" ht="15" customHeight="1" outlineLevel="1" x14ac:dyDescent="0.25">
      <c r="B926" s="363"/>
      <c r="C926" s="364"/>
      <c r="D926" s="365"/>
      <c r="E926" s="366"/>
      <c r="F926" s="366"/>
      <c r="G926" s="366"/>
      <c r="H926" s="366"/>
      <c r="I926" s="366"/>
      <c r="J926" s="366"/>
      <c r="K926" s="366"/>
      <c r="L926" s="366"/>
      <c r="M926" s="367"/>
      <c r="O926" s="1" t="s">
        <v>1707</v>
      </c>
    </row>
    <row r="927" spans="2:15" ht="15" customHeight="1" outlineLevel="1" x14ac:dyDescent="0.25">
      <c r="B927" s="363"/>
      <c r="C927" s="364"/>
      <c r="D927" s="365"/>
      <c r="E927" s="366"/>
      <c r="F927" s="366"/>
      <c r="G927" s="366"/>
      <c r="H927" s="366"/>
      <c r="I927" s="366"/>
      <c r="J927" s="366"/>
      <c r="K927" s="366"/>
      <c r="L927" s="366"/>
      <c r="M927" s="367"/>
      <c r="O927" s="1" t="s">
        <v>1708</v>
      </c>
    </row>
    <row r="928" spans="2:15" ht="15" customHeight="1" outlineLevel="1" x14ac:dyDescent="0.25">
      <c r="B928" s="363"/>
      <c r="C928" s="364"/>
      <c r="D928" s="365"/>
      <c r="E928" s="366"/>
      <c r="F928" s="366"/>
      <c r="G928" s="366"/>
      <c r="H928" s="366"/>
      <c r="I928" s="366"/>
      <c r="J928" s="366"/>
      <c r="K928" s="366"/>
      <c r="L928" s="366"/>
      <c r="M928" s="367"/>
      <c r="O928" s="1" t="s">
        <v>1709</v>
      </c>
    </row>
    <row r="929" spans="2:15" ht="15" customHeight="1" outlineLevel="1" x14ac:dyDescent="0.25">
      <c r="B929" s="363"/>
      <c r="C929" s="364"/>
      <c r="D929" s="365"/>
      <c r="E929" s="366"/>
      <c r="F929" s="366"/>
      <c r="G929" s="366"/>
      <c r="H929" s="366"/>
      <c r="I929" s="366"/>
      <c r="J929" s="366"/>
      <c r="K929" s="366"/>
      <c r="L929" s="366"/>
      <c r="M929" s="367"/>
      <c r="O929" s="1" t="s">
        <v>1710</v>
      </c>
    </row>
    <row r="930" spans="2:15" ht="15" customHeight="1" outlineLevel="1" x14ac:dyDescent="0.25">
      <c r="B930" s="363"/>
      <c r="C930" s="364"/>
      <c r="D930" s="365"/>
      <c r="E930" s="366"/>
      <c r="F930" s="366"/>
      <c r="G930" s="366"/>
      <c r="H930" s="366"/>
      <c r="I930" s="366"/>
      <c r="J930" s="366"/>
      <c r="K930" s="366"/>
      <c r="L930" s="366"/>
      <c r="M930" s="367"/>
      <c r="O930" s="1" t="s">
        <v>1711</v>
      </c>
    </row>
    <row r="931" spans="2:15" ht="15" customHeight="1" outlineLevel="1" x14ac:dyDescent="0.25">
      <c r="B931" s="363"/>
      <c r="C931" s="364"/>
      <c r="D931" s="365"/>
      <c r="E931" s="366"/>
      <c r="F931" s="366"/>
      <c r="G931" s="366"/>
      <c r="H931" s="366"/>
      <c r="I931" s="366"/>
      <c r="J931" s="366"/>
      <c r="K931" s="366"/>
      <c r="L931" s="366"/>
      <c r="M931" s="367"/>
      <c r="O931" s="1" t="s">
        <v>1712</v>
      </c>
    </row>
    <row r="932" spans="2:15" ht="15" customHeight="1" outlineLevel="1" x14ac:dyDescent="0.25">
      <c r="B932" s="363"/>
      <c r="C932" s="364"/>
      <c r="D932" s="365"/>
      <c r="E932" s="366"/>
      <c r="F932" s="366"/>
      <c r="G932" s="366"/>
      <c r="H932" s="366"/>
      <c r="I932" s="366"/>
      <c r="J932" s="366"/>
      <c r="K932" s="366"/>
      <c r="L932" s="366"/>
      <c r="M932" s="367"/>
      <c r="O932" s="1" t="s">
        <v>1713</v>
      </c>
    </row>
    <row r="933" spans="2:15" ht="15" customHeight="1" outlineLevel="1" x14ac:dyDescent="0.25">
      <c r="B933" s="363"/>
      <c r="C933" s="364"/>
      <c r="D933" s="365"/>
      <c r="E933" s="366"/>
      <c r="F933" s="366"/>
      <c r="G933" s="366"/>
      <c r="H933" s="366"/>
      <c r="I933" s="366"/>
      <c r="J933" s="366"/>
      <c r="K933" s="366"/>
      <c r="L933" s="366"/>
      <c r="M933" s="367"/>
      <c r="O933" s="1" t="s">
        <v>1714</v>
      </c>
    </row>
    <row r="934" spans="2:15" ht="15" customHeight="1" outlineLevel="1" x14ac:dyDescent="0.25">
      <c r="B934" s="363"/>
      <c r="C934" s="364"/>
      <c r="D934" s="365"/>
      <c r="E934" s="366"/>
      <c r="F934" s="366"/>
      <c r="G934" s="366"/>
      <c r="H934" s="366"/>
      <c r="I934" s="366"/>
      <c r="J934" s="366"/>
      <c r="K934" s="366"/>
      <c r="L934" s="366"/>
      <c r="M934" s="367"/>
      <c r="O934" s="1" t="s">
        <v>1715</v>
      </c>
    </row>
    <row r="935" spans="2:15" ht="15" customHeight="1" outlineLevel="1" x14ac:dyDescent="0.25">
      <c r="B935" s="363"/>
      <c r="C935" s="364"/>
      <c r="D935" s="365"/>
      <c r="E935" s="366"/>
      <c r="F935" s="366"/>
      <c r="G935" s="366"/>
      <c r="H935" s="366"/>
      <c r="I935" s="366"/>
      <c r="J935" s="366"/>
      <c r="K935" s="366"/>
      <c r="L935" s="366"/>
      <c r="M935" s="367"/>
      <c r="O935" s="1" t="s">
        <v>1716</v>
      </c>
    </row>
    <row r="936" spans="2:15" ht="15" customHeight="1" outlineLevel="1" x14ac:dyDescent="0.25">
      <c r="B936" s="363"/>
      <c r="C936" s="364"/>
      <c r="D936" s="365"/>
      <c r="E936" s="366"/>
      <c r="F936" s="366"/>
      <c r="G936" s="366"/>
      <c r="H936" s="366"/>
      <c r="I936" s="366"/>
      <c r="J936" s="366"/>
      <c r="K936" s="366"/>
      <c r="L936" s="366"/>
      <c r="M936" s="367"/>
      <c r="O936" s="1" t="s">
        <v>1717</v>
      </c>
    </row>
    <row r="937" spans="2:15" ht="15" customHeight="1" outlineLevel="1" x14ac:dyDescent="0.25">
      <c r="B937" s="363"/>
      <c r="C937" s="364"/>
      <c r="D937" s="365"/>
      <c r="E937" s="366"/>
      <c r="F937" s="366"/>
      <c r="G937" s="366"/>
      <c r="H937" s="366"/>
      <c r="I937" s="366"/>
      <c r="J937" s="366"/>
      <c r="K937" s="366"/>
      <c r="L937" s="366"/>
      <c r="M937" s="367"/>
      <c r="O937" s="1" t="s">
        <v>1718</v>
      </c>
    </row>
    <row r="938" spans="2:15" ht="15" customHeight="1" outlineLevel="1" x14ac:dyDescent="0.25">
      <c r="B938" s="363"/>
      <c r="C938" s="364"/>
      <c r="D938" s="365"/>
      <c r="E938" s="366"/>
      <c r="F938" s="366"/>
      <c r="G938" s="366"/>
      <c r="H938" s="366"/>
      <c r="I938" s="366"/>
      <c r="J938" s="366"/>
      <c r="K938" s="366"/>
      <c r="L938" s="366"/>
      <c r="M938" s="367"/>
      <c r="O938" s="1" t="s">
        <v>1719</v>
      </c>
    </row>
    <row r="939" spans="2:15" ht="15" customHeight="1" outlineLevel="1" x14ac:dyDescent="0.25">
      <c r="B939" s="363"/>
      <c r="C939" s="364"/>
      <c r="D939" s="365"/>
      <c r="E939" s="366"/>
      <c r="F939" s="366"/>
      <c r="G939" s="366"/>
      <c r="H939" s="366"/>
      <c r="I939" s="366"/>
      <c r="J939" s="366"/>
      <c r="K939" s="366"/>
      <c r="L939" s="366"/>
      <c r="M939" s="367"/>
      <c r="O939" s="1" t="s">
        <v>1720</v>
      </c>
    </row>
    <row r="940" spans="2:15" ht="15" customHeight="1" outlineLevel="1" x14ac:dyDescent="0.25">
      <c r="B940" s="363"/>
      <c r="C940" s="364"/>
      <c r="D940" s="365"/>
      <c r="E940" s="366"/>
      <c r="F940" s="366"/>
      <c r="G940" s="366"/>
      <c r="H940" s="366"/>
      <c r="I940" s="366"/>
      <c r="J940" s="366"/>
      <c r="K940" s="366"/>
      <c r="L940" s="366"/>
      <c r="M940" s="367"/>
      <c r="O940" s="1" t="s">
        <v>1721</v>
      </c>
    </row>
    <row r="941" spans="2:15" ht="15" customHeight="1" outlineLevel="1" x14ac:dyDescent="0.25">
      <c r="B941" s="363"/>
      <c r="C941" s="364"/>
      <c r="D941" s="365"/>
      <c r="E941" s="366"/>
      <c r="F941" s="366"/>
      <c r="G941" s="366"/>
      <c r="H941" s="366"/>
      <c r="I941" s="366"/>
      <c r="J941" s="366"/>
      <c r="K941" s="366"/>
      <c r="L941" s="366"/>
      <c r="M941" s="367"/>
      <c r="O941" s="1" t="s">
        <v>1722</v>
      </c>
    </row>
    <row r="942" spans="2:15" ht="15" customHeight="1" outlineLevel="1" x14ac:dyDescent="0.25">
      <c r="B942" s="363"/>
      <c r="C942" s="364"/>
      <c r="D942" s="365"/>
      <c r="E942" s="366"/>
      <c r="F942" s="366"/>
      <c r="G942" s="366"/>
      <c r="H942" s="366"/>
      <c r="I942" s="366"/>
      <c r="J942" s="366"/>
      <c r="K942" s="366"/>
      <c r="L942" s="366"/>
      <c r="M942" s="367"/>
      <c r="O942" s="1" t="s">
        <v>1723</v>
      </c>
    </row>
    <row r="943" spans="2:15" ht="15" customHeight="1" outlineLevel="1" x14ac:dyDescent="0.25">
      <c r="B943" s="363"/>
      <c r="C943" s="364"/>
      <c r="D943" s="365"/>
      <c r="E943" s="366"/>
      <c r="F943" s="366"/>
      <c r="G943" s="366"/>
      <c r="H943" s="366"/>
      <c r="I943" s="366"/>
      <c r="J943" s="366"/>
      <c r="K943" s="366"/>
      <c r="L943" s="366"/>
      <c r="M943" s="367"/>
      <c r="O943" s="1" t="s">
        <v>1724</v>
      </c>
    </row>
    <row r="944" spans="2:15" ht="15" customHeight="1" outlineLevel="1" x14ac:dyDescent="0.25">
      <c r="B944" s="363"/>
      <c r="C944" s="364"/>
      <c r="D944" s="365"/>
      <c r="E944" s="366"/>
      <c r="F944" s="366"/>
      <c r="G944" s="366"/>
      <c r="H944" s="366"/>
      <c r="I944" s="366"/>
      <c r="J944" s="366"/>
      <c r="K944" s="366"/>
      <c r="L944" s="366"/>
      <c r="M944" s="367"/>
      <c r="O944" s="1" t="s">
        <v>1725</v>
      </c>
    </row>
    <row r="945" spans="2:15" ht="15" customHeight="1" outlineLevel="1" x14ac:dyDescent="0.25">
      <c r="B945" s="363"/>
      <c r="C945" s="364"/>
      <c r="D945" s="365"/>
      <c r="E945" s="366"/>
      <c r="F945" s="366"/>
      <c r="G945" s="366"/>
      <c r="H945" s="366"/>
      <c r="I945" s="366"/>
      <c r="J945" s="366"/>
      <c r="K945" s="366"/>
      <c r="L945" s="366"/>
      <c r="M945" s="367"/>
      <c r="O945" s="1" t="s">
        <v>1726</v>
      </c>
    </row>
    <row r="946" spans="2:15" ht="15" customHeight="1" outlineLevel="1" x14ac:dyDescent="0.25">
      <c r="B946" s="363"/>
      <c r="C946" s="364"/>
      <c r="D946" s="365"/>
      <c r="E946" s="366"/>
      <c r="F946" s="366"/>
      <c r="G946" s="366"/>
      <c r="H946" s="366"/>
      <c r="I946" s="366"/>
      <c r="J946" s="366"/>
      <c r="K946" s="366"/>
      <c r="L946" s="366"/>
      <c r="M946" s="367"/>
      <c r="O946" s="1" t="s">
        <v>1727</v>
      </c>
    </row>
    <row r="947" spans="2:15" ht="15" customHeight="1" outlineLevel="1" x14ac:dyDescent="0.25">
      <c r="B947" s="363"/>
      <c r="C947" s="364"/>
      <c r="D947" s="365"/>
      <c r="E947" s="366"/>
      <c r="F947" s="366"/>
      <c r="G947" s="366"/>
      <c r="H947" s="366"/>
      <c r="I947" s="366"/>
      <c r="J947" s="366"/>
      <c r="K947" s="366"/>
      <c r="L947" s="366"/>
      <c r="M947" s="367"/>
      <c r="O947" s="1" t="s">
        <v>1728</v>
      </c>
    </row>
    <row r="948" spans="2:15" ht="15" customHeight="1" outlineLevel="1" x14ac:dyDescent="0.25">
      <c r="B948" s="363"/>
      <c r="C948" s="364"/>
      <c r="D948" s="365"/>
      <c r="E948" s="366"/>
      <c r="F948" s="366"/>
      <c r="G948" s="366"/>
      <c r="H948" s="366"/>
      <c r="I948" s="366"/>
      <c r="J948" s="366"/>
      <c r="K948" s="366"/>
      <c r="L948" s="366"/>
      <c r="M948" s="367"/>
      <c r="O948" s="1" t="s">
        <v>1729</v>
      </c>
    </row>
    <row r="949" spans="2:15" ht="15" customHeight="1" outlineLevel="1" x14ac:dyDescent="0.25">
      <c r="B949" s="363"/>
      <c r="C949" s="364"/>
      <c r="D949" s="365"/>
      <c r="E949" s="366"/>
      <c r="F949" s="366"/>
      <c r="G949" s="366"/>
      <c r="H949" s="366"/>
      <c r="I949" s="366"/>
      <c r="J949" s="366"/>
      <c r="K949" s="366"/>
      <c r="L949" s="366"/>
      <c r="M949" s="367"/>
      <c r="O949" s="1" t="s">
        <v>1730</v>
      </c>
    </row>
    <row r="950" spans="2:15" ht="15" customHeight="1" outlineLevel="1" x14ac:dyDescent="0.25">
      <c r="B950" s="363"/>
      <c r="C950" s="364"/>
      <c r="D950" s="365"/>
      <c r="E950" s="366"/>
      <c r="F950" s="366"/>
      <c r="G950" s="366"/>
      <c r="H950" s="366"/>
      <c r="I950" s="366"/>
      <c r="J950" s="366"/>
      <c r="K950" s="366"/>
      <c r="L950" s="366"/>
      <c r="M950" s="367"/>
      <c r="O950" s="1" t="s">
        <v>1731</v>
      </c>
    </row>
    <row r="951" spans="2:15" ht="15" customHeight="1" outlineLevel="1" x14ac:dyDescent="0.25">
      <c r="B951" s="363"/>
      <c r="C951" s="364"/>
      <c r="D951" s="365"/>
      <c r="E951" s="366"/>
      <c r="F951" s="366"/>
      <c r="G951" s="366"/>
      <c r="H951" s="366"/>
      <c r="I951" s="366"/>
      <c r="J951" s="366"/>
      <c r="K951" s="366"/>
      <c r="L951" s="366"/>
      <c r="M951" s="367"/>
      <c r="O951" s="1" t="s">
        <v>1732</v>
      </c>
    </row>
    <row r="952" spans="2:15" ht="15" customHeight="1" outlineLevel="1" x14ac:dyDescent="0.25">
      <c r="B952" s="363"/>
      <c r="C952" s="364"/>
      <c r="D952" s="365"/>
      <c r="E952" s="366"/>
      <c r="F952" s="366"/>
      <c r="G952" s="366"/>
      <c r="H952" s="366"/>
      <c r="I952" s="366"/>
      <c r="J952" s="366"/>
      <c r="K952" s="366"/>
      <c r="L952" s="366"/>
      <c r="M952" s="367"/>
      <c r="O952" s="1" t="s">
        <v>1733</v>
      </c>
    </row>
    <row r="953" spans="2:15" ht="15" customHeight="1" outlineLevel="1" x14ac:dyDescent="0.25">
      <c r="B953" s="363"/>
      <c r="C953" s="364"/>
      <c r="D953" s="365"/>
      <c r="E953" s="366"/>
      <c r="F953" s="366"/>
      <c r="G953" s="366"/>
      <c r="H953" s="366"/>
      <c r="I953" s="366"/>
      <c r="J953" s="366"/>
      <c r="K953" s="366"/>
      <c r="L953" s="366"/>
      <c r="M953" s="367"/>
      <c r="O953" s="1" t="s">
        <v>1734</v>
      </c>
    </row>
    <row r="954" spans="2:15" ht="15" customHeight="1" outlineLevel="1" x14ac:dyDescent="0.25">
      <c r="B954" s="363"/>
      <c r="C954" s="364"/>
      <c r="D954" s="365"/>
      <c r="E954" s="366"/>
      <c r="F954" s="366"/>
      <c r="G954" s="366"/>
      <c r="H954" s="366"/>
      <c r="I954" s="366"/>
      <c r="J954" s="366"/>
      <c r="K954" s="366"/>
      <c r="L954" s="366"/>
      <c r="M954" s="367"/>
      <c r="O954" s="1" t="s">
        <v>1735</v>
      </c>
    </row>
    <row r="955" spans="2:15" ht="15" customHeight="1" outlineLevel="1" x14ac:dyDescent="0.25">
      <c r="B955" s="363"/>
      <c r="C955" s="364"/>
      <c r="D955" s="365"/>
      <c r="E955" s="366"/>
      <c r="F955" s="366"/>
      <c r="G955" s="366"/>
      <c r="H955" s="366"/>
      <c r="I955" s="366"/>
      <c r="J955" s="366"/>
      <c r="K955" s="366"/>
      <c r="L955" s="366"/>
      <c r="M955" s="367"/>
      <c r="O955" s="1" t="s">
        <v>1736</v>
      </c>
    </row>
    <row r="956" spans="2:15" ht="15" customHeight="1" outlineLevel="1" x14ac:dyDescent="0.25">
      <c r="B956" s="363"/>
      <c r="C956" s="364"/>
      <c r="D956" s="365"/>
      <c r="E956" s="366"/>
      <c r="F956" s="366"/>
      <c r="G956" s="366"/>
      <c r="H956" s="366"/>
      <c r="I956" s="366"/>
      <c r="J956" s="366"/>
      <c r="K956" s="366"/>
      <c r="L956" s="366"/>
      <c r="M956" s="367"/>
      <c r="O956" s="1" t="s">
        <v>1737</v>
      </c>
    </row>
    <row r="957" spans="2:15" ht="15" customHeight="1" outlineLevel="1" x14ac:dyDescent="0.25">
      <c r="B957" s="363"/>
      <c r="C957" s="364"/>
      <c r="D957" s="365"/>
      <c r="E957" s="366"/>
      <c r="F957" s="366"/>
      <c r="G957" s="366"/>
      <c r="H957" s="366"/>
      <c r="I957" s="366"/>
      <c r="J957" s="366"/>
      <c r="K957" s="366"/>
      <c r="L957" s="366"/>
      <c r="M957" s="367"/>
      <c r="O957" s="1" t="s">
        <v>1738</v>
      </c>
    </row>
    <row r="958" spans="2:15" ht="15" customHeight="1" outlineLevel="1" x14ac:dyDescent="0.25">
      <c r="B958" s="363"/>
      <c r="C958" s="364"/>
      <c r="D958" s="365"/>
      <c r="E958" s="366"/>
      <c r="F958" s="366"/>
      <c r="G958" s="366"/>
      <c r="H958" s="366"/>
      <c r="I958" s="366"/>
      <c r="J958" s="366"/>
      <c r="K958" s="366"/>
      <c r="L958" s="366"/>
      <c r="M958" s="367"/>
      <c r="O958" s="1" t="s">
        <v>1739</v>
      </c>
    </row>
    <row r="959" spans="2:15" ht="15" customHeight="1" outlineLevel="1" x14ac:dyDescent="0.25">
      <c r="B959" s="363"/>
      <c r="C959" s="364"/>
      <c r="D959" s="365"/>
      <c r="E959" s="366"/>
      <c r="F959" s="366"/>
      <c r="G959" s="366"/>
      <c r="H959" s="366"/>
      <c r="I959" s="366"/>
      <c r="J959" s="366"/>
      <c r="K959" s="366"/>
      <c r="L959" s="366"/>
      <c r="M959" s="367"/>
      <c r="O959" s="1" t="s">
        <v>1740</v>
      </c>
    </row>
    <row r="960" spans="2:15" ht="15" customHeight="1" outlineLevel="1" x14ac:dyDescent="0.25">
      <c r="B960" s="363"/>
      <c r="C960" s="364"/>
      <c r="D960" s="365"/>
      <c r="E960" s="366"/>
      <c r="F960" s="366"/>
      <c r="G960" s="366"/>
      <c r="H960" s="366"/>
      <c r="I960" s="366"/>
      <c r="J960" s="366"/>
      <c r="K960" s="366"/>
      <c r="L960" s="366"/>
      <c r="M960" s="367"/>
      <c r="O960" s="1" t="s">
        <v>1741</v>
      </c>
    </row>
    <row r="961" spans="2:15" ht="15" customHeight="1" outlineLevel="1" x14ac:dyDescent="0.25">
      <c r="B961" s="363"/>
      <c r="C961" s="364"/>
      <c r="D961" s="365"/>
      <c r="E961" s="366"/>
      <c r="F961" s="366"/>
      <c r="G961" s="366"/>
      <c r="H961" s="366"/>
      <c r="I961" s="366"/>
      <c r="J961" s="366"/>
      <c r="K961" s="366"/>
      <c r="L961" s="366"/>
      <c r="M961" s="367"/>
      <c r="O961" s="1" t="s">
        <v>1742</v>
      </c>
    </row>
    <row r="962" spans="2:15" ht="15" customHeight="1" outlineLevel="1" x14ac:dyDescent="0.25">
      <c r="B962" s="363"/>
      <c r="C962" s="364"/>
      <c r="D962" s="365"/>
      <c r="E962" s="366"/>
      <c r="F962" s="366"/>
      <c r="G962" s="366"/>
      <c r="H962" s="366"/>
      <c r="I962" s="366"/>
      <c r="J962" s="366"/>
      <c r="K962" s="366"/>
      <c r="L962" s="366"/>
      <c r="M962" s="367"/>
      <c r="O962" s="1" t="s">
        <v>1743</v>
      </c>
    </row>
    <row r="963" spans="2:15" ht="15" customHeight="1" outlineLevel="1" x14ac:dyDescent="0.25">
      <c r="B963" s="363"/>
      <c r="C963" s="364"/>
      <c r="D963" s="365"/>
      <c r="E963" s="366"/>
      <c r="F963" s="366"/>
      <c r="G963" s="366"/>
      <c r="H963" s="366"/>
      <c r="I963" s="366"/>
      <c r="J963" s="366"/>
      <c r="K963" s="366"/>
      <c r="L963" s="366"/>
      <c r="M963" s="367"/>
      <c r="O963" s="1" t="s">
        <v>1744</v>
      </c>
    </row>
    <row r="964" spans="2:15" ht="15" customHeight="1" outlineLevel="1" x14ac:dyDescent="0.25">
      <c r="B964" s="363"/>
      <c r="C964" s="364"/>
      <c r="D964" s="365"/>
      <c r="E964" s="366"/>
      <c r="F964" s="366"/>
      <c r="G964" s="366"/>
      <c r="H964" s="366"/>
      <c r="I964" s="366"/>
      <c r="J964" s="366"/>
      <c r="K964" s="366"/>
      <c r="L964" s="366"/>
      <c r="M964" s="367"/>
      <c r="O964" s="1" t="s">
        <v>1745</v>
      </c>
    </row>
    <row r="965" spans="2:15" ht="15" customHeight="1" outlineLevel="1" x14ac:dyDescent="0.25">
      <c r="B965" s="363"/>
      <c r="C965" s="364"/>
      <c r="D965" s="365"/>
      <c r="E965" s="366"/>
      <c r="F965" s="366"/>
      <c r="G965" s="366"/>
      <c r="H965" s="366"/>
      <c r="I965" s="366"/>
      <c r="J965" s="366"/>
      <c r="K965" s="366"/>
      <c r="L965" s="366"/>
      <c r="M965" s="367"/>
      <c r="O965" s="1" t="s">
        <v>1746</v>
      </c>
    </row>
    <row r="966" spans="2:15" ht="15" customHeight="1" outlineLevel="1" x14ac:dyDescent="0.25">
      <c r="B966" s="363"/>
      <c r="C966" s="364"/>
      <c r="D966" s="365"/>
      <c r="E966" s="366"/>
      <c r="F966" s="366"/>
      <c r="G966" s="366"/>
      <c r="H966" s="366"/>
      <c r="I966" s="366"/>
      <c r="J966" s="366"/>
      <c r="K966" s="366"/>
      <c r="L966" s="366"/>
      <c r="M966" s="367"/>
      <c r="O966" s="1" t="s">
        <v>1747</v>
      </c>
    </row>
    <row r="967" spans="2:15" ht="15" customHeight="1" outlineLevel="1" x14ac:dyDescent="0.25">
      <c r="B967" s="363"/>
      <c r="C967" s="364"/>
      <c r="D967" s="365"/>
      <c r="E967" s="366"/>
      <c r="F967" s="366"/>
      <c r="G967" s="366"/>
      <c r="H967" s="366"/>
      <c r="I967" s="366"/>
      <c r="J967" s="366"/>
      <c r="K967" s="366"/>
      <c r="L967" s="366"/>
      <c r="M967" s="367"/>
      <c r="O967" s="1" t="s">
        <v>1748</v>
      </c>
    </row>
    <row r="968" spans="2:15" ht="15" customHeight="1" outlineLevel="1" x14ac:dyDescent="0.25">
      <c r="B968" s="363"/>
      <c r="C968" s="364"/>
      <c r="D968" s="365"/>
      <c r="E968" s="366"/>
      <c r="F968" s="366"/>
      <c r="G968" s="366"/>
      <c r="H968" s="366"/>
      <c r="I968" s="366"/>
      <c r="J968" s="366"/>
      <c r="K968" s="366"/>
      <c r="L968" s="366"/>
      <c r="M968" s="367"/>
      <c r="O968" s="1" t="s">
        <v>1749</v>
      </c>
    </row>
    <row r="969" spans="2:15" ht="15" customHeight="1" outlineLevel="1" x14ac:dyDescent="0.25">
      <c r="B969" s="363"/>
      <c r="C969" s="364"/>
      <c r="D969" s="365"/>
      <c r="E969" s="366"/>
      <c r="F969" s="366"/>
      <c r="G969" s="366"/>
      <c r="H969" s="366"/>
      <c r="I969" s="366"/>
      <c r="J969" s="366"/>
      <c r="K969" s="366"/>
      <c r="L969" s="366"/>
      <c r="M969" s="367"/>
      <c r="O969" s="1" t="s">
        <v>1750</v>
      </c>
    </row>
    <row r="970" spans="2:15" ht="15" customHeight="1" outlineLevel="1" x14ac:dyDescent="0.25">
      <c r="B970" s="363"/>
      <c r="C970" s="364"/>
      <c r="D970" s="365"/>
      <c r="E970" s="366"/>
      <c r="F970" s="366"/>
      <c r="G970" s="366"/>
      <c r="H970" s="366"/>
      <c r="I970" s="366"/>
      <c r="J970" s="366"/>
      <c r="K970" s="366"/>
      <c r="L970" s="366"/>
      <c r="M970" s="367"/>
      <c r="O970" s="1" t="s">
        <v>1751</v>
      </c>
    </row>
    <row r="971" spans="2:15" ht="15" customHeight="1" outlineLevel="1" x14ac:dyDescent="0.25">
      <c r="B971" s="363"/>
      <c r="C971" s="364"/>
      <c r="D971" s="365"/>
      <c r="E971" s="366"/>
      <c r="F971" s="366"/>
      <c r="G971" s="366"/>
      <c r="H971" s="366"/>
      <c r="I971" s="366"/>
      <c r="J971" s="366"/>
      <c r="K971" s="366"/>
      <c r="L971" s="366"/>
      <c r="M971" s="367"/>
      <c r="O971" s="1" t="s">
        <v>1752</v>
      </c>
    </row>
    <row r="972" spans="2:15" ht="15" customHeight="1" outlineLevel="1" x14ac:dyDescent="0.25">
      <c r="B972" s="363"/>
      <c r="C972" s="364"/>
      <c r="D972" s="365"/>
      <c r="E972" s="366"/>
      <c r="F972" s="366"/>
      <c r="G972" s="366"/>
      <c r="H972" s="366"/>
      <c r="I972" s="366"/>
      <c r="J972" s="366"/>
      <c r="K972" s="366"/>
      <c r="L972" s="366"/>
      <c r="M972" s="367"/>
      <c r="O972" s="1" t="s">
        <v>1753</v>
      </c>
    </row>
    <row r="973" spans="2:15" ht="15" customHeight="1" outlineLevel="1" x14ac:dyDescent="0.25">
      <c r="B973" s="363"/>
      <c r="C973" s="364"/>
      <c r="D973" s="365"/>
      <c r="E973" s="366"/>
      <c r="F973" s="366"/>
      <c r="G973" s="366"/>
      <c r="H973" s="366"/>
      <c r="I973" s="366"/>
      <c r="J973" s="366"/>
      <c r="K973" s="366"/>
      <c r="L973" s="366"/>
      <c r="M973" s="367"/>
      <c r="O973" s="1" t="s">
        <v>1754</v>
      </c>
    </row>
    <row r="974" spans="2:15" ht="15" customHeight="1" outlineLevel="1" x14ac:dyDescent="0.25">
      <c r="B974" s="363"/>
      <c r="C974" s="364"/>
      <c r="D974" s="365"/>
      <c r="E974" s="366"/>
      <c r="F974" s="366"/>
      <c r="G974" s="366"/>
      <c r="H974" s="366"/>
      <c r="I974" s="366"/>
      <c r="J974" s="366"/>
      <c r="K974" s="366"/>
      <c r="L974" s="366"/>
      <c r="M974" s="367"/>
      <c r="O974" s="1" t="s">
        <v>1755</v>
      </c>
    </row>
    <row r="975" spans="2:15" ht="15" customHeight="1" outlineLevel="1" x14ac:dyDescent="0.25">
      <c r="B975" s="363"/>
      <c r="C975" s="364"/>
      <c r="D975" s="365"/>
      <c r="E975" s="366"/>
      <c r="F975" s="366"/>
      <c r="G975" s="366"/>
      <c r="H975" s="366"/>
      <c r="I975" s="366"/>
      <c r="J975" s="366"/>
      <c r="K975" s="366"/>
      <c r="L975" s="366"/>
      <c r="M975" s="367"/>
      <c r="O975" s="1" t="s">
        <v>1756</v>
      </c>
    </row>
    <row r="976" spans="2:15" ht="15" customHeight="1" outlineLevel="1" x14ac:dyDescent="0.25">
      <c r="B976" s="363"/>
      <c r="C976" s="364"/>
      <c r="D976" s="365"/>
      <c r="E976" s="366"/>
      <c r="F976" s="366"/>
      <c r="G976" s="366"/>
      <c r="H976" s="366"/>
      <c r="I976" s="366"/>
      <c r="J976" s="366"/>
      <c r="K976" s="366"/>
      <c r="L976" s="366"/>
      <c r="M976" s="367"/>
      <c r="O976" s="1" t="s">
        <v>1757</v>
      </c>
    </row>
    <row r="977" spans="2:15" ht="15" customHeight="1" outlineLevel="1" x14ac:dyDescent="0.25">
      <c r="B977" s="363"/>
      <c r="C977" s="364"/>
      <c r="D977" s="365"/>
      <c r="E977" s="366"/>
      <c r="F977" s="366"/>
      <c r="G977" s="366"/>
      <c r="H977" s="366"/>
      <c r="I977" s="366"/>
      <c r="J977" s="366"/>
      <c r="K977" s="366"/>
      <c r="L977" s="366"/>
      <c r="M977" s="367"/>
      <c r="O977" s="1" t="s">
        <v>1758</v>
      </c>
    </row>
    <row r="978" spans="2:15" ht="15" customHeight="1" outlineLevel="1" x14ac:dyDescent="0.25">
      <c r="B978" s="363"/>
      <c r="C978" s="364"/>
      <c r="D978" s="365"/>
      <c r="E978" s="366"/>
      <c r="F978" s="366"/>
      <c r="G978" s="366"/>
      <c r="H978" s="366"/>
      <c r="I978" s="366"/>
      <c r="J978" s="366"/>
      <c r="K978" s="366"/>
      <c r="L978" s="366"/>
      <c r="M978" s="367"/>
      <c r="O978" s="1" t="s">
        <v>1759</v>
      </c>
    </row>
    <row r="979" spans="2:15" ht="15" customHeight="1" outlineLevel="1" x14ac:dyDescent="0.25">
      <c r="B979" s="363"/>
      <c r="C979" s="364"/>
      <c r="D979" s="365"/>
      <c r="E979" s="366"/>
      <c r="F979" s="366"/>
      <c r="G979" s="366"/>
      <c r="H979" s="366"/>
      <c r="I979" s="366"/>
      <c r="J979" s="366"/>
      <c r="K979" s="366"/>
      <c r="L979" s="366"/>
      <c r="M979" s="367"/>
      <c r="O979" s="1" t="s">
        <v>1760</v>
      </c>
    </row>
    <row r="980" spans="2:15" ht="15" customHeight="1" outlineLevel="1" x14ac:dyDescent="0.25">
      <c r="B980" s="363"/>
      <c r="C980" s="364"/>
      <c r="D980" s="365"/>
      <c r="E980" s="366"/>
      <c r="F980" s="366"/>
      <c r="G980" s="366"/>
      <c r="H980" s="366"/>
      <c r="I980" s="366"/>
      <c r="J980" s="366"/>
      <c r="K980" s="366"/>
      <c r="L980" s="366"/>
      <c r="M980" s="367"/>
      <c r="O980" s="1" t="s">
        <v>1761</v>
      </c>
    </row>
    <row r="981" spans="2:15" ht="15" customHeight="1" outlineLevel="1" x14ac:dyDescent="0.25">
      <c r="B981" s="363"/>
      <c r="C981" s="364"/>
      <c r="D981" s="365"/>
      <c r="E981" s="366"/>
      <c r="F981" s="366"/>
      <c r="G981" s="366"/>
      <c r="H981" s="366"/>
      <c r="I981" s="366"/>
      <c r="J981" s="366"/>
      <c r="K981" s="366"/>
      <c r="L981" s="366"/>
      <c r="M981" s="367"/>
      <c r="O981" s="1" t="s">
        <v>1762</v>
      </c>
    </row>
    <row r="982" spans="2:15" ht="15" customHeight="1" outlineLevel="1" x14ac:dyDescent="0.25">
      <c r="B982" s="363"/>
      <c r="C982" s="364"/>
      <c r="D982" s="365"/>
      <c r="E982" s="366"/>
      <c r="F982" s="366"/>
      <c r="G982" s="366"/>
      <c r="H982" s="366"/>
      <c r="I982" s="366"/>
      <c r="J982" s="366"/>
      <c r="K982" s="366"/>
      <c r="L982" s="366"/>
      <c r="M982" s="367"/>
      <c r="O982" s="1" t="s">
        <v>1763</v>
      </c>
    </row>
    <row r="983" spans="2:15" ht="15" customHeight="1" outlineLevel="1" x14ac:dyDescent="0.25">
      <c r="B983" s="363"/>
      <c r="C983" s="364"/>
      <c r="D983" s="365"/>
      <c r="E983" s="366"/>
      <c r="F983" s="366"/>
      <c r="G983" s="366"/>
      <c r="H983" s="366"/>
      <c r="I983" s="366"/>
      <c r="J983" s="366"/>
      <c r="K983" s="366"/>
      <c r="L983" s="366"/>
      <c r="M983" s="367"/>
      <c r="O983" s="1" t="s">
        <v>1764</v>
      </c>
    </row>
    <row r="984" spans="2:15" ht="15" customHeight="1" outlineLevel="1" x14ac:dyDescent="0.25">
      <c r="B984" s="363"/>
      <c r="C984" s="364"/>
      <c r="D984" s="365"/>
      <c r="E984" s="366"/>
      <c r="F984" s="366"/>
      <c r="G984" s="366"/>
      <c r="H984" s="366"/>
      <c r="I984" s="366"/>
      <c r="J984" s="366"/>
      <c r="K984" s="366"/>
      <c r="L984" s="366"/>
      <c r="M984" s="367"/>
      <c r="O984" s="1" t="s">
        <v>1765</v>
      </c>
    </row>
    <row r="985" spans="2:15" ht="15" customHeight="1" outlineLevel="1" x14ac:dyDescent="0.25">
      <c r="B985" s="363"/>
      <c r="C985" s="364"/>
      <c r="D985" s="365"/>
      <c r="E985" s="366"/>
      <c r="F985" s="366"/>
      <c r="G985" s="366"/>
      <c r="H985" s="366"/>
      <c r="I985" s="366"/>
      <c r="J985" s="366"/>
      <c r="K985" s="366"/>
      <c r="L985" s="366"/>
      <c r="M985" s="367"/>
      <c r="O985" s="1" t="s">
        <v>1766</v>
      </c>
    </row>
    <row r="986" spans="2:15" ht="15" customHeight="1" outlineLevel="1" x14ac:dyDescent="0.25">
      <c r="B986" s="363"/>
      <c r="C986" s="364"/>
      <c r="D986" s="365"/>
      <c r="E986" s="366"/>
      <c r="F986" s="366"/>
      <c r="G986" s="366"/>
      <c r="H986" s="366"/>
      <c r="I986" s="366"/>
      <c r="J986" s="366"/>
      <c r="K986" s="366"/>
      <c r="L986" s="366"/>
      <c r="M986" s="367"/>
      <c r="O986" s="1" t="s">
        <v>1767</v>
      </c>
    </row>
    <row r="987" spans="2:15" ht="15" customHeight="1" outlineLevel="1" x14ac:dyDescent="0.25">
      <c r="B987" s="363"/>
      <c r="C987" s="364"/>
      <c r="D987" s="365"/>
      <c r="E987" s="366"/>
      <c r="F987" s="366"/>
      <c r="G987" s="366"/>
      <c r="H987" s="366"/>
      <c r="I987" s="366"/>
      <c r="J987" s="366"/>
      <c r="K987" s="366"/>
      <c r="L987" s="366"/>
      <c r="M987" s="367"/>
      <c r="O987" s="1" t="s">
        <v>1768</v>
      </c>
    </row>
    <row r="988" spans="2:15" ht="15" customHeight="1" outlineLevel="1" x14ac:dyDescent="0.25">
      <c r="B988" s="363"/>
      <c r="C988" s="364"/>
      <c r="D988" s="365"/>
      <c r="E988" s="366"/>
      <c r="F988" s="366"/>
      <c r="G988" s="366"/>
      <c r="H988" s="366"/>
      <c r="I988" s="366"/>
      <c r="J988" s="366"/>
      <c r="K988" s="366"/>
      <c r="L988" s="366"/>
      <c r="M988" s="367"/>
      <c r="O988" s="1" t="s">
        <v>1769</v>
      </c>
    </row>
    <row r="989" spans="2:15" ht="15" customHeight="1" outlineLevel="1" x14ac:dyDescent="0.25">
      <c r="B989" s="363"/>
      <c r="C989" s="364"/>
      <c r="D989" s="365"/>
      <c r="E989" s="366"/>
      <c r="F989" s="366"/>
      <c r="G989" s="366"/>
      <c r="H989" s="366"/>
      <c r="I989" s="366"/>
      <c r="J989" s="366"/>
      <c r="K989" s="366"/>
      <c r="L989" s="366"/>
      <c r="M989" s="367"/>
      <c r="O989" s="1" t="s">
        <v>1770</v>
      </c>
    </row>
    <row r="990" spans="2:15" ht="15" customHeight="1" outlineLevel="1" x14ac:dyDescent="0.25">
      <c r="B990" s="363"/>
      <c r="C990" s="364"/>
      <c r="D990" s="365"/>
      <c r="E990" s="366"/>
      <c r="F990" s="366"/>
      <c r="G990" s="366"/>
      <c r="H990" s="366"/>
      <c r="I990" s="366"/>
      <c r="J990" s="366"/>
      <c r="K990" s="366"/>
      <c r="L990" s="366"/>
      <c r="M990" s="367"/>
      <c r="O990" s="1" t="s">
        <v>1771</v>
      </c>
    </row>
    <row r="991" spans="2:15" ht="15" customHeight="1" outlineLevel="1" x14ac:dyDescent="0.25">
      <c r="B991" s="363"/>
      <c r="C991" s="364"/>
      <c r="D991" s="365"/>
      <c r="E991" s="366"/>
      <c r="F991" s="366"/>
      <c r="G991" s="366"/>
      <c r="H991" s="366"/>
      <c r="I991" s="366"/>
      <c r="J991" s="366"/>
      <c r="K991" s="366"/>
      <c r="L991" s="366"/>
      <c r="M991" s="367"/>
      <c r="O991" s="1" t="s">
        <v>1772</v>
      </c>
    </row>
    <row r="992" spans="2:15" ht="15" customHeight="1" outlineLevel="1" x14ac:dyDescent="0.25">
      <c r="B992" s="363"/>
      <c r="C992" s="364"/>
      <c r="D992" s="365"/>
      <c r="E992" s="366"/>
      <c r="F992" s="366"/>
      <c r="G992" s="366"/>
      <c r="H992" s="366"/>
      <c r="I992" s="366"/>
      <c r="J992" s="366"/>
      <c r="K992" s="366"/>
      <c r="L992" s="366"/>
      <c r="M992" s="367"/>
      <c r="O992" s="1" t="s">
        <v>1773</v>
      </c>
    </row>
    <row r="993" spans="2:19" ht="15" customHeight="1" outlineLevel="1" x14ac:dyDescent="0.25">
      <c r="B993" s="363"/>
      <c r="C993" s="364"/>
      <c r="D993" s="365"/>
      <c r="E993" s="366"/>
      <c r="F993" s="366"/>
      <c r="G993" s="366"/>
      <c r="H993" s="366"/>
      <c r="I993" s="366"/>
      <c r="J993" s="366"/>
      <c r="K993" s="366"/>
      <c r="L993" s="366"/>
      <c r="M993" s="367"/>
      <c r="O993" s="1" t="s">
        <v>1774</v>
      </c>
    </row>
    <row r="994" spans="2:19" ht="15" customHeight="1" outlineLevel="1" x14ac:dyDescent="0.25">
      <c r="B994" s="363"/>
      <c r="C994" s="364"/>
      <c r="D994" s="365"/>
      <c r="E994" s="366"/>
      <c r="F994" s="366"/>
      <c r="G994" s="366"/>
      <c r="H994" s="366"/>
      <c r="I994" s="366"/>
      <c r="J994" s="366"/>
      <c r="K994" s="366"/>
      <c r="L994" s="366"/>
      <c r="M994" s="367"/>
      <c r="O994" s="1" t="s">
        <v>1775</v>
      </c>
    </row>
    <row r="995" spans="2:19" ht="15" customHeight="1" outlineLevel="1" x14ac:dyDescent="0.25">
      <c r="B995" s="363"/>
      <c r="C995" s="364"/>
      <c r="D995" s="365"/>
      <c r="E995" s="366"/>
      <c r="F995" s="366"/>
      <c r="G995" s="366"/>
      <c r="H995" s="366"/>
      <c r="I995" s="366"/>
      <c r="J995" s="366"/>
      <c r="K995" s="366"/>
      <c r="L995" s="366"/>
      <c r="M995" s="367"/>
      <c r="O995" s="1" t="s">
        <v>1776</v>
      </c>
    </row>
    <row r="996" spans="2:19" ht="15" customHeight="1" outlineLevel="1" x14ac:dyDescent="0.25">
      <c r="B996" s="363"/>
      <c r="C996" s="364"/>
      <c r="D996" s="365"/>
      <c r="E996" s="366"/>
      <c r="F996" s="366"/>
      <c r="G996" s="366"/>
      <c r="H996" s="366"/>
      <c r="I996" s="366"/>
      <c r="J996" s="366"/>
      <c r="K996" s="366"/>
      <c r="L996" s="366"/>
      <c r="M996" s="367"/>
      <c r="O996" s="1" t="s">
        <v>1777</v>
      </c>
    </row>
    <row r="997" spans="2:19" ht="15" customHeight="1" outlineLevel="1" x14ac:dyDescent="0.25">
      <c r="B997" s="363"/>
      <c r="C997" s="364"/>
      <c r="D997" s="365"/>
      <c r="E997" s="366"/>
      <c r="F997" s="366"/>
      <c r="G997" s="366"/>
      <c r="H997" s="366"/>
      <c r="I997" s="366"/>
      <c r="J997" s="366"/>
      <c r="K997" s="366"/>
      <c r="L997" s="366"/>
      <c r="M997" s="367"/>
      <c r="O997" s="1" t="s">
        <v>1778</v>
      </c>
    </row>
    <row r="998" spans="2:19" ht="15" customHeight="1" outlineLevel="1" x14ac:dyDescent="0.25">
      <c r="B998" s="363"/>
      <c r="C998" s="364"/>
      <c r="D998" s="365"/>
      <c r="E998" s="366"/>
      <c r="F998" s="366"/>
      <c r="G998" s="366"/>
      <c r="H998" s="366"/>
      <c r="I998" s="366"/>
      <c r="J998" s="366"/>
      <c r="K998" s="366"/>
      <c r="L998" s="366"/>
      <c r="M998" s="367"/>
      <c r="O998" s="1" t="s">
        <v>1779</v>
      </c>
    </row>
    <row r="999" spans="2:19" ht="15" customHeight="1" outlineLevel="1" x14ac:dyDescent="0.25">
      <c r="B999" s="363"/>
      <c r="C999" s="364"/>
      <c r="D999" s="365"/>
      <c r="E999" s="366"/>
      <c r="F999" s="366"/>
      <c r="G999" s="366"/>
      <c r="H999" s="366"/>
      <c r="I999" s="366"/>
      <c r="J999" s="366"/>
      <c r="K999" s="366"/>
      <c r="L999" s="366"/>
      <c r="M999" s="367"/>
      <c r="O999" s="1" t="s">
        <v>1780</v>
      </c>
    </row>
    <row r="1000" spans="2:19" ht="15" customHeight="1" outlineLevel="1" x14ac:dyDescent="0.25">
      <c r="B1000" s="363"/>
      <c r="C1000" s="364"/>
      <c r="D1000" s="365"/>
      <c r="E1000" s="366"/>
      <c r="F1000" s="366"/>
      <c r="G1000" s="366"/>
      <c r="H1000" s="366"/>
      <c r="I1000" s="366"/>
      <c r="J1000" s="366"/>
      <c r="K1000" s="366"/>
      <c r="L1000" s="366"/>
      <c r="M1000" s="367"/>
      <c r="O1000" s="1" t="s">
        <v>1781</v>
      </c>
    </row>
    <row r="1001" spans="2:19" ht="15" customHeight="1" outlineLevel="1" x14ac:dyDescent="0.25">
      <c r="B1001" s="363"/>
      <c r="C1001" s="364"/>
      <c r="D1001" s="365"/>
      <c r="E1001" s="366"/>
      <c r="F1001" s="366"/>
      <c r="G1001" s="366"/>
      <c r="H1001" s="366"/>
      <c r="I1001" s="366"/>
      <c r="J1001" s="366"/>
      <c r="K1001" s="366"/>
      <c r="L1001" s="366"/>
      <c r="M1001" s="367"/>
      <c r="O1001" s="1" t="s">
        <v>1782</v>
      </c>
    </row>
    <row r="1002" spans="2:19" ht="15" customHeight="1" outlineLevel="1" x14ac:dyDescent="0.25">
      <c r="B1002" s="363"/>
      <c r="C1002" s="364"/>
      <c r="D1002" s="365"/>
      <c r="E1002" s="366"/>
      <c r="F1002" s="366"/>
      <c r="G1002" s="366"/>
      <c r="H1002" s="366"/>
      <c r="I1002" s="366"/>
      <c r="J1002" s="366"/>
      <c r="K1002" s="366"/>
      <c r="L1002" s="366"/>
      <c r="M1002" s="367"/>
      <c r="O1002" s="1" t="s">
        <v>1783</v>
      </c>
    </row>
    <row r="1003" spans="2:19" ht="15" customHeight="1" outlineLevel="1" x14ac:dyDescent="0.25">
      <c r="B1003" s="363"/>
      <c r="C1003" s="364"/>
      <c r="D1003" s="365"/>
      <c r="E1003" s="366"/>
      <c r="F1003" s="366"/>
      <c r="G1003" s="366"/>
      <c r="H1003" s="366"/>
      <c r="I1003" s="366"/>
      <c r="J1003" s="366"/>
      <c r="K1003" s="366"/>
      <c r="L1003" s="366"/>
      <c r="M1003" s="367"/>
      <c r="O1003" s="1" t="s">
        <v>1784</v>
      </c>
    </row>
    <row r="1004" spans="2:19" ht="15" customHeight="1" outlineLevel="1" thickBot="1" x14ac:dyDescent="0.3">
      <c r="B1004" s="368"/>
      <c r="C1004" s="364"/>
      <c r="D1004" s="365"/>
      <c r="E1004" s="366"/>
      <c r="F1004" s="366"/>
      <c r="G1004" s="366"/>
      <c r="H1004" s="366"/>
      <c r="I1004" s="366"/>
      <c r="J1004" s="366"/>
      <c r="K1004" s="366"/>
      <c r="L1004" s="366"/>
      <c r="M1004" s="367"/>
      <c r="O1004" s="1" t="s">
        <v>1785</v>
      </c>
    </row>
    <row r="1005" spans="2:19" ht="15" customHeight="1" thickTop="1" thickBot="1" x14ac:dyDescent="0.3">
      <c r="B1005" s="527" t="str">
        <f>IF(Lang=0,R1005,S1005)</f>
        <v>Total consolidé</v>
      </c>
      <c r="C1005" s="528">
        <f>IF(Lang=0,T1005,U1005)</f>
        <v>0</v>
      </c>
      <c r="D1005" s="528">
        <f>IF(Lang=0,V1005,W1005)</f>
        <v>0</v>
      </c>
      <c r="E1005" s="369">
        <f t="shared" ref="E1005:M1005" si="3">SUM(E7:E1004)</f>
        <v>0</v>
      </c>
      <c r="F1005" s="369">
        <f t="shared" si="3"/>
        <v>0</v>
      </c>
      <c r="G1005" s="369">
        <f t="shared" si="3"/>
        <v>0</v>
      </c>
      <c r="H1005" s="369">
        <f t="shared" si="3"/>
        <v>0</v>
      </c>
      <c r="I1005" s="369">
        <f t="shared" si="3"/>
        <v>0</v>
      </c>
      <c r="J1005" s="369">
        <f t="shared" si="3"/>
        <v>0</v>
      </c>
      <c r="K1005" s="369">
        <f t="shared" si="3"/>
        <v>0</v>
      </c>
      <c r="L1005" s="369">
        <f t="shared" si="3"/>
        <v>0</v>
      </c>
      <c r="M1005" s="370">
        <f t="shared" si="3"/>
        <v>0</v>
      </c>
      <c r="O1005" s="1" t="s">
        <v>1786</v>
      </c>
      <c r="R1005" s="112" t="s">
        <v>1787</v>
      </c>
      <c r="S1005" s="112" t="s">
        <v>1788</v>
      </c>
    </row>
    <row r="1007" spans="2:19" x14ac:dyDescent="0.25">
      <c r="B1007" s="140"/>
    </row>
  </sheetData>
  <sheetProtection sheet="1" objects="1" scenarios="1"/>
  <mergeCells count="9">
    <mergeCell ref="B2:M2"/>
    <mergeCell ref="B1005:D1005"/>
    <mergeCell ref="B3:M3"/>
    <mergeCell ref="E4:H4"/>
    <mergeCell ref="I4:J4"/>
    <mergeCell ref="K4:M4"/>
    <mergeCell ref="B4:B5"/>
    <mergeCell ref="C4:C5"/>
    <mergeCell ref="D4:D5"/>
  </mergeCells>
  <printOptions horizontalCentered="1"/>
  <pageMargins left="0.15748031496063" right="0.15748031496063" top="0.74803149606299202" bottom="0.43307086614173201" header="0.31496062992126" footer="0.15748031496063"/>
  <pageSetup paperSize="5" scale="74" orientation="landscape" r:id="rId1"/>
  <headerFooter>
    <oddFooter>&amp;LAutorité des marchés financiers
Direction principale de la surveillance des assureurs et du contrôle du droit d'exercice&amp;CTableau 2.1 a&amp;RPassif des contrats d'assurance</oddFooter>
  </headerFooter>
  <colBreaks count="1" manualBreakCount="1">
    <brk id="13"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'0'!$D$4:$D$104</xm:f>
          </x14:formula1>
          <xm:sqref>C7:C1004</xm:sqref>
        </x14:dataValidation>
        <x14:dataValidation type="list" allowBlank="1" showInputMessage="1" showErrorMessage="1" xr:uid="{00000000-0002-0000-0300-000001000000}">
          <x14:formula1>
            <xm:f>'0'!$B$4:$B$1004</xm:f>
          </x14:formula1>
          <xm:sqref>D7:D1004</xm:sqref>
        </x14:dataValidation>
        <x14:dataValidation type="list" allowBlank="1" showInputMessage="1" showErrorMessage="1" xr:uid="{00000000-0002-0000-0300-000002000000}">
          <x14:formula1>
            <xm:f>Menus!$E$3:$E$186</xm:f>
          </x14:formula1>
          <xm:sqref>B7:B1004</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D4D34-32AE-47B8-9A01-E0F7727D500E}">
  <sheetPr codeName="Feuil40"/>
  <dimension ref="B1:AD105"/>
  <sheetViews>
    <sheetView workbookViewId="0"/>
  </sheetViews>
  <sheetFormatPr baseColWidth="10" defaultColWidth="11.42578125" defaultRowHeight="15" outlineLevelRow="1" outlineLevelCol="1" x14ac:dyDescent="0.25"/>
  <cols>
    <col min="1" max="1" width="3.28515625" style="165" customWidth="1"/>
    <col min="2" max="3" width="18.7109375" style="165" customWidth="1"/>
    <col min="4" max="7" width="15.7109375" style="165" customWidth="1"/>
    <col min="8" max="8" width="2.140625" style="165" customWidth="1"/>
    <col min="9" max="9" width="3.7109375" style="165" customWidth="1"/>
    <col min="10" max="10" width="11.42578125" style="165"/>
    <col min="11" max="11" width="11.42578125" style="65" hidden="1" customWidth="1" outlineLevel="1"/>
    <col min="12" max="27" width="11.42578125" style="165" hidden="1" customWidth="1" outlineLevel="1"/>
    <col min="28" max="28" width="11.42578125" style="65" hidden="1" customWidth="1" outlineLevel="1"/>
    <col min="29" max="29" width="11.42578125" style="165" hidden="1" customWidth="1" outlineLevel="1"/>
    <col min="30" max="30" width="11.42578125" style="165" collapsed="1"/>
    <col min="31" max="16384" width="11.42578125" style="165"/>
  </cols>
  <sheetData>
    <row r="1" spans="2:26" ht="15.75" thickBot="1" x14ac:dyDescent="0.3"/>
    <row r="2" spans="2:26" ht="30" customHeight="1" x14ac:dyDescent="0.25">
      <c r="B2" s="705" t="str">
        <f>IF(Lang=0,L2,M2)</f>
        <v>ESCAP - Crédits pour les produits avec participation et les produits ajustables contractuellement
(consolidé)</v>
      </c>
      <c r="C2" s="711">
        <f>IF(Lang=0,N2,O2)</f>
        <v>0</v>
      </c>
      <c r="D2" s="711">
        <f>IF(Lang=0,P2,Q2)</f>
        <v>0</v>
      </c>
      <c r="E2" s="711">
        <f>IF(Lang=0,R2,S2)</f>
        <v>0</v>
      </c>
      <c r="F2" s="711">
        <f>IF(Lang=0,T2,U2)</f>
        <v>0</v>
      </c>
      <c r="G2" s="712">
        <f>IF(Lang=0,V2,W2)</f>
        <v>0</v>
      </c>
      <c r="L2" s="179" t="s">
        <v>2772</v>
      </c>
      <c r="M2" s="165" t="s">
        <v>2773</v>
      </c>
    </row>
    <row r="3" spans="2:26" x14ac:dyDescent="0.25">
      <c r="B3" s="739" t="str">
        <f>IF(Lang=0,L3,M3)</f>
        <v>(en millier de dollars)</v>
      </c>
      <c r="C3" s="740">
        <f>IF(Lang=0,N3,O3)</f>
        <v>0</v>
      </c>
      <c r="D3" s="743">
        <f>IF(Lang=0,P3,Q3)</f>
        <v>0</v>
      </c>
      <c r="E3" s="740">
        <f>IF(Lang=0,R3,S3)</f>
        <v>0</v>
      </c>
      <c r="F3" s="743">
        <f>IF(Lang=0,T3,U3)</f>
        <v>0</v>
      </c>
      <c r="G3" s="753">
        <f>IF(Lang=0,V3,W3)</f>
        <v>0</v>
      </c>
      <c r="L3" s="165" t="s">
        <v>756</v>
      </c>
      <c r="M3" s="165" t="s">
        <v>757</v>
      </c>
    </row>
    <row r="4" spans="2:26" ht="15" customHeight="1" x14ac:dyDescent="0.25">
      <c r="B4" s="745" t="str">
        <f>IF(Lang=0,L4,M4)</f>
        <v>Portefeuille ou filiale</v>
      </c>
      <c r="C4" s="746">
        <f>IF(Lang=0,N4,O4)</f>
        <v>0</v>
      </c>
      <c r="D4" s="749" t="str">
        <f>IF(Lang=0,P4,Q4)</f>
        <v>Crédits</v>
      </c>
      <c r="E4" s="754">
        <f>IF(Lang=0,R4,S4)</f>
        <v>0</v>
      </c>
      <c r="F4" s="749" t="str">
        <f>IF(Lang=0,T4,U4)</f>
        <v>Passif / Actif</v>
      </c>
      <c r="G4" s="755">
        <f>IF(Lang=0,V4,W4)</f>
        <v>0</v>
      </c>
      <c r="L4" s="165" t="s">
        <v>760</v>
      </c>
      <c r="M4" s="165" t="s">
        <v>761</v>
      </c>
      <c r="P4" s="165" t="s">
        <v>2774</v>
      </c>
      <c r="Q4" s="165" t="s">
        <v>2775</v>
      </c>
      <c r="T4" s="165" t="s">
        <v>2762</v>
      </c>
      <c r="U4" s="165" t="s">
        <v>2763</v>
      </c>
    </row>
    <row r="5" spans="2:26" ht="50.1" customHeight="1" x14ac:dyDescent="0.25">
      <c r="B5" s="96" t="str">
        <f>IF(Lang=0,L5,M5)</f>
        <v>Contrats d'assurance</v>
      </c>
      <c r="C5" s="352" t="str">
        <f>IF(Lang=0,N5,O5)</f>
        <v>Contrats de réassurance détenus</v>
      </c>
      <c r="D5" s="97" t="str">
        <f>IF(Lang=0,P5,Q5)</f>
        <v>Produits avec participation</v>
      </c>
      <c r="E5" s="352" t="str">
        <f>IF(Lang=0,R5,S5)</f>
        <v>Produits ajustables contractuellement</v>
      </c>
      <c r="F5" s="66" t="str">
        <f>IF(Lang=0,T5,U5)</f>
        <v>Passif des contrats d'assurance (excluant la MSC)</v>
      </c>
      <c r="G5" s="355" t="str">
        <f>IF(Lang=0,V5,W5)</f>
        <v>Actif des contrats
de réassurance détenus (excluant la MSC)</v>
      </c>
      <c r="L5" s="165" t="s">
        <v>2658</v>
      </c>
      <c r="M5" s="165" t="s">
        <v>2659</v>
      </c>
      <c r="N5" s="165" t="s">
        <v>2660</v>
      </c>
      <c r="O5" s="165" t="s">
        <v>2661</v>
      </c>
      <c r="P5" s="165" t="s">
        <v>2776</v>
      </c>
      <c r="Q5" s="165" t="s">
        <v>2777</v>
      </c>
      <c r="R5" s="165" t="s">
        <v>2778</v>
      </c>
      <c r="S5" s="165" t="s">
        <v>2779</v>
      </c>
      <c r="T5" s="165" t="s">
        <v>2684</v>
      </c>
      <c r="U5" s="165" t="s">
        <v>2685</v>
      </c>
      <c r="V5" s="179" t="s">
        <v>2769</v>
      </c>
      <c r="W5" s="165" t="s">
        <v>2770</v>
      </c>
    </row>
    <row r="6" spans="2:26" ht="9" customHeight="1" x14ac:dyDescent="0.25">
      <c r="B6" s="302" t="s">
        <v>782</v>
      </c>
      <c r="C6" s="303" t="s">
        <v>2771</v>
      </c>
      <c r="D6" s="303" t="s">
        <v>785</v>
      </c>
      <c r="E6" s="303" t="s">
        <v>786</v>
      </c>
      <c r="F6" s="303" t="s">
        <v>789</v>
      </c>
      <c r="G6" s="304" t="s">
        <v>790</v>
      </c>
      <c r="I6" s="55" t="str">
        <f>IF(Lang=0,Y6,Z6)</f>
        <v>Réf</v>
      </c>
      <c r="Y6" s="165" t="s">
        <v>2</v>
      </c>
      <c r="Z6" s="165" t="s">
        <v>3</v>
      </c>
    </row>
    <row r="7" spans="2:26" ht="15" customHeight="1" x14ac:dyDescent="0.25">
      <c r="B7" s="474" t="str">
        <f t="shared" ref="B7:B16" si="0">IF(Lang=0,L7,M7)</f>
        <v>Portefeuille#1</v>
      </c>
      <c r="C7" s="365" t="str">
        <f t="shared" ref="C7:C16" si="1">IF(Lang=0,N7,O7)</f>
        <v>Portefeuille#1</v>
      </c>
      <c r="D7" s="371"/>
      <c r="E7" s="371"/>
      <c r="F7" s="371"/>
      <c r="G7" s="372"/>
      <c r="I7" s="56" t="s">
        <v>794</v>
      </c>
      <c r="L7" s="164" t="s">
        <v>680</v>
      </c>
      <c r="M7" s="164" t="s">
        <v>681</v>
      </c>
      <c r="N7" s="164" t="s">
        <v>680</v>
      </c>
      <c r="O7" s="164" t="s">
        <v>681</v>
      </c>
    </row>
    <row r="8" spans="2:26" ht="15" customHeight="1" x14ac:dyDescent="0.25">
      <c r="B8" s="474" t="str">
        <f t="shared" si="0"/>
        <v>Portefeuille#1</v>
      </c>
      <c r="C8" s="365" t="str">
        <f t="shared" si="1"/>
        <v>Portefeuille#1</v>
      </c>
      <c r="D8" s="371"/>
      <c r="E8" s="371"/>
      <c r="F8" s="371"/>
      <c r="G8" s="372"/>
      <c r="I8" s="56" t="s">
        <v>795</v>
      </c>
      <c r="L8" s="164" t="s">
        <v>680</v>
      </c>
      <c r="M8" s="164" t="s">
        <v>681</v>
      </c>
      <c r="N8" s="164" t="s">
        <v>680</v>
      </c>
      <c r="O8" s="164" t="s">
        <v>681</v>
      </c>
    </row>
    <row r="9" spans="2:26" ht="15" customHeight="1" x14ac:dyDescent="0.25">
      <c r="B9" s="474" t="str">
        <f t="shared" si="0"/>
        <v>Portefeuille#1</v>
      </c>
      <c r="C9" s="365" t="str">
        <f t="shared" si="1"/>
        <v>Portefeuille#1</v>
      </c>
      <c r="D9" s="371"/>
      <c r="E9" s="371"/>
      <c r="F9" s="371"/>
      <c r="G9" s="372"/>
      <c r="I9" s="56" t="s">
        <v>796</v>
      </c>
      <c r="L9" s="164" t="s">
        <v>680</v>
      </c>
      <c r="M9" s="164" t="s">
        <v>681</v>
      </c>
      <c r="N9" s="164" t="s">
        <v>680</v>
      </c>
      <c r="O9" s="164" t="s">
        <v>681</v>
      </c>
    </row>
    <row r="10" spans="2:26" ht="15" customHeight="1" x14ac:dyDescent="0.25">
      <c r="B10" s="474" t="str">
        <f t="shared" si="0"/>
        <v>Portefeuille#2</v>
      </c>
      <c r="C10" s="365" t="str">
        <f t="shared" si="1"/>
        <v>Portefeuille#2</v>
      </c>
      <c r="D10" s="371"/>
      <c r="E10" s="371"/>
      <c r="F10" s="371"/>
      <c r="G10" s="372"/>
      <c r="I10" s="56" t="s">
        <v>797</v>
      </c>
      <c r="L10" s="164" t="s">
        <v>687</v>
      </c>
      <c r="M10" s="164" t="s">
        <v>688</v>
      </c>
      <c r="N10" s="164" t="s">
        <v>687</v>
      </c>
      <c r="O10" s="164" t="s">
        <v>688</v>
      </c>
    </row>
    <row r="11" spans="2:26" ht="15" customHeight="1" x14ac:dyDescent="0.25">
      <c r="B11" s="474" t="str">
        <f t="shared" si="0"/>
        <v>Portefeuille#2</v>
      </c>
      <c r="C11" s="365" t="str">
        <f t="shared" si="1"/>
        <v>Portefeuille#2</v>
      </c>
      <c r="D11" s="371"/>
      <c r="E11" s="371"/>
      <c r="F11" s="371"/>
      <c r="G11" s="372"/>
      <c r="I11" s="56" t="s">
        <v>6</v>
      </c>
      <c r="L11" s="164" t="s">
        <v>687</v>
      </c>
      <c r="M11" s="164" t="s">
        <v>688</v>
      </c>
      <c r="N11" s="164" t="s">
        <v>687</v>
      </c>
      <c r="O11" s="164" t="s">
        <v>688</v>
      </c>
    </row>
    <row r="12" spans="2:26" ht="15" customHeight="1" x14ac:dyDescent="0.25">
      <c r="B12" s="474" t="str">
        <f t="shared" si="0"/>
        <v>Portefeuille#2</v>
      </c>
      <c r="C12" s="365" t="str">
        <f t="shared" si="1"/>
        <v>Portefeuille#2</v>
      </c>
      <c r="D12" s="371"/>
      <c r="E12" s="371"/>
      <c r="F12" s="371"/>
      <c r="G12" s="372"/>
      <c r="I12" s="56" t="s">
        <v>798</v>
      </c>
      <c r="L12" s="164" t="s">
        <v>687</v>
      </c>
      <c r="M12" s="164" t="s">
        <v>688</v>
      </c>
      <c r="N12" s="164" t="s">
        <v>687</v>
      </c>
      <c r="O12" s="164" t="s">
        <v>688</v>
      </c>
    </row>
    <row r="13" spans="2:26" ht="15" customHeight="1" x14ac:dyDescent="0.25">
      <c r="B13" s="474" t="str">
        <f t="shared" si="0"/>
        <v>Portefeuille#3</v>
      </c>
      <c r="C13" s="365" t="str">
        <f t="shared" si="1"/>
        <v>Portefeuille#3</v>
      </c>
      <c r="D13" s="371"/>
      <c r="E13" s="371"/>
      <c r="F13" s="371"/>
      <c r="G13" s="372"/>
      <c r="I13" s="56" t="s">
        <v>799</v>
      </c>
      <c r="L13" s="164" t="s">
        <v>694</v>
      </c>
      <c r="M13" s="164" t="s">
        <v>695</v>
      </c>
      <c r="N13" s="164" t="s">
        <v>694</v>
      </c>
      <c r="O13" s="164" t="s">
        <v>695</v>
      </c>
    </row>
    <row r="14" spans="2:26" ht="15" customHeight="1" x14ac:dyDescent="0.25">
      <c r="B14" s="474" t="str">
        <f t="shared" si="0"/>
        <v>Portefeuille#3</v>
      </c>
      <c r="C14" s="365" t="str">
        <f t="shared" si="1"/>
        <v>Portefeuille#3</v>
      </c>
      <c r="D14" s="371"/>
      <c r="E14" s="371"/>
      <c r="F14" s="371"/>
      <c r="G14" s="372"/>
      <c r="I14" s="56" t="s">
        <v>800</v>
      </c>
      <c r="L14" s="164" t="s">
        <v>694</v>
      </c>
      <c r="M14" s="164" t="s">
        <v>695</v>
      </c>
      <c r="N14" s="164" t="s">
        <v>694</v>
      </c>
      <c r="O14" s="164" t="s">
        <v>695</v>
      </c>
    </row>
    <row r="15" spans="2:26" ht="15" customHeight="1" x14ac:dyDescent="0.25">
      <c r="B15" s="474" t="str">
        <f t="shared" si="0"/>
        <v>Filiale</v>
      </c>
      <c r="C15" s="365" t="str">
        <f t="shared" si="1"/>
        <v>Filiale</v>
      </c>
      <c r="D15" s="371"/>
      <c r="E15" s="371"/>
      <c r="F15" s="371"/>
      <c r="G15" s="372"/>
      <c r="I15" s="56" t="s">
        <v>801</v>
      </c>
      <c r="L15" s="165" t="s">
        <v>673</v>
      </c>
      <c r="M15" s="165" t="s">
        <v>674</v>
      </c>
      <c r="N15" s="165" t="s">
        <v>673</v>
      </c>
      <c r="O15" s="165" t="s">
        <v>674</v>
      </c>
    </row>
    <row r="16" spans="2:26" ht="15" customHeight="1" x14ac:dyDescent="0.25">
      <c r="B16" s="474" t="str">
        <f t="shared" si="0"/>
        <v>Filiale</v>
      </c>
      <c r="C16" s="365" t="str">
        <f t="shared" si="1"/>
        <v>Filiale</v>
      </c>
      <c r="D16" s="371"/>
      <c r="E16" s="371"/>
      <c r="F16" s="371"/>
      <c r="G16" s="372"/>
      <c r="I16" s="56" t="s">
        <v>24</v>
      </c>
      <c r="L16" s="165" t="s">
        <v>673</v>
      </c>
      <c r="M16" s="165" t="s">
        <v>674</v>
      </c>
      <c r="N16" s="165" t="s">
        <v>673</v>
      </c>
      <c r="O16" s="165" t="s">
        <v>674</v>
      </c>
    </row>
    <row r="17" spans="2:9" ht="15" customHeight="1" outlineLevel="1" x14ac:dyDescent="0.25">
      <c r="B17" s="474"/>
      <c r="C17" s="365"/>
      <c r="D17" s="371"/>
      <c r="E17" s="371"/>
      <c r="F17" s="371"/>
      <c r="G17" s="372"/>
      <c r="I17" s="56" t="s">
        <v>802</v>
      </c>
    </row>
    <row r="18" spans="2:9" ht="15" customHeight="1" outlineLevel="1" x14ac:dyDescent="0.25">
      <c r="B18" s="474"/>
      <c r="C18" s="365"/>
      <c r="D18" s="371"/>
      <c r="E18" s="371"/>
      <c r="F18" s="371"/>
      <c r="G18" s="372"/>
      <c r="I18" s="56" t="s">
        <v>803</v>
      </c>
    </row>
    <row r="19" spans="2:9" ht="15" customHeight="1" outlineLevel="1" x14ac:dyDescent="0.25">
      <c r="B19" s="474"/>
      <c r="C19" s="365"/>
      <c r="D19" s="371"/>
      <c r="E19" s="371"/>
      <c r="F19" s="371"/>
      <c r="G19" s="372"/>
      <c r="I19" s="56" t="s">
        <v>804</v>
      </c>
    </row>
    <row r="20" spans="2:9" ht="15" customHeight="1" outlineLevel="1" x14ac:dyDescent="0.25">
      <c r="B20" s="474"/>
      <c r="C20" s="365"/>
      <c r="D20" s="371"/>
      <c r="E20" s="371"/>
      <c r="F20" s="371"/>
      <c r="G20" s="372"/>
      <c r="I20" s="56" t="s">
        <v>805</v>
      </c>
    </row>
    <row r="21" spans="2:9" ht="15" customHeight="1" outlineLevel="1" x14ac:dyDescent="0.25">
      <c r="B21" s="474"/>
      <c r="C21" s="365"/>
      <c r="D21" s="371"/>
      <c r="E21" s="371"/>
      <c r="F21" s="371"/>
      <c r="G21" s="372"/>
      <c r="I21" s="56" t="s">
        <v>806</v>
      </c>
    </row>
    <row r="22" spans="2:9" ht="15" customHeight="1" outlineLevel="1" x14ac:dyDescent="0.25">
      <c r="B22" s="474"/>
      <c r="C22" s="365"/>
      <c r="D22" s="371"/>
      <c r="E22" s="371"/>
      <c r="F22" s="371"/>
      <c r="G22" s="372"/>
      <c r="I22" s="56" t="s">
        <v>807</v>
      </c>
    </row>
    <row r="23" spans="2:9" ht="15" customHeight="1" outlineLevel="1" x14ac:dyDescent="0.25">
      <c r="B23" s="474"/>
      <c r="C23" s="365"/>
      <c r="D23" s="371"/>
      <c r="E23" s="371"/>
      <c r="F23" s="371"/>
      <c r="G23" s="372"/>
      <c r="I23" s="56" t="s">
        <v>808</v>
      </c>
    </row>
    <row r="24" spans="2:9" ht="15" customHeight="1" outlineLevel="1" x14ac:dyDescent="0.25">
      <c r="B24" s="474"/>
      <c r="C24" s="365"/>
      <c r="D24" s="371"/>
      <c r="E24" s="371"/>
      <c r="F24" s="371"/>
      <c r="G24" s="372"/>
      <c r="I24" s="56" t="s">
        <v>809</v>
      </c>
    </row>
    <row r="25" spans="2:9" ht="15" customHeight="1" outlineLevel="1" x14ac:dyDescent="0.25">
      <c r="B25" s="474"/>
      <c r="C25" s="365"/>
      <c r="D25" s="371"/>
      <c r="E25" s="371"/>
      <c r="F25" s="371"/>
      <c r="G25" s="372"/>
      <c r="I25" s="56" t="s">
        <v>810</v>
      </c>
    </row>
    <row r="26" spans="2:9" ht="15" customHeight="1" outlineLevel="1" x14ac:dyDescent="0.25">
      <c r="B26" s="474"/>
      <c r="C26" s="365"/>
      <c r="D26" s="371"/>
      <c r="E26" s="371"/>
      <c r="F26" s="371"/>
      <c r="G26" s="372"/>
      <c r="I26" s="56" t="s">
        <v>811</v>
      </c>
    </row>
    <row r="27" spans="2:9" ht="15" customHeight="1" outlineLevel="1" x14ac:dyDescent="0.25">
      <c r="B27" s="474"/>
      <c r="C27" s="365"/>
      <c r="D27" s="371"/>
      <c r="E27" s="371"/>
      <c r="F27" s="371"/>
      <c r="G27" s="372"/>
      <c r="I27" s="56" t="s">
        <v>812</v>
      </c>
    </row>
    <row r="28" spans="2:9" ht="15" customHeight="1" outlineLevel="1" x14ac:dyDescent="0.25">
      <c r="B28" s="474"/>
      <c r="C28" s="365"/>
      <c r="D28" s="371"/>
      <c r="E28" s="371"/>
      <c r="F28" s="371"/>
      <c r="G28" s="372"/>
      <c r="I28" s="56" t="s">
        <v>813</v>
      </c>
    </row>
    <row r="29" spans="2:9" ht="15" customHeight="1" outlineLevel="1" x14ac:dyDescent="0.25">
      <c r="B29" s="474"/>
      <c r="C29" s="365"/>
      <c r="D29" s="371"/>
      <c r="E29" s="371"/>
      <c r="F29" s="371"/>
      <c r="G29" s="372"/>
      <c r="I29" s="56" t="s">
        <v>814</v>
      </c>
    </row>
    <row r="30" spans="2:9" ht="15" customHeight="1" outlineLevel="1" x14ac:dyDescent="0.25">
      <c r="B30" s="474"/>
      <c r="C30" s="365"/>
      <c r="D30" s="371"/>
      <c r="E30" s="371"/>
      <c r="F30" s="371"/>
      <c r="G30" s="372"/>
      <c r="I30" s="56" t="s">
        <v>815</v>
      </c>
    </row>
    <row r="31" spans="2:9" ht="15" customHeight="1" outlineLevel="1" x14ac:dyDescent="0.25">
      <c r="B31" s="474"/>
      <c r="C31" s="365"/>
      <c r="D31" s="371"/>
      <c r="E31" s="371"/>
      <c r="F31" s="371"/>
      <c r="G31" s="372"/>
      <c r="I31" s="56" t="s">
        <v>816</v>
      </c>
    </row>
    <row r="32" spans="2:9" ht="15" customHeight="1" outlineLevel="1" x14ac:dyDescent="0.25">
      <c r="B32" s="474"/>
      <c r="C32" s="365"/>
      <c r="D32" s="371"/>
      <c r="E32" s="371"/>
      <c r="F32" s="371"/>
      <c r="G32" s="372"/>
      <c r="I32" s="56" t="s">
        <v>817</v>
      </c>
    </row>
    <row r="33" spans="2:9" ht="15" customHeight="1" outlineLevel="1" x14ac:dyDescent="0.25">
      <c r="B33" s="474"/>
      <c r="C33" s="365"/>
      <c r="D33" s="371"/>
      <c r="E33" s="371"/>
      <c r="F33" s="371"/>
      <c r="G33" s="372"/>
      <c r="I33" s="56" t="s">
        <v>818</v>
      </c>
    </row>
    <row r="34" spans="2:9" ht="15" customHeight="1" outlineLevel="1" x14ac:dyDescent="0.25">
      <c r="B34" s="474"/>
      <c r="C34" s="365"/>
      <c r="D34" s="371"/>
      <c r="E34" s="371"/>
      <c r="F34" s="371"/>
      <c r="G34" s="372"/>
      <c r="I34" s="56" t="s">
        <v>819</v>
      </c>
    </row>
    <row r="35" spans="2:9" ht="15" customHeight="1" outlineLevel="1" x14ac:dyDescent="0.25">
      <c r="B35" s="474"/>
      <c r="C35" s="365"/>
      <c r="D35" s="371"/>
      <c r="E35" s="371"/>
      <c r="F35" s="371"/>
      <c r="G35" s="372"/>
      <c r="I35" s="56" t="s">
        <v>820</v>
      </c>
    </row>
    <row r="36" spans="2:9" ht="15" customHeight="1" outlineLevel="1" x14ac:dyDescent="0.25">
      <c r="B36" s="474"/>
      <c r="C36" s="365"/>
      <c r="D36" s="371"/>
      <c r="E36" s="371"/>
      <c r="F36" s="371"/>
      <c r="G36" s="372"/>
      <c r="I36" s="56" t="s">
        <v>821</v>
      </c>
    </row>
    <row r="37" spans="2:9" ht="15" customHeight="1" outlineLevel="1" x14ac:dyDescent="0.25">
      <c r="B37" s="474"/>
      <c r="C37" s="365"/>
      <c r="D37" s="371"/>
      <c r="E37" s="371"/>
      <c r="F37" s="371"/>
      <c r="G37" s="372"/>
      <c r="I37" s="56" t="s">
        <v>822</v>
      </c>
    </row>
    <row r="38" spans="2:9" ht="15" customHeight="1" outlineLevel="1" x14ac:dyDescent="0.25">
      <c r="B38" s="474"/>
      <c r="C38" s="365"/>
      <c r="D38" s="371"/>
      <c r="E38" s="371"/>
      <c r="F38" s="371"/>
      <c r="G38" s="372"/>
      <c r="I38" s="56" t="s">
        <v>823</v>
      </c>
    </row>
    <row r="39" spans="2:9" ht="15" customHeight="1" outlineLevel="1" x14ac:dyDescent="0.25">
      <c r="B39" s="474"/>
      <c r="C39" s="365"/>
      <c r="D39" s="371"/>
      <c r="E39" s="371"/>
      <c r="F39" s="371"/>
      <c r="G39" s="372"/>
      <c r="I39" s="56" t="s">
        <v>824</v>
      </c>
    </row>
    <row r="40" spans="2:9" ht="15" customHeight="1" outlineLevel="1" x14ac:dyDescent="0.25">
      <c r="B40" s="474"/>
      <c r="C40" s="365"/>
      <c r="D40" s="371"/>
      <c r="E40" s="371"/>
      <c r="F40" s="371"/>
      <c r="G40" s="372"/>
      <c r="I40" s="56" t="s">
        <v>825</v>
      </c>
    </row>
    <row r="41" spans="2:9" ht="15" customHeight="1" outlineLevel="1" x14ac:dyDescent="0.25">
      <c r="B41" s="474"/>
      <c r="C41" s="365"/>
      <c r="D41" s="371"/>
      <c r="E41" s="371"/>
      <c r="F41" s="371"/>
      <c r="G41" s="372"/>
      <c r="I41" s="56" t="s">
        <v>826</v>
      </c>
    </row>
    <row r="42" spans="2:9" ht="15" customHeight="1" outlineLevel="1" x14ac:dyDescent="0.25">
      <c r="B42" s="474"/>
      <c r="C42" s="365"/>
      <c r="D42" s="371"/>
      <c r="E42" s="371"/>
      <c r="F42" s="371"/>
      <c r="G42" s="372"/>
      <c r="I42" s="56" t="s">
        <v>827</v>
      </c>
    </row>
    <row r="43" spans="2:9" ht="15" customHeight="1" outlineLevel="1" x14ac:dyDescent="0.25">
      <c r="B43" s="474"/>
      <c r="C43" s="365"/>
      <c r="D43" s="371"/>
      <c r="E43" s="371"/>
      <c r="F43" s="371"/>
      <c r="G43" s="372"/>
      <c r="I43" s="56" t="s">
        <v>828</v>
      </c>
    </row>
    <row r="44" spans="2:9" ht="15" customHeight="1" outlineLevel="1" x14ac:dyDescent="0.25">
      <c r="B44" s="474"/>
      <c r="C44" s="365"/>
      <c r="D44" s="371"/>
      <c r="E44" s="371"/>
      <c r="F44" s="371"/>
      <c r="G44" s="372"/>
      <c r="I44" s="56" t="s">
        <v>829</v>
      </c>
    </row>
    <row r="45" spans="2:9" ht="15" customHeight="1" outlineLevel="1" x14ac:dyDescent="0.25">
      <c r="B45" s="474"/>
      <c r="C45" s="365"/>
      <c r="D45" s="371"/>
      <c r="E45" s="371"/>
      <c r="F45" s="371"/>
      <c r="G45" s="372"/>
      <c r="I45" s="56" t="s">
        <v>830</v>
      </c>
    </row>
    <row r="46" spans="2:9" ht="15" customHeight="1" outlineLevel="1" x14ac:dyDescent="0.25">
      <c r="B46" s="474"/>
      <c r="C46" s="365"/>
      <c r="D46" s="371"/>
      <c r="E46" s="371"/>
      <c r="F46" s="371"/>
      <c r="G46" s="372"/>
      <c r="I46" s="56" t="s">
        <v>831</v>
      </c>
    </row>
    <row r="47" spans="2:9" ht="15" customHeight="1" outlineLevel="1" x14ac:dyDescent="0.25">
      <c r="B47" s="474"/>
      <c r="C47" s="365"/>
      <c r="D47" s="371"/>
      <c r="E47" s="371"/>
      <c r="F47" s="371"/>
      <c r="G47" s="372"/>
      <c r="I47" s="56" t="s">
        <v>832</v>
      </c>
    </row>
    <row r="48" spans="2:9" ht="15" customHeight="1" outlineLevel="1" x14ac:dyDescent="0.25">
      <c r="B48" s="474"/>
      <c r="C48" s="365"/>
      <c r="D48" s="371"/>
      <c r="E48" s="371"/>
      <c r="F48" s="371"/>
      <c r="G48" s="372"/>
      <c r="I48" s="56" t="s">
        <v>833</v>
      </c>
    </row>
    <row r="49" spans="2:9" ht="15" customHeight="1" outlineLevel="1" x14ac:dyDescent="0.25">
      <c r="B49" s="474"/>
      <c r="C49" s="365"/>
      <c r="D49" s="371"/>
      <c r="E49" s="371"/>
      <c r="F49" s="371"/>
      <c r="G49" s="372"/>
      <c r="I49" s="56" t="s">
        <v>834</v>
      </c>
    </row>
    <row r="50" spans="2:9" ht="15" customHeight="1" outlineLevel="1" x14ac:dyDescent="0.25">
      <c r="B50" s="474"/>
      <c r="C50" s="365"/>
      <c r="D50" s="371"/>
      <c r="E50" s="371"/>
      <c r="F50" s="371"/>
      <c r="G50" s="372"/>
      <c r="I50" s="56" t="s">
        <v>835</v>
      </c>
    </row>
    <row r="51" spans="2:9" ht="15" customHeight="1" outlineLevel="1" x14ac:dyDescent="0.25">
      <c r="B51" s="474"/>
      <c r="C51" s="365"/>
      <c r="D51" s="371"/>
      <c r="E51" s="371"/>
      <c r="F51" s="371"/>
      <c r="G51" s="372"/>
      <c r="I51" s="56" t="s">
        <v>836</v>
      </c>
    </row>
    <row r="52" spans="2:9" ht="15" customHeight="1" outlineLevel="1" x14ac:dyDescent="0.25">
      <c r="B52" s="474"/>
      <c r="C52" s="365"/>
      <c r="D52" s="371"/>
      <c r="E52" s="371"/>
      <c r="F52" s="371"/>
      <c r="G52" s="372"/>
      <c r="I52" s="56" t="s">
        <v>837</v>
      </c>
    </row>
    <row r="53" spans="2:9" ht="15" customHeight="1" outlineLevel="1" x14ac:dyDescent="0.25">
      <c r="B53" s="474"/>
      <c r="C53" s="365"/>
      <c r="D53" s="371"/>
      <c r="E53" s="371"/>
      <c r="F53" s="371"/>
      <c r="G53" s="372"/>
      <c r="I53" s="56" t="s">
        <v>838</v>
      </c>
    </row>
    <row r="54" spans="2:9" ht="15" customHeight="1" outlineLevel="1" x14ac:dyDescent="0.25">
      <c r="B54" s="474"/>
      <c r="C54" s="365"/>
      <c r="D54" s="371"/>
      <c r="E54" s="371"/>
      <c r="F54" s="371"/>
      <c r="G54" s="372"/>
      <c r="I54" s="56" t="s">
        <v>839</v>
      </c>
    </row>
    <row r="55" spans="2:9" ht="15" customHeight="1" outlineLevel="1" x14ac:dyDescent="0.25">
      <c r="B55" s="474"/>
      <c r="C55" s="365"/>
      <c r="D55" s="371"/>
      <c r="E55" s="371"/>
      <c r="F55" s="371"/>
      <c r="G55" s="372"/>
      <c r="I55" s="56" t="s">
        <v>840</v>
      </c>
    </row>
    <row r="56" spans="2:9" ht="15" customHeight="1" outlineLevel="1" x14ac:dyDescent="0.25">
      <c r="B56" s="474"/>
      <c r="C56" s="365"/>
      <c r="D56" s="371"/>
      <c r="E56" s="371"/>
      <c r="F56" s="371"/>
      <c r="G56" s="372"/>
      <c r="I56" s="56" t="s">
        <v>841</v>
      </c>
    </row>
    <row r="57" spans="2:9" ht="15" customHeight="1" outlineLevel="1" x14ac:dyDescent="0.25">
      <c r="B57" s="474"/>
      <c r="C57" s="365"/>
      <c r="D57" s="371"/>
      <c r="E57" s="371"/>
      <c r="F57" s="371"/>
      <c r="G57" s="372"/>
      <c r="I57" s="56" t="s">
        <v>842</v>
      </c>
    </row>
    <row r="58" spans="2:9" ht="15" customHeight="1" outlineLevel="1" x14ac:dyDescent="0.25">
      <c r="B58" s="474"/>
      <c r="C58" s="365"/>
      <c r="D58" s="371"/>
      <c r="E58" s="371"/>
      <c r="F58" s="371"/>
      <c r="G58" s="372"/>
      <c r="I58" s="56" t="s">
        <v>843</v>
      </c>
    </row>
    <row r="59" spans="2:9" ht="15" customHeight="1" outlineLevel="1" x14ac:dyDescent="0.25">
      <c r="B59" s="474"/>
      <c r="C59" s="365"/>
      <c r="D59" s="371"/>
      <c r="E59" s="371"/>
      <c r="F59" s="371"/>
      <c r="G59" s="372"/>
      <c r="I59" s="56" t="s">
        <v>844</v>
      </c>
    </row>
    <row r="60" spans="2:9" ht="15" customHeight="1" outlineLevel="1" x14ac:dyDescent="0.25">
      <c r="B60" s="474"/>
      <c r="C60" s="365"/>
      <c r="D60" s="371"/>
      <c r="E60" s="371"/>
      <c r="F60" s="371"/>
      <c r="G60" s="372"/>
      <c r="I60" s="56" t="s">
        <v>845</v>
      </c>
    </row>
    <row r="61" spans="2:9" ht="15" customHeight="1" outlineLevel="1" x14ac:dyDescent="0.25">
      <c r="B61" s="474"/>
      <c r="C61" s="365"/>
      <c r="D61" s="371"/>
      <c r="E61" s="371"/>
      <c r="F61" s="371"/>
      <c r="G61" s="372"/>
      <c r="I61" s="56" t="s">
        <v>846</v>
      </c>
    </row>
    <row r="62" spans="2:9" ht="15" customHeight="1" outlineLevel="1" x14ac:dyDescent="0.25">
      <c r="B62" s="474"/>
      <c r="C62" s="365"/>
      <c r="D62" s="371"/>
      <c r="E62" s="371"/>
      <c r="F62" s="371"/>
      <c r="G62" s="372"/>
      <c r="I62" s="56" t="s">
        <v>847</v>
      </c>
    </row>
    <row r="63" spans="2:9" ht="15" customHeight="1" outlineLevel="1" x14ac:dyDescent="0.25">
      <c r="B63" s="474"/>
      <c r="C63" s="365"/>
      <c r="D63" s="371"/>
      <c r="E63" s="371"/>
      <c r="F63" s="371"/>
      <c r="G63" s="372"/>
      <c r="I63" s="56" t="s">
        <v>848</v>
      </c>
    </row>
    <row r="64" spans="2:9" ht="15" customHeight="1" outlineLevel="1" x14ac:dyDescent="0.25">
      <c r="B64" s="474"/>
      <c r="C64" s="365"/>
      <c r="D64" s="371"/>
      <c r="E64" s="371"/>
      <c r="F64" s="371"/>
      <c r="G64" s="372"/>
      <c r="I64" s="56" t="s">
        <v>849</v>
      </c>
    </row>
    <row r="65" spans="2:9" ht="15" customHeight="1" outlineLevel="1" x14ac:dyDescent="0.25">
      <c r="B65" s="474"/>
      <c r="C65" s="365"/>
      <c r="D65" s="371"/>
      <c r="E65" s="371"/>
      <c r="F65" s="371"/>
      <c r="G65" s="372"/>
      <c r="I65" s="56" t="s">
        <v>850</v>
      </c>
    </row>
    <row r="66" spans="2:9" ht="15" customHeight="1" outlineLevel="1" x14ac:dyDescent="0.25">
      <c r="B66" s="474"/>
      <c r="C66" s="365"/>
      <c r="D66" s="371"/>
      <c r="E66" s="371"/>
      <c r="F66" s="371"/>
      <c r="G66" s="372"/>
      <c r="I66" s="56" t="s">
        <v>851</v>
      </c>
    </row>
    <row r="67" spans="2:9" ht="15" customHeight="1" outlineLevel="1" x14ac:dyDescent="0.25">
      <c r="B67" s="474"/>
      <c r="C67" s="365"/>
      <c r="D67" s="371"/>
      <c r="E67" s="371"/>
      <c r="F67" s="371"/>
      <c r="G67" s="372"/>
      <c r="I67" s="56" t="s">
        <v>852</v>
      </c>
    </row>
    <row r="68" spans="2:9" ht="15" customHeight="1" outlineLevel="1" x14ac:dyDescent="0.25">
      <c r="B68" s="474"/>
      <c r="C68" s="365"/>
      <c r="D68" s="371"/>
      <c r="E68" s="371"/>
      <c r="F68" s="371"/>
      <c r="G68" s="372"/>
      <c r="I68" s="56" t="s">
        <v>853</v>
      </c>
    </row>
    <row r="69" spans="2:9" ht="15" customHeight="1" outlineLevel="1" x14ac:dyDescent="0.25">
      <c r="B69" s="474"/>
      <c r="C69" s="365"/>
      <c r="D69" s="371"/>
      <c r="E69" s="371"/>
      <c r="F69" s="371"/>
      <c r="G69" s="372"/>
      <c r="I69" s="56" t="s">
        <v>854</v>
      </c>
    </row>
    <row r="70" spans="2:9" ht="15" customHeight="1" outlineLevel="1" x14ac:dyDescent="0.25">
      <c r="B70" s="474"/>
      <c r="C70" s="365"/>
      <c r="D70" s="371"/>
      <c r="E70" s="371"/>
      <c r="F70" s="371"/>
      <c r="G70" s="372"/>
      <c r="I70" s="56" t="s">
        <v>855</v>
      </c>
    </row>
    <row r="71" spans="2:9" ht="15" customHeight="1" outlineLevel="1" x14ac:dyDescent="0.25">
      <c r="B71" s="474"/>
      <c r="C71" s="365"/>
      <c r="D71" s="371"/>
      <c r="E71" s="371"/>
      <c r="F71" s="371"/>
      <c r="G71" s="372"/>
      <c r="I71" s="56" t="s">
        <v>856</v>
      </c>
    </row>
    <row r="72" spans="2:9" ht="15" customHeight="1" outlineLevel="1" x14ac:dyDescent="0.25">
      <c r="B72" s="474"/>
      <c r="C72" s="365"/>
      <c r="D72" s="371"/>
      <c r="E72" s="371"/>
      <c r="F72" s="371"/>
      <c r="G72" s="372"/>
      <c r="I72" s="56" t="s">
        <v>857</v>
      </c>
    </row>
    <row r="73" spans="2:9" ht="15" customHeight="1" outlineLevel="1" x14ac:dyDescent="0.25">
      <c r="B73" s="474"/>
      <c r="C73" s="365"/>
      <c r="D73" s="371"/>
      <c r="E73" s="371"/>
      <c r="F73" s="371"/>
      <c r="G73" s="372"/>
      <c r="I73" s="56" t="s">
        <v>858</v>
      </c>
    </row>
    <row r="74" spans="2:9" ht="15" customHeight="1" outlineLevel="1" x14ac:dyDescent="0.25">
      <c r="B74" s="474"/>
      <c r="C74" s="365"/>
      <c r="D74" s="371"/>
      <c r="E74" s="371"/>
      <c r="F74" s="371"/>
      <c r="G74" s="372"/>
      <c r="I74" s="56" t="s">
        <v>859</v>
      </c>
    </row>
    <row r="75" spans="2:9" ht="15" customHeight="1" outlineLevel="1" x14ac:dyDescent="0.25">
      <c r="B75" s="474"/>
      <c r="C75" s="365"/>
      <c r="D75" s="371"/>
      <c r="E75" s="371"/>
      <c r="F75" s="371"/>
      <c r="G75" s="372"/>
      <c r="I75" s="56" t="s">
        <v>860</v>
      </c>
    </row>
    <row r="76" spans="2:9" ht="15" customHeight="1" outlineLevel="1" x14ac:dyDescent="0.25">
      <c r="B76" s="474"/>
      <c r="C76" s="365"/>
      <c r="D76" s="371"/>
      <c r="E76" s="371"/>
      <c r="F76" s="371"/>
      <c r="G76" s="372"/>
      <c r="I76" s="56" t="s">
        <v>861</v>
      </c>
    </row>
    <row r="77" spans="2:9" ht="15" customHeight="1" outlineLevel="1" x14ac:dyDescent="0.25">
      <c r="B77" s="474"/>
      <c r="C77" s="365"/>
      <c r="D77" s="371"/>
      <c r="E77" s="371"/>
      <c r="F77" s="371"/>
      <c r="G77" s="372"/>
      <c r="I77" s="56" t="s">
        <v>862</v>
      </c>
    </row>
    <row r="78" spans="2:9" ht="15" customHeight="1" outlineLevel="1" x14ac:dyDescent="0.25">
      <c r="B78" s="474"/>
      <c r="C78" s="365"/>
      <c r="D78" s="371"/>
      <c r="E78" s="371"/>
      <c r="F78" s="371"/>
      <c r="G78" s="372"/>
      <c r="I78" s="56" t="s">
        <v>863</v>
      </c>
    </row>
    <row r="79" spans="2:9" ht="15" customHeight="1" outlineLevel="1" x14ac:dyDescent="0.25">
      <c r="B79" s="474"/>
      <c r="C79" s="365"/>
      <c r="D79" s="371"/>
      <c r="E79" s="371"/>
      <c r="F79" s="371"/>
      <c r="G79" s="372"/>
      <c r="I79" s="56" t="s">
        <v>864</v>
      </c>
    </row>
    <row r="80" spans="2:9" ht="15" customHeight="1" outlineLevel="1" x14ac:dyDescent="0.25">
      <c r="B80" s="474"/>
      <c r="C80" s="365"/>
      <c r="D80" s="371"/>
      <c r="E80" s="371"/>
      <c r="F80" s="371"/>
      <c r="G80" s="372"/>
      <c r="I80" s="56" t="s">
        <v>865</v>
      </c>
    </row>
    <row r="81" spans="2:9" ht="15" customHeight="1" outlineLevel="1" x14ac:dyDescent="0.25">
      <c r="B81" s="474"/>
      <c r="C81" s="365"/>
      <c r="D81" s="371"/>
      <c r="E81" s="371"/>
      <c r="F81" s="371"/>
      <c r="G81" s="372"/>
      <c r="I81" s="56" t="s">
        <v>866</v>
      </c>
    </row>
    <row r="82" spans="2:9" ht="15" customHeight="1" outlineLevel="1" x14ac:dyDescent="0.25">
      <c r="B82" s="474"/>
      <c r="C82" s="365"/>
      <c r="D82" s="371"/>
      <c r="E82" s="371"/>
      <c r="F82" s="371"/>
      <c r="G82" s="372"/>
      <c r="I82" s="56" t="s">
        <v>867</v>
      </c>
    </row>
    <row r="83" spans="2:9" ht="15" customHeight="1" outlineLevel="1" x14ac:dyDescent="0.25">
      <c r="B83" s="474"/>
      <c r="C83" s="365"/>
      <c r="D83" s="371"/>
      <c r="E83" s="371"/>
      <c r="F83" s="371"/>
      <c r="G83" s="372"/>
      <c r="I83" s="56" t="s">
        <v>868</v>
      </c>
    </row>
    <row r="84" spans="2:9" ht="15" customHeight="1" outlineLevel="1" x14ac:dyDescent="0.25">
      <c r="B84" s="474"/>
      <c r="C84" s="365"/>
      <c r="D84" s="371"/>
      <c r="E84" s="371"/>
      <c r="F84" s="371"/>
      <c r="G84" s="372"/>
      <c r="I84" s="56" t="s">
        <v>869</v>
      </c>
    </row>
    <row r="85" spans="2:9" ht="15" customHeight="1" outlineLevel="1" x14ac:dyDescent="0.25">
      <c r="B85" s="474"/>
      <c r="C85" s="365"/>
      <c r="D85" s="371"/>
      <c r="E85" s="371"/>
      <c r="F85" s="371"/>
      <c r="G85" s="372"/>
      <c r="I85" s="56" t="s">
        <v>870</v>
      </c>
    </row>
    <row r="86" spans="2:9" ht="15" customHeight="1" outlineLevel="1" x14ac:dyDescent="0.25">
      <c r="B86" s="474"/>
      <c r="C86" s="365"/>
      <c r="D86" s="371"/>
      <c r="E86" s="371"/>
      <c r="F86" s="371"/>
      <c r="G86" s="372"/>
      <c r="I86" s="56" t="s">
        <v>871</v>
      </c>
    </row>
    <row r="87" spans="2:9" ht="15" customHeight="1" outlineLevel="1" x14ac:dyDescent="0.25">
      <c r="B87" s="474"/>
      <c r="C87" s="365"/>
      <c r="D87" s="371"/>
      <c r="E87" s="371"/>
      <c r="F87" s="371"/>
      <c r="G87" s="372"/>
      <c r="I87" s="56" t="s">
        <v>872</v>
      </c>
    </row>
    <row r="88" spans="2:9" ht="15" customHeight="1" outlineLevel="1" x14ac:dyDescent="0.25">
      <c r="B88" s="474"/>
      <c r="C88" s="365"/>
      <c r="D88" s="371"/>
      <c r="E88" s="371"/>
      <c r="F88" s="371"/>
      <c r="G88" s="372"/>
      <c r="I88" s="56" t="s">
        <v>873</v>
      </c>
    </row>
    <row r="89" spans="2:9" ht="15" customHeight="1" outlineLevel="1" x14ac:dyDescent="0.25">
      <c r="B89" s="474"/>
      <c r="C89" s="365"/>
      <c r="D89" s="371"/>
      <c r="E89" s="371"/>
      <c r="F89" s="371"/>
      <c r="G89" s="372"/>
      <c r="I89" s="56" t="s">
        <v>874</v>
      </c>
    </row>
    <row r="90" spans="2:9" ht="15" customHeight="1" outlineLevel="1" x14ac:dyDescent="0.25">
      <c r="B90" s="474"/>
      <c r="C90" s="365"/>
      <c r="D90" s="371"/>
      <c r="E90" s="371"/>
      <c r="F90" s="371"/>
      <c r="G90" s="372"/>
      <c r="I90" s="56" t="s">
        <v>875</v>
      </c>
    </row>
    <row r="91" spans="2:9" ht="15" customHeight="1" outlineLevel="1" x14ac:dyDescent="0.25">
      <c r="B91" s="474"/>
      <c r="C91" s="365"/>
      <c r="D91" s="371"/>
      <c r="E91" s="371"/>
      <c r="F91" s="371"/>
      <c r="G91" s="372"/>
      <c r="I91" s="56" t="s">
        <v>876</v>
      </c>
    </row>
    <row r="92" spans="2:9" ht="15" customHeight="1" outlineLevel="1" x14ac:dyDescent="0.25">
      <c r="B92" s="474"/>
      <c r="C92" s="365"/>
      <c r="D92" s="371"/>
      <c r="E92" s="371"/>
      <c r="F92" s="371"/>
      <c r="G92" s="372"/>
      <c r="I92" s="56" t="s">
        <v>877</v>
      </c>
    </row>
    <row r="93" spans="2:9" ht="15" customHeight="1" outlineLevel="1" x14ac:dyDescent="0.25">
      <c r="B93" s="474"/>
      <c r="C93" s="365"/>
      <c r="D93" s="371"/>
      <c r="E93" s="371"/>
      <c r="F93" s="371"/>
      <c r="G93" s="372"/>
      <c r="I93" s="56" t="s">
        <v>878</v>
      </c>
    </row>
    <row r="94" spans="2:9" ht="15" customHeight="1" outlineLevel="1" x14ac:dyDescent="0.25">
      <c r="B94" s="474"/>
      <c r="C94" s="365"/>
      <c r="D94" s="371"/>
      <c r="E94" s="371"/>
      <c r="F94" s="371"/>
      <c r="G94" s="372"/>
      <c r="I94" s="56" t="s">
        <v>879</v>
      </c>
    </row>
    <row r="95" spans="2:9" ht="15" customHeight="1" outlineLevel="1" x14ac:dyDescent="0.25">
      <c r="B95" s="474"/>
      <c r="C95" s="365"/>
      <c r="D95" s="371"/>
      <c r="E95" s="371"/>
      <c r="F95" s="371"/>
      <c r="G95" s="372"/>
      <c r="I95" s="56" t="s">
        <v>880</v>
      </c>
    </row>
    <row r="96" spans="2:9" ht="15" customHeight="1" outlineLevel="1" x14ac:dyDescent="0.25">
      <c r="B96" s="474"/>
      <c r="C96" s="365"/>
      <c r="D96" s="371"/>
      <c r="E96" s="371"/>
      <c r="F96" s="371"/>
      <c r="G96" s="372"/>
      <c r="I96" s="56" t="s">
        <v>881</v>
      </c>
    </row>
    <row r="97" spans="2:13" ht="15" customHeight="1" outlineLevel="1" x14ac:dyDescent="0.25">
      <c r="B97" s="474"/>
      <c r="C97" s="365"/>
      <c r="D97" s="371"/>
      <c r="E97" s="371"/>
      <c r="F97" s="371"/>
      <c r="G97" s="372"/>
      <c r="I97" s="56" t="s">
        <v>882</v>
      </c>
    </row>
    <row r="98" spans="2:13" ht="15" customHeight="1" outlineLevel="1" x14ac:dyDescent="0.25">
      <c r="B98" s="474"/>
      <c r="C98" s="365"/>
      <c r="D98" s="371"/>
      <c r="E98" s="371"/>
      <c r="F98" s="371"/>
      <c r="G98" s="372"/>
      <c r="I98" s="56" t="s">
        <v>883</v>
      </c>
    </row>
    <row r="99" spans="2:13" ht="15" customHeight="1" outlineLevel="1" x14ac:dyDescent="0.25">
      <c r="B99" s="474"/>
      <c r="C99" s="365"/>
      <c r="D99" s="371"/>
      <c r="E99" s="371"/>
      <c r="F99" s="371"/>
      <c r="G99" s="372"/>
      <c r="I99" s="56" t="s">
        <v>884</v>
      </c>
    </row>
    <row r="100" spans="2:13" ht="15" customHeight="1" outlineLevel="1" x14ac:dyDescent="0.25">
      <c r="B100" s="474"/>
      <c r="C100" s="365"/>
      <c r="D100" s="371"/>
      <c r="E100" s="371"/>
      <c r="F100" s="371"/>
      <c r="G100" s="372"/>
      <c r="I100" s="56" t="s">
        <v>885</v>
      </c>
    </row>
    <row r="101" spans="2:13" ht="15" customHeight="1" outlineLevel="1" x14ac:dyDescent="0.25">
      <c r="B101" s="474"/>
      <c r="C101" s="365"/>
      <c r="D101" s="371"/>
      <c r="E101" s="371"/>
      <c r="F101" s="371"/>
      <c r="G101" s="372"/>
      <c r="I101" s="56" t="s">
        <v>886</v>
      </c>
    </row>
    <row r="102" spans="2:13" ht="15" customHeight="1" outlineLevel="1" x14ac:dyDescent="0.25">
      <c r="B102" s="474"/>
      <c r="C102" s="365"/>
      <c r="D102" s="371"/>
      <c r="E102" s="371"/>
      <c r="F102" s="371"/>
      <c r="G102" s="372"/>
      <c r="I102" s="56" t="s">
        <v>887</v>
      </c>
    </row>
    <row r="103" spans="2:13" ht="15" customHeight="1" outlineLevel="1" x14ac:dyDescent="0.25">
      <c r="B103" s="474"/>
      <c r="C103" s="365"/>
      <c r="D103" s="371"/>
      <c r="E103" s="371"/>
      <c r="F103" s="371"/>
      <c r="G103" s="372"/>
      <c r="I103" s="56" t="s">
        <v>888</v>
      </c>
    </row>
    <row r="104" spans="2:13" ht="15" customHeight="1" outlineLevel="1" thickBot="1" x14ac:dyDescent="0.3">
      <c r="B104" s="477"/>
      <c r="C104" s="365"/>
      <c r="D104" s="371"/>
      <c r="E104" s="371"/>
      <c r="F104" s="371"/>
      <c r="G104" s="372"/>
      <c r="I104" s="56" t="s">
        <v>889</v>
      </c>
    </row>
    <row r="105" spans="2:13" ht="15" customHeight="1" thickTop="1" thickBot="1" x14ac:dyDescent="0.3">
      <c r="B105" s="747" t="str">
        <f>IF(Lang=0,L105,M105)</f>
        <v>Total consolidé</v>
      </c>
      <c r="C105" s="748">
        <f>IF(Lang=0,N105,O105)</f>
        <v>0</v>
      </c>
      <c r="D105" s="436">
        <f>SUM(D7:D104)</f>
        <v>0</v>
      </c>
      <c r="E105" s="436">
        <f>SUM(E7:E104)</f>
        <v>0</v>
      </c>
      <c r="F105" s="436">
        <f>SUM(F7:F104)</f>
        <v>0</v>
      </c>
      <c r="G105" s="437">
        <f>SUM(G7:G104)</f>
        <v>0</v>
      </c>
      <c r="I105" s="56" t="s">
        <v>890</v>
      </c>
      <c r="L105" s="165" t="s">
        <v>1787</v>
      </c>
      <c r="M105" s="165" t="s">
        <v>1788</v>
      </c>
    </row>
  </sheetData>
  <sheetProtection sheet="1" objects="1" scenarios="1"/>
  <mergeCells count="6">
    <mergeCell ref="B2:G2"/>
    <mergeCell ref="B3:G3"/>
    <mergeCell ref="B4:C4"/>
    <mergeCell ref="B105:C105"/>
    <mergeCell ref="D4:E4"/>
    <mergeCell ref="F4:G4"/>
  </mergeCells>
  <pageMargins left="0.70866141732283505" right="0.70866141732283505" top="0.74803149606299202" bottom="0.74803149606299202" header="0.31496062992126" footer="0.31496062992126"/>
  <pageSetup paperSize="5" orientation="landscape" r:id="rId1"/>
  <headerFooter>
    <oddFooter>&amp;LAutorité des marchés financiers
Direction principale de la surveillance des assureurs et du contrôle du droit d'exercice&amp;CTableau 2.3 b&amp;RESCAP - Crédits pour les produits avec participation et
les produits ajustables contractuellement</oddFooter>
  </headerFooter>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700-000000000000}">
          <x14:formula1>
            <xm:f>'0'!$D$4:$D$104</xm:f>
          </x14:formula1>
          <xm:sqref>B7:C104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68F3-B363-4467-9DB0-FA0133DE45A8}">
  <sheetPr codeName="Feuil9"/>
  <dimension ref="B1:AO17"/>
  <sheetViews>
    <sheetView zoomScale="85" zoomScaleNormal="85" zoomScaleSheetLayoutView="80" workbookViewId="0"/>
  </sheetViews>
  <sheetFormatPr baseColWidth="10" defaultColWidth="11.42578125" defaultRowHeight="15" outlineLevelCol="1" x14ac:dyDescent="0.25"/>
  <cols>
    <col min="1" max="1" width="2.28515625" style="141" customWidth="1"/>
    <col min="2" max="2" width="20.7109375" style="142" customWidth="1"/>
    <col min="3" max="11" width="21.28515625" style="141" customWidth="1"/>
    <col min="12" max="12" width="2.140625" style="141" customWidth="1"/>
    <col min="13" max="13" width="3.5703125" style="141" customWidth="1"/>
    <col min="14" max="14" width="11.42578125" style="141"/>
    <col min="15" max="38" width="11.42578125" style="112" hidden="1" customWidth="1" outlineLevel="1"/>
    <col min="39" max="39" width="11.42578125" style="141" customWidth="1" collapsed="1"/>
    <col min="40" max="40" width="11.42578125" style="141" customWidth="1"/>
    <col min="41" max="16384" width="11.42578125" style="141"/>
  </cols>
  <sheetData>
    <row r="1" spans="2:41" ht="15.75" thickBot="1" x14ac:dyDescent="0.3">
      <c r="B1" s="139"/>
      <c r="C1" s="111"/>
      <c r="D1" s="111"/>
      <c r="E1" s="111"/>
      <c r="F1" s="111"/>
      <c r="G1" s="111"/>
      <c r="H1" s="111"/>
      <c r="I1" s="111"/>
      <c r="J1" s="111"/>
      <c r="K1" s="111"/>
      <c r="L1" s="111"/>
      <c r="M1" s="111"/>
      <c r="N1" s="111"/>
      <c r="AM1" s="111"/>
      <c r="AN1" s="111"/>
      <c r="AO1" s="111"/>
    </row>
    <row r="2" spans="2:41" ht="30" customHeight="1" x14ac:dyDescent="0.25">
      <c r="B2" s="524" t="str">
        <f t="shared" ref="B2:B17" si="0">IF(Lang=0,P2,Q2)</f>
        <v>Passif (Actif) des contrats d'assurance par ligne d'affaires
(consolidé)</v>
      </c>
      <c r="C2" s="543">
        <f>IF(Lang=0,R2,S2)</f>
        <v>0</v>
      </c>
      <c r="D2" s="543">
        <f>IF(Lang=0,T2,U2)</f>
        <v>0</v>
      </c>
      <c r="E2" s="543">
        <f>IF(Lang=0,V2,W2)</f>
        <v>0</v>
      </c>
      <c r="F2" s="543">
        <f>IF(Lang=0,X2,Y2)</f>
        <v>0</v>
      </c>
      <c r="G2" s="543">
        <f>IF(Lang=0,Z2,AA2)</f>
        <v>0</v>
      </c>
      <c r="H2" s="543">
        <f>IF(Lang=0,AB2,AC2)</f>
        <v>0</v>
      </c>
      <c r="I2" s="543">
        <f>IF(Lang=0,AD2,AE2)</f>
        <v>0</v>
      </c>
      <c r="J2" s="543">
        <f>IF(Lang=0,AF2,AG2)</f>
        <v>0</v>
      </c>
      <c r="K2" s="544">
        <f>IF(Lang=0,AH2,AI2)</f>
        <v>0</v>
      </c>
      <c r="L2" s="111"/>
      <c r="M2" s="111"/>
      <c r="N2" s="111"/>
      <c r="P2" s="112" t="s">
        <v>1789</v>
      </c>
      <c r="Q2" s="112" t="s">
        <v>1790</v>
      </c>
      <c r="AM2" s="111"/>
      <c r="AN2" s="111"/>
      <c r="AO2" s="111"/>
    </row>
    <row r="3" spans="2:41" x14ac:dyDescent="0.25">
      <c r="B3" s="545" t="str">
        <f t="shared" si="0"/>
        <v>(en millier de dollars)</v>
      </c>
      <c r="C3" s="546">
        <f>IF(Lang=0,R3,S3)</f>
        <v>0</v>
      </c>
      <c r="D3" s="547">
        <f>IF(Lang=0,T3,U3)</f>
        <v>0</v>
      </c>
      <c r="E3" s="547">
        <f>IF(Lang=0,V3,W3)</f>
        <v>0</v>
      </c>
      <c r="F3" s="547">
        <f>IF(Lang=0,X3,Y3)</f>
        <v>0</v>
      </c>
      <c r="G3" s="546">
        <f>IF(Lang=0,Z3,AA3)</f>
        <v>0</v>
      </c>
      <c r="H3" s="547">
        <f>IF(Lang=0,AB3,AC3)</f>
        <v>0</v>
      </c>
      <c r="I3" s="546">
        <f>IF(Lang=0,AD3,AE3)</f>
        <v>0</v>
      </c>
      <c r="J3" s="547">
        <f>IF(Lang=0,AF3,AG3)</f>
        <v>0</v>
      </c>
      <c r="K3" s="532">
        <f>IF(Lang=0,AH3,AI3)</f>
        <v>0</v>
      </c>
      <c r="L3" s="111"/>
      <c r="M3" s="111"/>
      <c r="N3" s="111"/>
      <c r="P3" s="112" t="s">
        <v>756</v>
      </c>
      <c r="Q3" s="112" t="s">
        <v>757</v>
      </c>
      <c r="AM3" s="111"/>
      <c r="AN3" s="111"/>
      <c r="AO3" s="111"/>
    </row>
    <row r="4" spans="2:41" ht="26.25" customHeight="1" x14ac:dyDescent="0.25">
      <c r="B4" s="46" t="str">
        <f t="shared" si="0"/>
        <v>Ligne d'affaires
des états VIE</v>
      </c>
      <c r="C4" s="540" t="str">
        <f>IF(Lang=0,R4,S4)</f>
        <v>Passif au titre de la couverture restante (PCR)</v>
      </c>
      <c r="D4" s="533">
        <f>IF(Lang=0,T4,U4)</f>
        <v>0</v>
      </c>
      <c r="E4" s="533">
        <f>IF(Lang=0,V4,W4)</f>
        <v>0</v>
      </c>
      <c r="F4" s="548">
        <f>IF(Lang=0,X4,Y4)</f>
        <v>0</v>
      </c>
      <c r="G4" s="549" t="str">
        <f>IF(Lang=0,Z4,AA4)</f>
        <v>Passif au titre des sinistres survenus (PSS)</v>
      </c>
      <c r="H4" s="548">
        <f>IF(Lang=0,AB4,AC4)</f>
        <v>0</v>
      </c>
      <c r="I4" s="549" t="str">
        <f>IF(Lang=0,AD4,AE4)</f>
        <v>Autres données</v>
      </c>
      <c r="J4" s="533">
        <f>IF(Lang=0,AF4,AG4)</f>
        <v>0</v>
      </c>
      <c r="K4" s="550">
        <f>IF(Lang=0,AH4,AI4)</f>
        <v>0</v>
      </c>
      <c r="L4" s="111"/>
      <c r="M4" s="111"/>
      <c r="N4" s="111"/>
      <c r="P4" s="112" t="s">
        <v>1791</v>
      </c>
      <c r="Q4" s="112" t="s">
        <v>1792</v>
      </c>
      <c r="R4" s="112" t="s">
        <v>764</v>
      </c>
      <c r="S4" s="112" t="s">
        <v>765</v>
      </c>
      <c r="Z4" s="112" t="s">
        <v>766</v>
      </c>
      <c r="AA4" s="112" t="s">
        <v>767</v>
      </c>
      <c r="AD4" s="112" t="s">
        <v>768</v>
      </c>
      <c r="AE4" s="112" t="s">
        <v>769</v>
      </c>
      <c r="AM4" s="111"/>
      <c r="AN4" s="111"/>
      <c r="AO4" s="111"/>
    </row>
    <row r="5" spans="2:41" ht="40.15" customHeight="1" x14ac:dyDescent="0.25">
      <c r="B5" s="537" t="str">
        <f t="shared" si="0"/>
        <v>Non consolidé</v>
      </c>
      <c r="C5" s="99" t="str">
        <f>IF(Lang=0,R5,S5)</f>
        <v>Estimation de la valeur actualisée des flux de trésorerie futurs</v>
      </c>
      <c r="D5" s="181" t="str">
        <f>IF(Lang=0,T5,U5)</f>
        <v>Ajustement au titre du risque non financier</v>
      </c>
      <c r="E5" s="181" t="str">
        <f>IF(Lang=0,V5,W5)</f>
        <v>Marge sur services contractuels (MSC)</v>
      </c>
      <c r="F5" s="181" t="str">
        <f>IF(Lang=0,X5,Y5)</f>
        <v>Méthode de la répartition des primes (MRP)</v>
      </c>
      <c r="G5" s="99" t="str">
        <f>IF(Lang=0,Z5,AA5)</f>
        <v>Estimation de la valeur actualisée des flux de trésorerie futurs</v>
      </c>
      <c r="H5" s="181" t="str">
        <f>IF(Lang=0,AB5,AC5)</f>
        <v>Ajustement au titre du risque non financier</v>
      </c>
      <c r="I5" s="45" t="str">
        <f>IF(Lang=0,AD5,AE5)</f>
        <v>Marge sur services contractuels comptabilisée pour les services fournis</v>
      </c>
      <c r="J5" s="190" t="str">
        <f>IF(Lang=0,AF5,AG5)</f>
        <v>Primes reçues au titre des contrats d'assurance</v>
      </c>
      <c r="K5" s="191" t="str">
        <f>IF(Lang=0,AH5,AI5)</f>
        <v>Composant recouvrement de perte des contrats d'assurance déficitaires</v>
      </c>
      <c r="L5" s="111"/>
      <c r="M5" s="111"/>
      <c r="N5" s="111"/>
      <c r="P5" s="112" t="s">
        <v>1793</v>
      </c>
      <c r="Q5" s="112" t="s">
        <v>1794</v>
      </c>
      <c r="R5" s="112" t="s">
        <v>770</v>
      </c>
      <c r="S5" s="112" t="s">
        <v>771</v>
      </c>
      <c r="T5" s="112" t="s">
        <v>772</v>
      </c>
      <c r="U5" s="112" t="s">
        <v>773</v>
      </c>
      <c r="V5" s="112" t="s">
        <v>774</v>
      </c>
      <c r="W5" s="112" t="s">
        <v>775</v>
      </c>
      <c r="X5" s="112" t="s">
        <v>776</v>
      </c>
      <c r="Y5" s="112" t="s">
        <v>777</v>
      </c>
      <c r="Z5" s="112" t="s">
        <v>770</v>
      </c>
      <c r="AA5" s="112" t="s">
        <v>771</v>
      </c>
      <c r="AB5" s="112" t="s">
        <v>772</v>
      </c>
      <c r="AC5" s="112" t="s">
        <v>773</v>
      </c>
      <c r="AD5" s="112" t="s">
        <v>778</v>
      </c>
      <c r="AE5" s="112" t="s">
        <v>2783</v>
      </c>
      <c r="AF5" s="112" t="s">
        <v>779</v>
      </c>
      <c r="AG5" s="112" t="s">
        <v>2782</v>
      </c>
      <c r="AH5" s="112" t="s">
        <v>1795</v>
      </c>
      <c r="AI5" s="112" t="s">
        <v>781</v>
      </c>
      <c r="AM5" s="111"/>
      <c r="AN5" s="111"/>
      <c r="AO5" s="111"/>
    </row>
    <row r="6" spans="2:41" ht="9" customHeight="1" x14ac:dyDescent="0.25">
      <c r="B6" s="542">
        <f t="shared" si="0"/>
        <v>0</v>
      </c>
      <c r="C6" s="193" t="s">
        <v>782</v>
      </c>
      <c r="D6" s="188" t="s">
        <v>783</v>
      </c>
      <c r="E6" s="188" t="s">
        <v>784</v>
      </c>
      <c r="F6" s="188" t="s">
        <v>1796</v>
      </c>
      <c r="G6" s="188" t="s">
        <v>789</v>
      </c>
      <c r="H6" s="188" t="s">
        <v>790</v>
      </c>
      <c r="I6" s="188" t="s">
        <v>791</v>
      </c>
      <c r="J6" s="188" t="s">
        <v>792</v>
      </c>
      <c r="K6" s="189" t="s">
        <v>793</v>
      </c>
      <c r="L6" s="111"/>
      <c r="M6" s="2" t="str">
        <f>IF(Lang=0,AK6,AL6)</f>
        <v>Réf</v>
      </c>
      <c r="N6" s="111"/>
      <c r="AK6" s="112" t="s">
        <v>2</v>
      </c>
      <c r="AL6" s="112" t="s">
        <v>3</v>
      </c>
      <c r="AM6" s="111"/>
      <c r="AN6" s="111"/>
      <c r="AO6" s="111"/>
    </row>
    <row r="7" spans="2:41" ht="15" customHeight="1" x14ac:dyDescent="0.25">
      <c r="B7" s="192" t="str">
        <f t="shared" si="0"/>
        <v>Assurance individuelle</v>
      </c>
      <c r="C7" s="371"/>
      <c r="D7" s="371"/>
      <c r="E7" s="371"/>
      <c r="F7" s="371"/>
      <c r="G7" s="371"/>
      <c r="H7" s="371"/>
      <c r="I7" s="371"/>
      <c r="J7" s="371"/>
      <c r="K7" s="372"/>
      <c r="L7" s="111"/>
      <c r="M7" s="1" t="s">
        <v>24</v>
      </c>
      <c r="N7" s="111"/>
      <c r="P7" s="112" t="s">
        <v>46</v>
      </c>
      <c r="Q7" s="112" t="s">
        <v>47</v>
      </c>
      <c r="AM7" s="111"/>
      <c r="AN7" s="111"/>
      <c r="AO7" s="111"/>
    </row>
    <row r="8" spans="2:41" ht="15" customHeight="1" x14ac:dyDescent="0.25">
      <c r="B8" s="194" t="str">
        <f t="shared" si="0"/>
        <v>Assurance collective</v>
      </c>
      <c r="C8" s="371"/>
      <c r="D8" s="371"/>
      <c r="E8" s="371"/>
      <c r="F8" s="371"/>
      <c r="G8" s="371"/>
      <c r="H8" s="371"/>
      <c r="I8" s="371"/>
      <c r="J8" s="371"/>
      <c r="K8" s="372"/>
      <c r="L8" s="111"/>
      <c r="M8" s="1" t="s">
        <v>811</v>
      </c>
      <c r="N8" s="111"/>
      <c r="P8" s="112" t="s">
        <v>74</v>
      </c>
      <c r="Q8" s="112" t="s">
        <v>75</v>
      </c>
      <c r="AM8" s="111"/>
      <c r="AN8" s="111"/>
      <c r="AO8" s="111"/>
    </row>
    <row r="9" spans="2:41" ht="15" customHeight="1" x14ac:dyDescent="0.25">
      <c r="B9" s="194" t="str">
        <f t="shared" si="0"/>
        <v>Rente individuelle</v>
      </c>
      <c r="C9" s="371"/>
      <c r="D9" s="371"/>
      <c r="E9" s="371"/>
      <c r="F9" s="371"/>
      <c r="G9" s="371"/>
      <c r="H9" s="371"/>
      <c r="I9" s="371"/>
      <c r="J9" s="371"/>
      <c r="K9" s="372"/>
      <c r="L9" s="111"/>
      <c r="M9" s="1" t="s">
        <v>821</v>
      </c>
      <c r="N9" s="111"/>
      <c r="P9" s="112" t="s">
        <v>93</v>
      </c>
      <c r="Q9" s="112" t="s">
        <v>103</v>
      </c>
      <c r="AM9" s="111"/>
      <c r="AN9" s="111"/>
      <c r="AO9" s="111"/>
    </row>
    <row r="10" spans="2:41" ht="15" customHeight="1" x14ac:dyDescent="0.25">
      <c r="B10" s="194" t="str">
        <f t="shared" si="0"/>
        <v>Rente collective</v>
      </c>
      <c r="C10" s="371"/>
      <c r="D10" s="371"/>
      <c r="E10" s="371"/>
      <c r="F10" s="371"/>
      <c r="G10" s="371"/>
      <c r="H10" s="371"/>
      <c r="I10" s="371"/>
      <c r="J10" s="371"/>
      <c r="K10" s="372"/>
      <c r="L10" s="111"/>
      <c r="M10" s="1" t="s">
        <v>831</v>
      </c>
      <c r="N10" s="111"/>
      <c r="P10" s="112" t="s">
        <v>127</v>
      </c>
      <c r="Q10" s="112" t="s">
        <v>128</v>
      </c>
      <c r="AM10" s="111"/>
      <c r="AN10" s="111"/>
      <c r="AO10" s="111"/>
    </row>
    <row r="11" spans="2:41" ht="15" customHeight="1" x14ac:dyDescent="0.25">
      <c r="B11" s="194" t="str">
        <f t="shared" si="0"/>
        <v>Avec participation</v>
      </c>
      <c r="C11" s="371"/>
      <c r="D11" s="371"/>
      <c r="E11" s="371"/>
      <c r="F11" s="371"/>
      <c r="G11" s="371"/>
      <c r="H11" s="371"/>
      <c r="I11" s="371"/>
      <c r="J11" s="371"/>
      <c r="K11" s="372"/>
      <c r="L11" s="111"/>
      <c r="M11" s="1" t="s">
        <v>841</v>
      </c>
      <c r="N11" s="111"/>
      <c r="P11" s="112" t="s">
        <v>1797</v>
      </c>
      <c r="Q11" s="112" t="s">
        <v>1798</v>
      </c>
      <c r="AM11" s="111"/>
      <c r="AN11" s="111"/>
      <c r="AO11" s="111"/>
    </row>
    <row r="12" spans="2:41" ht="15" customHeight="1" x14ac:dyDescent="0.25">
      <c r="B12" s="194" t="str">
        <f t="shared" si="0"/>
        <v>Assurances multirisques</v>
      </c>
      <c r="C12" s="371"/>
      <c r="D12" s="371"/>
      <c r="E12" s="371"/>
      <c r="F12" s="371"/>
      <c r="G12" s="371"/>
      <c r="H12" s="371"/>
      <c r="I12" s="371"/>
      <c r="J12" s="371"/>
      <c r="K12" s="372"/>
      <c r="L12" s="111"/>
      <c r="M12" s="1" t="s">
        <v>851</v>
      </c>
      <c r="N12" s="111"/>
      <c r="P12" s="112" t="s">
        <v>147</v>
      </c>
      <c r="Q12" s="112" t="s">
        <v>148</v>
      </c>
      <c r="AM12" s="111"/>
      <c r="AN12" s="111"/>
      <c r="AO12" s="111"/>
    </row>
    <row r="13" spans="2:41" ht="15" customHeight="1" x14ac:dyDescent="0.25">
      <c r="B13" s="194" t="str">
        <f t="shared" si="0"/>
        <v>Acceptation de dépôt</v>
      </c>
      <c r="C13" s="371"/>
      <c r="D13" s="371"/>
      <c r="E13" s="371"/>
      <c r="F13" s="371"/>
      <c r="G13" s="371"/>
      <c r="H13" s="371"/>
      <c r="I13" s="371"/>
      <c r="J13" s="371"/>
      <c r="K13" s="372"/>
      <c r="L13" s="111"/>
      <c r="M13" s="1" t="s">
        <v>861</v>
      </c>
      <c r="N13" s="111"/>
      <c r="P13" s="112" t="s">
        <v>134</v>
      </c>
      <c r="Q13" s="112" t="s">
        <v>135</v>
      </c>
      <c r="AM13" s="111"/>
      <c r="AN13" s="111"/>
      <c r="AO13" s="111"/>
    </row>
    <row r="14" spans="2:41" ht="15" customHeight="1" x14ac:dyDescent="0.25">
      <c r="B14" s="195" t="str">
        <f t="shared" si="0"/>
        <v>Autres</v>
      </c>
      <c r="C14" s="371"/>
      <c r="D14" s="371"/>
      <c r="E14" s="371"/>
      <c r="F14" s="371"/>
      <c r="G14" s="371"/>
      <c r="H14" s="371"/>
      <c r="I14" s="371"/>
      <c r="J14" s="371"/>
      <c r="K14" s="372"/>
      <c r="L14" s="111"/>
      <c r="M14" s="1" t="s">
        <v>871</v>
      </c>
      <c r="N14" s="111"/>
      <c r="P14" s="112" t="s">
        <v>142</v>
      </c>
      <c r="Q14" s="112" t="s">
        <v>122</v>
      </c>
      <c r="AM14" s="111"/>
      <c r="AN14" s="111"/>
      <c r="AO14" s="111"/>
    </row>
    <row r="15" spans="2:41" ht="15" customHeight="1" x14ac:dyDescent="0.25">
      <c r="B15" s="103" t="str">
        <f t="shared" si="0"/>
        <v>Total non consolidé</v>
      </c>
      <c r="C15" s="373">
        <f>SUM(C7:C14)</f>
        <v>0</v>
      </c>
      <c r="D15" s="373">
        <f t="shared" ref="D15:K15" si="1">SUM(D7:D14)</f>
        <v>0</v>
      </c>
      <c r="E15" s="373">
        <f t="shared" si="1"/>
        <v>0</v>
      </c>
      <c r="F15" s="373">
        <f t="shared" si="1"/>
        <v>0</v>
      </c>
      <c r="G15" s="373">
        <f t="shared" si="1"/>
        <v>0</v>
      </c>
      <c r="H15" s="373">
        <f t="shared" si="1"/>
        <v>0</v>
      </c>
      <c r="I15" s="373">
        <f t="shared" si="1"/>
        <v>0</v>
      </c>
      <c r="J15" s="373">
        <f t="shared" si="1"/>
        <v>0</v>
      </c>
      <c r="K15" s="374">
        <f t="shared" si="1"/>
        <v>0</v>
      </c>
      <c r="L15" s="111"/>
      <c r="M15" s="1" t="s">
        <v>890</v>
      </c>
      <c r="N15" s="111"/>
      <c r="P15" s="112" t="s">
        <v>1799</v>
      </c>
      <c r="Q15" s="112" t="s">
        <v>1800</v>
      </c>
      <c r="AM15" s="111"/>
      <c r="AN15" s="111"/>
      <c r="AO15" s="111"/>
    </row>
    <row r="16" spans="2:41" ht="15" customHeight="1" thickBot="1" x14ac:dyDescent="0.3">
      <c r="B16" s="196" t="str">
        <f t="shared" si="0"/>
        <v>Filiales</v>
      </c>
      <c r="C16" s="371"/>
      <c r="D16" s="371"/>
      <c r="E16" s="371"/>
      <c r="F16" s="371"/>
      <c r="G16" s="371"/>
      <c r="H16" s="371"/>
      <c r="I16" s="371"/>
      <c r="J16" s="371"/>
      <c r="K16" s="372"/>
      <c r="L16" s="111"/>
      <c r="M16" s="1" t="s">
        <v>29</v>
      </c>
      <c r="N16" s="111"/>
      <c r="P16" s="112" t="s">
        <v>1801</v>
      </c>
      <c r="Q16" s="112" t="s">
        <v>1802</v>
      </c>
      <c r="AM16" s="111"/>
      <c r="AN16" s="111"/>
      <c r="AO16" s="111"/>
    </row>
    <row r="17" spans="2:17" ht="15" customHeight="1" thickTop="1" thickBot="1" x14ac:dyDescent="0.3">
      <c r="B17" s="197" t="str">
        <f t="shared" si="0"/>
        <v>Total consolidé</v>
      </c>
      <c r="C17" s="375">
        <f>SUM(C16,C15)</f>
        <v>0</v>
      </c>
      <c r="D17" s="375">
        <f t="shared" ref="D17:K17" si="2">SUM(D16,D15)</f>
        <v>0</v>
      </c>
      <c r="E17" s="375">
        <f t="shared" si="2"/>
        <v>0</v>
      </c>
      <c r="F17" s="375">
        <f t="shared" si="2"/>
        <v>0</v>
      </c>
      <c r="G17" s="375">
        <f t="shared" si="2"/>
        <v>0</v>
      </c>
      <c r="H17" s="375">
        <f t="shared" si="2"/>
        <v>0</v>
      </c>
      <c r="I17" s="375">
        <f t="shared" si="2"/>
        <v>0</v>
      </c>
      <c r="J17" s="375">
        <f t="shared" si="2"/>
        <v>0</v>
      </c>
      <c r="K17" s="376">
        <f t="shared" si="2"/>
        <v>0</v>
      </c>
      <c r="L17" s="111"/>
      <c r="M17" s="1" t="s">
        <v>986</v>
      </c>
      <c r="N17" s="111"/>
      <c r="P17" s="112" t="s">
        <v>1787</v>
      </c>
      <c r="Q17" s="112" t="s">
        <v>1788</v>
      </c>
    </row>
  </sheetData>
  <sheetProtection sheet="1" objects="1" scenarios="1"/>
  <mergeCells count="6">
    <mergeCell ref="B5:B6"/>
    <mergeCell ref="B2:K2"/>
    <mergeCell ref="B3:K3"/>
    <mergeCell ref="C4:F4"/>
    <mergeCell ref="G4:H4"/>
    <mergeCell ref="I4:K4"/>
  </mergeCells>
  <printOptions horizontalCentered="1"/>
  <pageMargins left="0.15748031496063" right="0.15748031496063" top="0.74803149606299202" bottom="0.43307086614173201" header="0.31496062992126" footer="0.15748031496063"/>
  <pageSetup paperSize="5" scale="80" orientation="landscape" r:id="rId1"/>
  <headerFooter>
    <oddFooter>&amp;LAutorité des marchés financiers
Direction principale de la surveillance des assureurs et du contrôle du droit d'exercice&amp;CTableau 2.1 b&amp;RPassif des contrats d'assurance par ligne d'affaires</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9BB9E-BF15-406A-B228-54C8FA103A92}">
  <sheetPr codeName="Feuil11"/>
  <dimension ref="B1:AS1007"/>
  <sheetViews>
    <sheetView zoomScale="85" zoomScaleNormal="85" zoomScaleSheetLayoutView="80" workbookViewId="0"/>
  </sheetViews>
  <sheetFormatPr baseColWidth="10" defaultColWidth="11.42578125" defaultRowHeight="15" outlineLevelRow="1" outlineLevelCol="1" x14ac:dyDescent="0.25"/>
  <cols>
    <col min="1" max="1" width="2.28515625" style="111" customWidth="1"/>
    <col min="2" max="2" width="13.7109375" style="139" customWidth="1"/>
    <col min="3" max="3" width="11.42578125" style="111"/>
    <col min="4" max="4" width="15.7109375" style="111" customWidth="1"/>
    <col min="5" max="13" width="21.28515625" style="111" customWidth="1"/>
    <col min="14" max="14" width="2.140625" style="111" customWidth="1"/>
    <col min="15" max="15" width="3.7109375" style="111" customWidth="1"/>
    <col min="16" max="16" width="11.42578125" style="111"/>
    <col min="17" max="44" width="11.42578125" style="112" hidden="1" customWidth="1" outlineLevel="1"/>
    <col min="45" max="45" width="11.42578125" style="111" customWidth="1" collapsed="1"/>
    <col min="46" max="48" width="11.42578125" style="111" customWidth="1"/>
    <col min="49" max="16384" width="11.42578125" style="111"/>
  </cols>
  <sheetData>
    <row r="1" spans="2:44" ht="15.75" thickBot="1" x14ac:dyDescent="0.3"/>
    <row r="2" spans="2:44" s="122" customFormat="1" ht="30" customHeight="1" x14ac:dyDescent="0.25">
      <c r="B2" s="524" t="str">
        <f>IF(Lang=0,R2,S2)</f>
        <v>Actif (Passif) des contrats de réassurance détenus
(consolidé)</v>
      </c>
      <c r="C2" s="543">
        <f>IF(Lang=0,T2,U2)</f>
        <v>0</v>
      </c>
      <c r="D2" s="543">
        <f>IF(Lang=0,V2,W2)</f>
        <v>0</v>
      </c>
      <c r="E2" s="543">
        <f>IF(Lang=0,X2,Y2)</f>
        <v>0</v>
      </c>
      <c r="F2" s="543">
        <f>IF(Lang=0,Z2,AA2)</f>
        <v>0</v>
      </c>
      <c r="G2" s="543">
        <f>IF(Lang=0,AB2,AC2)</f>
        <v>0</v>
      </c>
      <c r="H2" s="543">
        <f>IF(Lang=0,AD2,AE2)</f>
        <v>0</v>
      </c>
      <c r="I2" s="543">
        <f>IF(Lang=0,AF2,AG2)</f>
        <v>0</v>
      </c>
      <c r="J2" s="543">
        <f>IF(Lang=0,AH2,AI2)</f>
        <v>0</v>
      </c>
      <c r="K2" s="543">
        <f>IF(Lang=0,AJ2,AK2)</f>
        <v>0</v>
      </c>
      <c r="L2" s="543">
        <f>IF(Lang=0,AL2,AM2)</f>
        <v>0</v>
      </c>
      <c r="M2" s="544">
        <f>IF(Lang=0,AN2,AO2)</f>
        <v>0</v>
      </c>
      <c r="Q2" s="112"/>
      <c r="R2" s="112" t="s">
        <v>1803</v>
      </c>
      <c r="S2" s="112" t="s">
        <v>1804</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row>
    <row r="3" spans="2:44" ht="14.25" customHeight="1" x14ac:dyDescent="0.25">
      <c r="B3" s="545" t="str">
        <f>IF(Lang=0,R3,S3)</f>
        <v>(en millier de dollars)</v>
      </c>
      <c r="C3" s="546">
        <f>IF(Lang=0,T3,U3)</f>
        <v>0</v>
      </c>
      <c r="D3" s="546">
        <f>IF(Lang=0,V3,W3)</f>
        <v>0</v>
      </c>
      <c r="E3" s="546">
        <f>IF(Lang=0,X3,Y3)</f>
        <v>0</v>
      </c>
      <c r="F3" s="547">
        <f>IF(Lang=0,Z3,AA3)</f>
        <v>0</v>
      </c>
      <c r="G3" s="547">
        <f>IF(Lang=0,AB3,AC3)</f>
        <v>0</v>
      </c>
      <c r="H3" s="547">
        <f>IF(Lang=0,AD3,AE3)</f>
        <v>0</v>
      </c>
      <c r="I3" s="546">
        <f>IF(Lang=0,AF3,AG3)</f>
        <v>0</v>
      </c>
      <c r="J3" s="547">
        <f>IF(Lang=0,AH3,AI3)</f>
        <v>0</v>
      </c>
      <c r="K3" s="546">
        <f>IF(Lang=0,AJ3,AK3)</f>
        <v>0</v>
      </c>
      <c r="L3" s="547">
        <f>IF(Lang=0,AL3,AM3)</f>
        <v>0</v>
      </c>
      <c r="M3" s="532">
        <f>IF(Lang=0,AN3,AO3)</f>
        <v>0</v>
      </c>
      <c r="R3" s="112" t="s">
        <v>756</v>
      </c>
      <c r="S3" s="112" t="s">
        <v>757</v>
      </c>
    </row>
    <row r="4" spans="2:44" ht="26.25" customHeight="1" x14ac:dyDescent="0.25">
      <c r="B4" s="557" t="str">
        <f>IF(Lang=0,R4,S4)</f>
        <v>Pays</v>
      </c>
      <c r="C4" s="559" t="str">
        <f>IF(Lang=0,T4,U4)</f>
        <v>Portefeuille ou filiale</v>
      </c>
      <c r="D4" s="560" t="str">
        <f>IF(Lang=0,V4,W4)</f>
        <v>Groupe de contrats ou
nom de la filiale</v>
      </c>
      <c r="E4" s="551" t="str">
        <f>IF(Lang=0,X4,Y4)</f>
        <v>Actif au titre de la couverture restante (ACR)</v>
      </c>
      <c r="F4" s="552">
        <f>IF(Lang=0,Z4,AA4)</f>
        <v>0</v>
      </c>
      <c r="G4" s="552">
        <f>IF(Lang=0,AB4,AC4)</f>
        <v>0</v>
      </c>
      <c r="H4" s="553">
        <f>IF(Lang=0,AD4,AE4)</f>
        <v>0</v>
      </c>
      <c r="I4" s="554" t="str">
        <f>IF(Lang=0,AF4,AG4)</f>
        <v>Actif au titre des sinistres survenus (ASS)</v>
      </c>
      <c r="J4" s="553">
        <f>IF(Lang=0,AH4,AI4)</f>
        <v>0</v>
      </c>
      <c r="K4" s="549" t="str">
        <f>IF(Lang=0,AJ4,AK4)</f>
        <v>Autres données</v>
      </c>
      <c r="L4" s="533">
        <f>IF(Lang=0,AL4,AM4)</f>
        <v>0</v>
      </c>
      <c r="M4" s="550">
        <f>IF(Lang=0,AN4,AO4)</f>
        <v>0</v>
      </c>
      <c r="R4" s="112" t="s">
        <v>758</v>
      </c>
      <c r="S4" s="112" t="s">
        <v>759</v>
      </c>
      <c r="T4" s="112" t="s">
        <v>760</v>
      </c>
      <c r="U4" s="112" t="s">
        <v>761</v>
      </c>
      <c r="V4" s="112" t="s">
        <v>1805</v>
      </c>
      <c r="W4" s="112" t="s">
        <v>763</v>
      </c>
      <c r="X4" s="112" t="s">
        <v>1806</v>
      </c>
      <c r="Y4" s="112" t="s">
        <v>1807</v>
      </c>
      <c r="AF4" s="112" t="s">
        <v>1808</v>
      </c>
      <c r="AG4" s="112" t="s">
        <v>1809</v>
      </c>
      <c r="AJ4" s="112" t="s">
        <v>768</v>
      </c>
      <c r="AK4" s="112" t="s">
        <v>769</v>
      </c>
    </row>
    <row r="5" spans="2:44" ht="40.15" customHeight="1" x14ac:dyDescent="0.25">
      <c r="B5" s="558">
        <f>IF(Lang=0,R5,S5)</f>
        <v>0</v>
      </c>
      <c r="C5" s="540">
        <f>IF(Lang=0,T5,U5)</f>
        <v>0</v>
      </c>
      <c r="D5" s="561">
        <f>IF(Lang=0,V5,W5)</f>
        <v>0</v>
      </c>
      <c r="E5" s="6" t="str">
        <f>IF(Lang=0,X5,Y5)</f>
        <v>Estimation de la valeur actualisée des flux de trésorerie futurs</v>
      </c>
      <c r="F5" s="181" t="str">
        <f>IF(Lang=0,Z5,AA5)</f>
        <v>Ajustement au titre du risque non financier</v>
      </c>
      <c r="G5" s="181" t="str">
        <f>IF(Lang=0,AB5,AC5)</f>
        <v>Marge sur services contractuels
(MSC)</v>
      </c>
      <c r="H5" s="181" t="str">
        <f>IF(Lang=0,AD5,AE5)</f>
        <v>Méthode de la répartition des primes (MRP)</v>
      </c>
      <c r="I5" s="99" t="str">
        <f>IF(Lang=0,AF5,AG5)</f>
        <v>Estimation de la valeur actualisée des flux de trésorerie futurs</v>
      </c>
      <c r="J5" s="181" t="str">
        <f>IF(Lang=0,AH5,AI5)</f>
        <v>Ajustement au titre du risque non financier</v>
      </c>
      <c r="K5" s="45" t="str">
        <f>IF(Lang=0,AJ5,AK5)</f>
        <v>Marge sur services contractuels comptabilisée pour les services reçus</v>
      </c>
      <c r="L5" s="190" t="str">
        <f>IF(Lang=0,AL5,AM5)</f>
        <v>Primes payées</v>
      </c>
      <c r="M5" s="191" t="str">
        <f>IF(Lang=0,AN5,AO5)</f>
        <v>Composant de recouvrement de perte des contrats d'assurance déficitaires</v>
      </c>
      <c r="X5" s="112" t="s">
        <v>770</v>
      </c>
      <c r="Y5" s="112" t="s">
        <v>771</v>
      </c>
      <c r="Z5" s="112" t="s">
        <v>772</v>
      </c>
      <c r="AA5" s="112" t="s">
        <v>773</v>
      </c>
      <c r="AB5" s="112" t="s">
        <v>1810</v>
      </c>
      <c r="AC5" s="112" t="s">
        <v>775</v>
      </c>
      <c r="AD5" s="112" t="s">
        <v>776</v>
      </c>
      <c r="AE5" s="112" t="s">
        <v>777</v>
      </c>
      <c r="AF5" s="112" t="s">
        <v>770</v>
      </c>
      <c r="AG5" s="112" t="s">
        <v>771</v>
      </c>
      <c r="AH5" s="112" t="s">
        <v>772</v>
      </c>
      <c r="AI5" s="112" t="s">
        <v>773</v>
      </c>
      <c r="AJ5" s="112" t="s">
        <v>1811</v>
      </c>
      <c r="AK5" s="112" t="s">
        <v>2785</v>
      </c>
      <c r="AL5" s="112" t="s">
        <v>1812</v>
      </c>
      <c r="AM5" s="112" t="s">
        <v>2784</v>
      </c>
      <c r="AN5" s="112" t="s">
        <v>1813</v>
      </c>
      <c r="AO5" s="112" t="s">
        <v>1814</v>
      </c>
    </row>
    <row r="6" spans="2:44" ht="9" customHeight="1" x14ac:dyDescent="0.25">
      <c r="B6" s="186" t="s">
        <v>782</v>
      </c>
      <c r="C6" s="187" t="s">
        <v>783</v>
      </c>
      <c r="D6" s="187" t="s">
        <v>784</v>
      </c>
      <c r="E6" s="188" t="s">
        <v>785</v>
      </c>
      <c r="F6" s="188" t="s">
        <v>786</v>
      </c>
      <c r="G6" s="188" t="s">
        <v>787</v>
      </c>
      <c r="H6" s="188" t="s">
        <v>788</v>
      </c>
      <c r="I6" s="188" t="s">
        <v>789</v>
      </c>
      <c r="J6" s="188" t="s">
        <v>790</v>
      </c>
      <c r="K6" s="188" t="s">
        <v>791</v>
      </c>
      <c r="L6" s="188" t="s">
        <v>792</v>
      </c>
      <c r="M6" s="189" t="s">
        <v>793</v>
      </c>
      <c r="O6" s="2" t="str">
        <f>IF(Lang=0,AQ6,AR6)</f>
        <v>Réf</v>
      </c>
      <c r="AQ6" s="112" t="s">
        <v>2</v>
      </c>
      <c r="AR6" s="112" t="s">
        <v>3</v>
      </c>
    </row>
    <row r="7" spans="2:44" ht="15" customHeight="1" x14ac:dyDescent="0.25">
      <c r="B7" s="363" t="str">
        <f t="shared" ref="B7:B16" si="0">IF(Lang=0,R7,S7)</f>
        <v>Canada</v>
      </c>
      <c r="C7" s="364" t="str">
        <f t="shared" ref="C7:C16" si="1">IF(Lang=0,T7,U7)</f>
        <v>Portefeuille#1</v>
      </c>
      <c r="D7" s="365" t="str">
        <f t="shared" ref="D7:D16" si="2">IF(Lang=0,V7,W7)</f>
        <v>Groupe#1</v>
      </c>
      <c r="E7" s="366"/>
      <c r="F7" s="366"/>
      <c r="G7" s="366"/>
      <c r="H7" s="366"/>
      <c r="I7" s="366"/>
      <c r="J7" s="366"/>
      <c r="K7" s="366"/>
      <c r="L7" s="366"/>
      <c r="M7" s="367"/>
      <c r="O7" s="1" t="s">
        <v>794</v>
      </c>
      <c r="R7" s="112" t="s">
        <v>277</v>
      </c>
      <c r="S7" s="112" t="s">
        <v>277</v>
      </c>
      <c r="T7" s="112" t="s">
        <v>680</v>
      </c>
      <c r="U7" s="112" t="s">
        <v>681</v>
      </c>
      <c r="V7" s="112" t="s">
        <v>671</v>
      </c>
      <c r="W7" s="112" t="s">
        <v>672</v>
      </c>
    </row>
    <row r="8" spans="2:44" ht="15" customHeight="1" x14ac:dyDescent="0.25">
      <c r="B8" s="363" t="str">
        <f t="shared" si="0"/>
        <v>Canada</v>
      </c>
      <c r="C8" s="364" t="str">
        <f t="shared" si="1"/>
        <v>Portefeuille#1</v>
      </c>
      <c r="D8" s="365" t="str">
        <f t="shared" si="2"/>
        <v>Groupe#2</v>
      </c>
      <c r="E8" s="366"/>
      <c r="F8" s="366"/>
      <c r="G8" s="366"/>
      <c r="H8" s="366"/>
      <c r="I8" s="366"/>
      <c r="J8" s="366"/>
      <c r="K8" s="366"/>
      <c r="L8" s="366"/>
      <c r="M8" s="367"/>
      <c r="O8" s="1" t="s">
        <v>795</v>
      </c>
      <c r="R8" s="112" t="s">
        <v>277</v>
      </c>
      <c r="S8" s="112" t="s">
        <v>277</v>
      </c>
      <c r="T8" s="112" t="s">
        <v>680</v>
      </c>
      <c r="U8" s="112" t="s">
        <v>681</v>
      </c>
      <c r="V8" s="112" t="s">
        <v>678</v>
      </c>
      <c r="W8" s="112" t="s">
        <v>679</v>
      </c>
    </row>
    <row r="9" spans="2:44" ht="15" customHeight="1" x14ac:dyDescent="0.25">
      <c r="B9" s="363" t="str">
        <f t="shared" si="0"/>
        <v>Canada</v>
      </c>
      <c r="C9" s="364" t="str">
        <f t="shared" si="1"/>
        <v>Portefeuille#1</v>
      </c>
      <c r="D9" s="365" t="str">
        <f t="shared" si="2"/>
        <v>Groupe#3</v>
      </c>
      <c r="E9" s="366"/>
      <c r="F9" s="366"/>
      <c r="G9" s="366"/>
      <c r="H9" s="366"/>
      <c r="I9" s="366"/>
      <c r="J9" s="366"/>
      <c r="K9" s="366"/>
      <c r="L9" s="366"/>
      <c r="M9" s="367"/>
      <c r="O9" s="1" t="s">
        <v>796</v>
      </c>
      <c r="R9" s="112" t="s">
        <v>277</v>
      </c>
      <c r="S9" s="112" t="s">
        <v>277</v>
      </c>
      <c r="T9" s="112" t="s">
        <v>680</v>
      </c>
      <c r="U9" s="112" t="s">
        <v>681</v>
      </c>
      <c r="V9" s="112" t="s">
        <v>685</v>
      </c>
      <c r="W9" s="112" t="s">
        <v>686</v>
      </c>
    </row>
    <row r="10" spans="2:44" ht="15" customHeight="1" x14ac:dyDescent="0.25">
      <c r="B10" s="363" t="str">
        <f t="shared" si="0"/>
        <v>Canada</v>
      </c>
      <c r="C10" s="364" t="str">
        <f t="shared" si="1"/>
        <v>Portefeuille#2</v>
      </c>
      <c r="D10" s="365" t="str">
        <f t="shared" si="2"/>
        <v>Groupe#1</v>
      </c>
      <c r="E10" s="366"/>
      <c r="F10" s="366"/>
      <c r="G10" s="366"/>
      <c r="H10" s="366"/>
      <c r="I10" s="366"/>
      <c r="J10" s="366"/>
      <c r="K10" s="366"/>
      <c r="L10" s="366"/>
      <c r="M10" s="367"/>
      <c r="O10" s="1" t="s">
        <v>797</v>
      </c>
      <c r="R10" s="112" t="s">
        <v>277</v>
      </c>
      <c r="S10" s="112" t="s">
        <v>277</v>
      </c>
      <c r="T10" s="112" t="s">
        <v>687</v>
      </c>
      <c r="U10" s="112" t="s">
        <v>688</v>
      </c>
      <c r="V10" s="112" t="s">
        <v>671</v>
      </c>
      <c r="W10" s="112" t="s">
        <v>672</v>
      </c>
    </row>
    <row r="11" spans="2:44" ht="15" customHeight="1" x14ac:dyDescent="0.25">
      <c r="B11" s="363" t="str">
        <f t="shared" si="0"/>
        <v>Canada</v>
      </c>
      <c r="C11" s="364" t="str">
        <f t="shared" si="1"/>
        <v>Portefeuille#2</v>
      </c>
      <c r="D11" s="365" t="str">
        <f t="shared" si="2"/>
        <v>Groupe#2</v>
      </c>
      <c r="E11" s="366"/>
      <c r="F11" s="366"/>
      <c r="G11" s="366"/>
      <c r="H11" s="366"/>
      <c r="I11" s="366"/>
      <c r="J11" s="366"/>
      <c r="K11" s="366"/>
      <c r="L11" s="366"/>
      <c r="M11" s="367"/>
      <c r="O11" s="1" t="s">
        <v>6</v>
      </c>
      <c r="R11" s="112" t="s">
        <v>277</v>
      </c>
      <c r="S11" s="112" t="s">
        <v>277</v>
      </c>
      <c r="T11" s="112" t="s">
        <v>687</v>
      </c>
      <c r="U11" s="112" t="s">
        <v>688</v>
      </c>
      <c r="V11" s="112" t="s">
        <v>678</v>
      </c>
      <c r="W11" s="112" t="s">
        <v>679</v>
      </c>
    </row>
    <row r="12" spans="2:44" ht="15" customHeight="1" x14ac:dyDescent="0.25">
      <c r="B12" s="363" t="str">
        <f t="shared" si="0"/>
        <v>Canada</v>
      </c>
      <c r="C12" s="364" t="str">
        <f t="shared" si="1"/>
        <v>Portefeuille#2</v>
      </c>
      <c r="D12" s="365" t="str">
        <f t="shared" si="2"/>
        <v>Groupe#3</v>
      </c>
      <c r="E12" s="366"/>
      <c r="F12" s="366"/>
      <c r="G12" s="366"/>
      <c r="H12" s="366"/>
      <c r="I12" s="366"/>
      <c r="J12" s="366"/>
      <c r="K12" s="366"/>
      <c r="L12" s="366"/>
      <c r="M12" s="367"/>
      <c r="O12" s="1" t="s">
        <v>798</v>
      </c>
      <c r="R12" s="112" t="s">
        <v>277</v>
      </c>
      <c r="S12" s="112" t="s">
        <v>277</v>
      </c>
      <c r="T12" s="112" t="s">
        <v>687</v>
      </c>
      <c r="U12" s="112" t="s">
        <v>688</v>
      </c>
      <c r="V12" s="112" t="s">
        <v>685</v>
      </c>
      <c r="W12" s="112" t="s">
        <v>686</v>
      </c>
    </row>
    <row r="13" spans="2:44" ht="15" customHeight="1" x14ac:dyDescent="0.25">
      <c r="B13" s="363" t="str">
        <f t="shared" si="0"/>
        <v>Canada</v>
      </c>
      <c r="C13" s="364" t="str">
        <f t="shared" si="1"/>
        <v>Portefeuille#3</v>
      </c>
      <c r="D13" s="365" t="str">
        <f t="shared" si="2"/>
        <v>Groupe#1</v>
      </c>
      <c r="E13" s="366"/>
      <c r="F13" s="366"/>
      <c r="G13" s="366"/>
      <c r="H13" s="366"/>
      <c r="I13" s="366"/>
      <c r="J13" s="366"/>
      <c r="K13" s="366"/>
      <c r="L13" s="366"/>
      <c r="M13" s="367"/>
      <c r="O13" s="1" t="s">
        <v>799</v>
      </c>
      <c r="R13" s="112" t="s">
        <v>277</v>
      </c>
      <c r="S13" s="112" t="s">
        <v>277</v>
      </c>
      <c r="T13" s="112" t="s">
        <v>694</v>
      </c>
      <c r="U13" s="112" t="s">
        <v>695</v>
      </c>
      <c r="V13" s="112" t="s">
        <v>671</v>
      </c>
      <c r="W13" s="112" t="s">
        <v>672</v>
      </c>
    </row>
    <row r="14" spans="2:44" ht="15" customHeight="1" x14ac:dyDescent="0.25">
      <c r="B14" s="363" t="str">
        <f t="shared" si="0"/>
        <v>Canada</v>
      </c>
      <c r="C14" s="364" t="str">
        <f t="shared" si="1"/>
        <v>Portefeuille#3</v>
      </c>
      <c r="D14" s="365" t="str">
        <f t="shared" si="2"/>
        <v>Groupe#2</v>
      </c>
      <c r="E14" s="366"/>
      <c r="F14" s="366"/>
      <c r="G14" s="366"/>
      <c r="H14" s="366"/>
      <c r="I14" s="366"/>
      <c r="J14" s="366"/>
      <c r="K14" s="366"/>
      <c r="L14" s="366"/>
      <c r="M14" s="367"/>
      <c r="O14" s="1" t="s">
        <v>800</v>
      </c>
      <c r="R14" s="112" t="s">
        <v>277</v>
      </c>
      <c r="S14" s="112" t="s">
        <v>277</v>
      </c>
      <c r="T14" s="112" t="s">
        <v>694</v>
      </c>
      <c r="U14" s="112" t="s">
        <v>695</v>
      </c>
      <c r="V14" s="112" t="s">
        <v>678</v>
      </c>
      <c r="W14" s="112" t="s">
        <v>679</v>
      </c>
    </row>
    <row r="15" spans="2:44" ht="15" customHeight="1" x14ac:dyDescent="0.25">
      <c r="B15" s="363" t="str">
        <f t="shared" si="0"/>
        <v>Canada</v>
      </c>
      <c r="C15" s="364" t="str">
        <f t="shared" si="1"/>
        <v>Filiale</v>
      </c>
      <c r="D15" s="365" t="str">
        <f t="shared" si="2"/>
        <v>Filiale#1</v>
      </c>
      <c r="E15" s="366"/>
      <c r="F15" s="366"/>
      <c r="G15" s="366"/>
      <c r="H15" s="366"/>
      <c r="I15" s="366"/>
      <c r="J15" s="366"/>
      <c r="K15" s="366"/>
      <c r="L15" s="366"/>
      <c r="M15" s="367"/>
      <c r="O15" s="1" t="s">
        <v>801</v>
      </c>
      <c r="R15" s="112" t="s">
        <v>277</v>
      </c>
      <c r="S15" s="112" t="s">
        <v>277</v>
      </c>
      <c r="T15" s="112" t="s">
        <v>673</v>
      </c>
      <c r="U15" s="112" t="s">
        <v>674</v>
      </c>
      <c r="V15" s="112" t="s">
        <v>742</v>
      </c>
      <c r="W15" s="112" t="s">
        <v>743</v>
      </c>
    </row>
    <row r="16" spans="2:44" ht="15" customHeight="1" x14ac:dyDescent="0.25">
      <c r="B16" s="363" t="str">
        <f t="shared" si="0"/>
        <v>Canada</v>
      </c>
      <c r="C16" s="364" t="str">
        <f t="shared" si="1"/>
        <v>Filiale</v>
      </c>
      <c r="D16" s="365" t="str">
        <f t="shared" si="2"/>
        <v>Filiale#2</v>
      </c>
      <c r="E16" s="366"/>
      <c r="F16" s="366"/>
      <c r="G16" s="366"/>
      <c r="H16" s="366"/>
      <c r="I16" s="366"/>
      <c r="J16" s="366"/>
      <c r="K16" s="366"/>
      <c r="L16" s="366"/>
      <c r="M16" s="367"/>
      <c r="O16" s="1" t="s">
        <v>24</v>
      </c>
      <c r="R16" s="112" t="s">
        <v>277</v>
      </c>
      <c r="S16" s="112" t="s">
        <v>277</v>
      </c>
      <c r="T16" s="112" t="s">
        <v>673</v>
      </c>
      <c r="U16" s="112" t="s">
        <v>674</v>
      </c>
      <c r="V16" s="112" t="s">
        <v>746</v>
      </c>
      <c r="W16" s="112" t="s">
        <v>747</v>
      </c>
    </row>
    <row r="17" spans="2:43" ht="15" customHeight="1" outlineLevel="1" x14ac:dyDescent="0.25">
      <c r="B17" s="363"/>
      <c r="C17" s="364"/>
      <c r="D17" s="365"/>
      <c r="E17" s="366"/>
      <c r="F17" s="366"/>
      <c r="G17" s="366"/>
      <c r="H17" s="366"/>
      <c r="I17" s="366"/>
      <c r="J17" s="366"/>
      <c r="K17" s="366"/>
      <c r="L17" s="366"/>
      <c r="M17" s="367"/>
      <c r="O17" s="1" t="s">
        <v>802</v>
      </c>
      <c r="AQ17" s="112" t="s">
        <v>802</v>
      </c>
    </row>
    <row r="18" spans="2:43" ht="15" customHeight="1" outlineLevel="1" x14ac:dyDescent="0.25">
      <c r="B18" s="363"/>
      <c r="C18" s="364"/>
      <c r="D18" s="365"/>
      <c r="E18" s="366"/>
      <c r="F18" s="366"/>
      <c r="G18" s="366"/>
      <c r="H18" s="366"/>
      <c r="I18" s="366"/>
      <c r="J18" s="366"/>
      <c r="K18" s="366"/>
      <c r="L18" s="366"/>
      <c r="M18" s="367"/>
      <c r="O18" s="1" t="s">
        <v>803</v>
      </c>
      <c r="AQ18" s="112" t="s">
        <v>803</v>
      </c>
    </row>
    <row r="19" spans="2:43" ht="15" customHeight="1" outlineLevel="1" x14ac:dyDescent="0.25">
      <c r="B19" s="363"/>
      <c r="C19" s="364"/>
      <c r="D19" s="365"/>
      <c r="E19" s="366"/>
      <c r="F19" s="366"/>
      <c r="G19" s="366"/>
      <c r="H19" s="366"/>
      <c r="I19" s="366"/>
      <c r="J19" s="366"/>
      <c r="K19" s="366"/>
      <c r="L19" s="366"/>
      <c r="M19" s="367"/>
      <c r="O19" s="1" t="s">
        <v>804</v>
      </c>
      <c r="AQ19" s="112" t="s">
        <v>804</v>
      </c>
    </row>
    <row r="20" spans="2:43" ht="15" customHeight="1" outlineLevel="1" x14ac:dyDescent="0.25">
      <c r="B20" s="363"/>
      <c r="C20" s="364"/>
      <c r="D20" s="365"/>
      <c r="E20" s="366"/>
      <c r="F20" s="366"/>
      <c r="G20" s="366"/>
      <c r="H20" s="366"/>
      <c r="I20" s="366"/>
      <c r="J20" s="366"/>
      <c r="K20" s="366"/>
      <c r="L20" s="366"/>
      <c r="M20" s="367"/>
      <c r="O20" s="1" t="s">
        <v>805</v>
      </c>
      <c r="AQ20" s="112" t="s">
        <v>805</v>
      </c>
    </row>
    <row r="21" spans="2:43" ht="15" customHeight="1" outlineLevel="1" x14ac:dyDescent="0.25">
      <c r="B21" s="363"/>
      <c r="C21" s="364"/>
      <c r="D21" s="365"/>
      <c r="E21" s="366"/>
      <c r="F21" s="366"/>
      <c r="G21" s="366"/>
      <c r="H21" s="366"/>
      <c r="I21" s="366"/>
      <c r="J21" s="366"/>
      <c r="K21" s="366"/>
      <c r="L21" s="366"/>
      <c r="M21" s="367"/>
      <c r="O21" s="1" t="s">
        <v>806</v>
      </c>
      <c r="AQ21" s="112" t="s">
        <v>806</v>
      </c>
    </row>
    <row r="22" spans="2:43" ht="15" customHeight="1" outlineLevel="1" x14ac:dyDescent="0.25">
      <c r="B22" s="363"/>
      <c r="C22" s="364"/>
      <c r="D22" s="365"/>
      <c r="E22" s="366"/>
      <c r="F22" s="366"/>
      <c r="G22" s="366"/>
      <c r="H22" s="366"/>
      <c r="I22" s="366"/>
      <c r="J22" s="366"/>
      <c r="K22" s="366"/>
      <c r="L22" s="366"/>
      <c r="M22" s="367"/>
      <c r="O22" s="1" t="s">
        <v>807</v>
      </c>
      <c r="AQ22" s="112" t="s">
        <v>807</v>
      </c>
    </row>
    <row r="23" spans="2:43" ht="15" customHeight="1" outlineLevel="1" x14ac:dyDescent="0.25">
      <c r="B23" s="363"/>
      <c r="C23" s="364"/>
      <c r="D23" s="365"/>
      <c r="E23" s="366"/>
      <c r="F23" s="366"/>
      <c r="G23" s="366"/>
      <c r="H23" s="366"/>
      <c r="I23" s="366"/>
      <c r="J23" s="366"/>
      <c r="K23" s="366"/>
      <c r="L23" s="366"/>
      <c r="M23" s="367"/>
      <c r="O23" s="1" t="s">
        <v>808</v>
      </c>
      <c r="AQ23" s="112" t="s">
        <v>808</v>
      </c>
    </row>
    <row r="24" spans="2:43" ht="15" customHeight="1" outlineLevel="1" x14ac:dyDescent="0.25">
      <c r="B24" s="363"/>
      <c r="C24" s="364"/>
      <c r="D24" s="365"/>
      <c r="E24" s="366"/>
      <c r="F24" s="366"/>
      <c r="G24" s="366"/>
      <c r="H24" s="366"/>
      <c r="I24" s="366"/>
      <c r="J24" s="366"/>
      <c r="K24" s="366"/>
      <c r="L24" s="366"/>
      <c r="M24" s="367"/>
      <c r="O24" s="1" t="s">
        <v>809</v>
      </c>
      <c r="AQ24" s="112" t="s">
        <v>809</v>
      </c>
    </row>
    <row r="25" spans="2:43" ht="15" customHeight="1" outlineLevel="1" x14ac:dyDescent="0.25">
      <c r="B25" s="363"/>
      <c r="C25" s="364"/>
      <c r="D25" s="365"/>
      <c r="E25" s="366"/>
      <c r="F25" s="366"/>
      <c r="G25" s="366"/>
      <c r="H25" s="366"/>
      <c r="I25" s="366"/>
      <c r="J25" s="366"/>
      <c r="K25" s="366"/>
      <c r="L25" s="366"/>
      <c r="M25" s="367"/>
      <c r="O25" s="1" t="s">
        <v>810</v>
      </c>
      <c r="AQ25" s="112" t="s">
        <v>810</v>
      </c>
    </row>
    <row r="26" spans="2:43" ht="15" customHeight="1" outlineLevel="1" x14ac:dyDescent="0.25">
      <c r="B26" s="363"/>
      <c r="C26" s="364"/>
      <c r="D26" s="365"/>
      <c r="E26" s="366"/>
      <c r="F26" s="366"/>
      <c r="G26" s="366"/>
      <c r="H26" s="366"/>
      <c r="I26" s="366"/>
      <c r="J26" s="366"/>
      <c r="K26" s="366"/>
      <c r="L26" s="366"/>
      <c r="M26" s="367"/>
      <c r="O26" s="1" t="s">
        <v>811</v>
      </c>
      <c r="AQ26" s="112" t="s">
        <v>811</v>
      </c>
    </row>
    <row r="27" spans="2:43" ht="15" customHeight="1" outlineLevel="1" x14ac:dyDescent="0.25">
      <c r="B27" s="363"/>
      <c r="C27" s="364"/>
      <c r="D27" s="365"/>
      <c r="E27" s="366"/>
      <c r="F27" s="366"/>
      <c r="G27" s="366"/>
      <c r="H27" s="366"/>
      <c r="I27" s="366"/>
      <c r="J27" s="366"/>
      <c r="K27" s="366"/>
      <c r="L27" s="366"/>
      <c r="M27" s="367"/>
      <c r="O27" s="1" t="s">
        <v>812</v>
      </c>
      <c r="AQ27" s="112" t="s">
        <v>812</v>
      </c>
    </row>
    <row r="28" spans="2:43" ht="15" customHeight="1" outlineLevel="1" x14ac:dyDescent="0.25">
      <c r="B28" s="363"/>
      <c r="C28" s="364"/>
      <c r="D28" s="365"/>
      <c r="E28" s="366"/>
      <c r="F28" s="366"/>
      <c r="G28" s="366"/>
      <c r="H28" s="366"/>
      <c r="I28" s="366"/>
      <c r="J28" s="366"/>
      <c r="K28" s="366"/>
      <c r="L28" s="366"/>
      <c r="M28" s="367"/>
      <c r="O28" s="1" t="s">
        <v>813</v>
      </c>
      <c r="AQ28" s="112" t="s">
        <v>813</v>
      </c>
    </row>
    <row r="29" spans="2:43" ht="15" customHeight="1" outlineLevel="1" x14ac:dyDescent="0.25">
      <c r="B29" s="363"/>
      <c r="C29" s="364"/>
      <c r="D29" s="365"/>
      <c r="E29" s="366"/>
      <c r="F29" s="366"/>
      <c r="G29" s="366"/>
      <c r="H29" s="366"/>
      <c r="I29" s="366"/>
      <c r="J29" s="366"/>
      <c r="K29" s="366"/>
      <c r="L29" s="366"/>
      <c r="M29" s="367"/>
      <c r="O29" s="1" t="s">
        <v>814</v>
      </c>
      <c r="AQ29" s="112" t="s">
        <v>814</v>
      </c>
    </row>
    <row r="30" spans="2:43" ht="15" customHeight="1" outlineLevel="1" x14ac:dyDescent="0.25">
      <c r="B30" s="363"/>
      <c r="C30" s="364"/>
      <c r="D30" s="365"/>
      <c r="E30" s="366"/>
      <c r="F30" s="366"/>
      <c r="G30" s="366"/>
      <c r="H30" s="366"/>
      <c r="I30" s="366"/>
      <c r="J30" s="366"/>
      <c r="K30" s="366"/>
      <c r="L30" s="366"/>
      <c r="M30" s="367"/>
      <c r="O30" s="1" t="s">
        <v>815</v>
      </c>
      <c r="AQ30" s="112" t="s">
        <v>815</v>
      </c>
    </row>
    <row r="31" spans="2:43" ht="15" customHeight="1" outlineLevel="1" x14ac:dyDescent="0.25">
      <c r="B31" s="363"/>
      <c r="C31" s="364"/>
      <c r="D31" s="365"/>
      <c r="E31" s="366"/>
      <c r="F31" s="366"/>
      <c r="G31" s="366"/>
      <c r="H31" s="366"/>
      <c r="I31" s="366"/>
      <c r="J31" s="366"/>
      <c r="K31" s="366"/>
      <c r="L31" s="366"/>
      <c r="M31" s="367"/>
      <c r="O31" s="1" t="s">
        <v>816</v>
      </c>
      <c r="AQ31" s="112" t="s">
        <v>816</v>
      </c>
    </row>
    <row r="32" spans="2:43" ht="15" customHeight="1" outlineLevel="1" x14ac:dyDescent="0.25">
      <c r="B32" s="363"/>
      <c r="C32" s="364"/>
      <c r="D32" s="365"/>
      <c r="E32" s="366"/>
      <c r="F32" s="366"/>
      <c r="G32" s="366"/>
      <c r="H32" s="366"/>
      <c r="I32" s="366"/>
      <c r="J32" s="366"/>
      <c r="K32" s="366"/>
      <c r="L32" s="366"/>
      <c r="M32" s="367"/>
      <c r="O32" s="1" t="s">
        <v>817</v>
      </c>
      <c r="AQ32" s="112" t="s">
        <v>817</v>
      </c>
    </row>
    <row r="33" spans="2:43" ht="15" customHeight="1" outlineLevel="1" x14ac:dyDescent="0.25">
      <c r="B33" s="363"/>
      <c r="C33" s="364"/>
      <c r="D33" s="365"/>
      <c r="E33" s="366"/>
      <c r="F33" s="366"/>
      <c r="G33" s="366"/>
      <c r="H33" s="366"/>
      <c r="I33" s="366"/>
      <c r="J33" s="366"/>
      <c r="K33" s="366"/>
      <c r="L33" s="366"/>
      <c r="M33" s="367"/>
      <c r="O33" s="1" t="s">
        <v>818</v>
      </c>
      <c r="AQ33" s="112" t="s">
        <v>818</v>
      </c>
    </row>
    <row r="34" spans="2:43" ht="15" customHeight="1" outlineLevel="1" x14ac:dyDescent="0.25">
      <c r="B34" s="363"/>
      <c r="C34" s="364"/>
      <c r="D34" s="365"/>
      <c r="E34" s="366"/>
      <c r="F34" s="366"/>
      <c r="G34" s="366"/>
      <c r="H34" s="366"/>
      <c r="I34" s="366"/>
      <c r="J34" s="366"/>
      <c r="K34" s="366"/>
      <c r="L34" s="366"/>
      <c r="M34" s="367"/>
      <c r="O34" s="1" t="s">
        <v>819</v>
      </c>
      <c r="AQ34" s="112" t="s">
        <v>819</v>
      </c>
    </row>
    <row r="35" spans="2:43" ht="15" customHeight="1" outlineLevel="1" x14ac:dyDescent="0.25">
      <c r="B35" s="363"/>
      <c r="C35" s="364"/>
      <c r="D35" s="365"/>
      <c r="E35" s="366"/>
      <c r="F35" s="366"/>
      <c r="G35" s="366"/>
      <c r="H35" s="366"/>
      <c r="I35" s="366"/>
      <c r="J35" s="366"/>
      <c r="K35" s="366"/>
      <c r="L35" s="366"/>
      <c r="M35" s="367"/>
      <c r="O35" s="1" t="s">
        <v>820</v>
      </c>
      <c r="AQ35" s="112" t="s">
        <v>820</v>
      </c>
    </row>
    <row r="36" spans="2:43" ht="15" customHeight="1" outlineLevel="1" x14ac:dyDescent="0.25">
      <c r="B36" s="363"/>
      <c r="C36" s="364"/>
      <c r="D36" s="365"/>
      <c r="E36" s="366"/>
      <c r="F36" s="366"/>
      <c r="G36" s="366"/>
      <c r="H36" s="366"/>
      <c r="I36" s="366"/>
      <c r="J36" s="366"/>
      <c r="K36" s="366"/>
      <c r="L36" s="366"/>
      <c r="M36" s="367"/>
      <c r="O36" s="1" t="s">
        <v>821</v>
      </c>
      <c r="AQ36" s="112" t="s">
        <v>821</v>
      </c>
    </row>
    <row r="37" spans="2:43" ht="15" customHeight="1" outlineLevel="1" x14ac:dyDescent="0.25">
      <c r="B37" s="363"/>
      <c r="C37" s="364"/>
      <c r="D37" s="365"/>
      <c r="E37" s="366"/>
      <c r="F37" s="366"/>
      <c r="G37" s="366"/>
      <c r="H37" s="366"/>
      <c r="I37" s="366"/>
      <c r="J37" s="366"/>
      <c r="K37" s="366"/>
      <c r="L37" s="366"/>
      <c r="M37" s="367"/>
      <c r="O37" s="1" t="s">
        <v>822</v>
      </c>
      <c r="AQ37" s="112" t="s">
        <v>822</v>
      </c>
    </row>
    <row r="38" spans="2:43" ht="15" customHeight="1" outlineLevel="1" x14ac:dyDescent="0.25">
      <c r="B38" s="363"/>
      <c r="C38" s="364"/>
      <c r="D38" s="365"/>
      <c r="E38" s="366"/>
      <c r="F38" s="366"/>
      <c r="G38" s="366"/>
      <c r="H38" s="366"/>
      <c r="I38" s="366"/>
      <c r="J38" s="366"/>
      <c r="K38" s="366"/>
      <c r="L38" s="366"/>
      <c r="M38" s="367"/>
      <c r="O38" s="1" t="s">
        <v>823</v>
      </c>
      <c r="AQ38" s="112" t="s">
        <v>823</v>
      </c>
    </row>
    <row r="39" spans="2:43" ht="15" customHeight="1" outlineLevel="1" x14ac:dyDescent="0.25">
      <c r="B39" s="363"/>
      <c r="C39" s="364"/>
      <c r="D39" s="365"/>
      <c r="E39" s="366"/>
      <c r="F39" s="366"/>
      <c r="G39" s="366"/>
      <c r="H39" s="366"/>
      <c r="I39" s="366"/>
      <c r="J39" s="366"/>
      <c r="K39" s="366"/>
      <c r="L39" s="366"/>
      <c r="M39" s="367"/>
      <c r="O39" s="1" t="s">
        <v>824</v>
      </c>
      <c r="AQ39" s="112" t="s">
        <v>824</v>
      </c>
    </row>
    <row r="40" spans="2:43" ht="15" customHeight="1" outlineLevel="1" x14ac:dyDescent="0.25">
      <c r="B40" s="363"/>
      <c r="C40" s="364"/>
      <c r="D40" s="365"/>
      <c r="E40" s="366"/>
      <c r="F40" s="366"/>
      <c r="G40" s="366"/>
      <c r="H40" s="366"/>
      <c r="I40" s="366"/>
      <c r="J40" s="366"/>
      <c r="K40" s="366"/>
      <c r="L40" s="366"/>
      <c r="M40" s="367"/>
      <c r="O40" s="1" t="s">
        <v>825</v>
      </c>
      <c r="AQ40" s="112" t="s">
        <v>825</v>
      </c>
    </row>
    <row r="41" spans="2:43" ht="15" customHeight="1" outlineLevel="1" x14ac:dyDescent="0.25">
      <c r="B41" s="363"/>
      <c r="C41" s="364"/>
      <c r="D41" s="365"/>
      <c r="E41" s="366"/>
      <c r="F41" s="366"/>
      <c r="G41" s="366"/>
      <c r="H41" s="366"/>
      <c r="I41" s="366"/>
      <c r="J41" s="366"/>
      <c r="K41" s="366"/>
      <c r="L41" s="366"/>
      <c r="M41" s="367"/>
      <c r="O41" s="1" t="s">
        <v>826</v>
      </c>
      <c r="AQ41" s="112" t="s">
        <v>826</v>
      </c>
    </row>
    <row r="42" spans="2:43" ht="15" customHeight="1" outlineLevel="1" x14ac:dyDescent="0.25">
      <c r="B42" s="363"/>
      <c r="C42" s="364"/>
      <c r="D42" s="365"/>
      <c r="E42" s="366"/>
      <c r="F42" s="366"/>
      <c r="G42" s="366"/>
      <c r="H42" s="366"/>
      <c r="I42" s="366"/>
      <c r="J42" s="366"/>
      <c r="K42" s="366"/>
      <c r="L42" s="366"/>
      <c r="M42" s="367"/>
      <c r="O42" s="1" t="s">
        <v>827</v>
      </c>
      <c r="AQ42" s="112" t="s">
        <v>827</v>
      </c>
    </row>
    <row r="43" spans="2:43" ht="15" customHeight="1" outlineLevel="1" x14ac:dyDescent="0.25">
      <c r="B43" s="363"/>
      <c r="C43" s="364"/>
      <c r="D43" s="365"/>
      <c r="E43" s="366"/>
      <c r="F43" s="366"/>
      <c r="G43" s="366"/>
      <c r="H43" s="366"/>
      <c r="I43" s="366"/>
      <c r="J43" s="366"/>
      <c r="K43" s="366"/>
      <c r="L43" s="366"/>
      <c r="M43" s="367"/>
      <c r="O43" s="1" t="s">
        <v>828</v>
      </c>
      <c r="AQ43" s="112" t="s">
        <v>828</v>
      </c>
    </row>
    <row r="44" spans="2:43" ht="15" customHeight="1" outlineLevel="1" x14ac:dyDescent="0.25">
      <c r="B44" s="363"/>
      <c r="C44" s="364"/>
      <c r="D44" s="365"/>
      <c r="E44" s="366"/>
      <c r="F44" s="366"/>
      <c r="G44" s="366"/>
      <c r="H44" s="366"/>
      <c r="I44" s="366"/>
      <c r="J44" s="366"/>
      <c r="K44" s="366"/>
      <c r="L44" s="366"/>
      <c r="M44" s="367"/>
      <c r="O44" s="1" t="s">
        <v>829</v>
      </c>
      <c r="AQ44" s="112" t="s">
        <v>829</v>
      </c>
    </row>
    <row r="45" spans="2:43" ht="15" customHeight="1" outlineLevel="1" x14ac:dyDescent="0.25">
      <c r="B45" s="363"/>
      <c r="C45" s="364"/>
      <c r="D45" s="365"/>
      <c r="E45" s="366"/>
      <c r="F45" s="366"/>
      <c r="G45" s="366"/>
      <c r="H45" s="366"/>
      <c r="I45" s="366"/>
      <c r="J45" s="366"/>
      <c r="K45" s="366"/>
      <c r="L45" s="366"/>
      <c r="M45" s="367"/>
      <c r="O45" s="1" t="s">
        <v>830</v>
      </c>
      <c r="AQ45" s="112" t="s">
        <v>830</v>
      </c>
    </row>
    <row r="46" spans="2:43" ht="15" customHeight="1" outlineLevel="1" x14ac:dyDescent="0.25">
      <c r="B46" s="363"/>
      <c r="C46" s="364"/>
      <c r="D46" s="365"/>
      <c r="E46" s="366"/>
      <c r="F46" s="366"/>
      <c r="G46" s="366"/>
      <c r="H46" s="366"/>
      <c r="I46" s="366"/>
      <c r="J46" s="366"/>
      <c r="K46" s="366"/>
      <c r="L46" s="366"/>
      <c r="M46" s="367"/>
      <c r="O46" s="1" t="s">
        <v>831</v>
      </c>
      <c r="AQ46" s="112" t="s">
        <v>831</v>
      </c>
    </row>
    <row r="47" spans="2:43" ht="15" customHeight="1" outlineLevel="1" x14ac:dyDescent="0.25">
      <c r="B47" s="363"/>
      <c r="C47" s="364"/>
      <c r="D47" s="365"/>
      <c r="E47" s="366"/>
      <c r="F47" s="366"/>
      <c r="G47" s="366"/>
      <c r="H47" s="366"/>
      <c r="I47" s="366"/>
      <c r="J47" s="366"/>
      <c r="K47" s="366"/>
      <c r="L47" s="366"/>
      <c r="M47" s="367"/>
      <c r="O47" s="1" t="s">
        <v>832</v>
      </c>
      <c r="AQ47" s="112" t="s">
        <v>832</v>
      </c>
    </row>
    <row r="48" spans="2:43" ht="15" customHeight="1" outlineLevel="1" x14ac:dyDescent="0.25">
      <c r="B48" s="363"/>
      <c r="C48" s="364"/>
      <c r="D48" s="365"/>
      <c r="E48" s="366"/>
      <c r="F48" s="366"/>
      <c r="G48" s="366"/>
      <c r="H48" s="366"/>
      <c r="I48" s="366"/>
      <c r="J48" s="366"/>
      <c r="K48" s="366"/>
      <c r="L48" s="366"/>
      <c r="M48" s="367"/>
      <c r="O48" s="1" t="s">
        <v>833</v>
      </c>
      <c r="AQ48" s="112" t="s">
        <v>833</v>
      </c>
    </row>
    <row r="49" spans="2:43" ht="15" customHeight="1" outlineLevel="1" x14ac:dyDescent="0.25">
      <c r="B49" s="363"/>
      <c r="C49" s="364"/>
      <c r="D49" s="365"/>
      <c r="E49" s="366"/>
      <c r="F49" s="366"/>
      <c r="G49" s="366"/>
      <c r="H49" s="366"/>
      <c r="I49" s="366"/>
      <c r="J49" s="366"/>
      <c r="K49" s="366"/>
      <c r="L49" s="366"/>
      <c r="M49" s="367"/>
      <c r="O49" s="1" t="s">
        <v>834</v>
      </c>
      <c r="AQ49" s="112" t="s">
        <v>834</v>
      </c>
    </row>
    <row r="50" spans="2:43" ht="15" customHeight="1" outlineLevel="1" x14ac:dyDescent="0.25">
      <c r="B50" s="363"/>
      <c r="C50" s="364"/>
      <c r="D50" s="365"/>
      <c r="E50" s="366"/>
      <c r="F50" s="366"/>
      <c r="G50" s="366"/>
      <c r="H50" s="366"/>
      <c r="I50" s="366"/>
      <c r="J50" s="366"/>
      <c r="K50" s="366"/>
      <c r="L50" s="366"/>
      <c r="M50" s="367"/>
      <c r="O50" s="1" t="s">
        <v>835</v>
      </c>
      <c r="AQ50" s="112" t="s">
        <v>835</v>
      </c>
    </row>
    <row r="51" spans="2:43" ht="15" customHeight="1" outlineLevel="1" x14ac:dyDescent="0.25">
      <c r="B51" s="363"/>
      <c r="C51" s="364"/>
      <c r="D51" s="365"/>
      <c r="E51" s="366"/>
      <c r="F51" s="366"/>
      <c r="G51" s="366"/>
      <c r="H51" s="366"/>
      <c r="I51" s="366"/>
      <c r="J51" s="366"/>
      <c r="K51" s="366"/>
      <c r="L51" s="366"/>
      <c r="M51" s="367"/>
      <c r="O51" s="1" t="s">
        <v>836</v>
      </c>
      <c r="AQ51" s="112" t="s">
        <v>836</v>
      </c>
    </row>
    <row r="52" spans="2:43" ht="15" customHeight="1" outlineLevel="1" x14ac:dyDescent="0.25">
      <c r="B52" s="363"/>
      <c r="C52" s="364"/>
      <c r="D52" s="365"/>
      <c r="E52" s="366"/>
      <c r="F52" s="366"/>
      <c r="G52" s="366"/>
      <c r="H52" s="366"/>
      <c r="I52" s="366"/>
      <c r="J52" s="366"/>
      <c r="K52" s="366"/>
      <c r="L52" s="366"/>
      <c r="M52" s="367"/>
      <c r="O52" s="1" t="s">
        <v>837</v>
      </c>
      <c r="AQ52" s="112" t="s">
        <v>837</v>
      </c>
    </row>
    <row r="53" spans="2:43" ht="15" customHeight="1" outlineLevel="1" x14ac:dyDescent="0.25">
      <c r="B53" s="363"/>
      <c r="C53" s="364"/>
      <c r="D53" s="365"/>
      <c r="E53" s="366"/>
      <c r="F53" s="366"/>
      <c r="G53" s="366"/>
      <c r="H53" s="366"/>
      <c r="I53" s="366"/>
      <c r="J53" s="366"/>
      <c r="K53" s="366"/>
      <c r="L53" s="366"/>
      <c r="M53" s="367"/>
      <c r="O53" s="1" t="s">
        <v>838</v>
      </c>
      <c r="AQ53" s="112" t="s">
        <v>838</v>
      </c>
    </row>
    <row r="54" spans="2:43" ht="15" customHeight="1" outlineLevel="1" x14ac:dyDescent="0.25">
      <c r="B54" s="363"/>
      <c r="C54" s="364"/>
      <c r="D54" s="365"/>
      <c r="E54" s="366"/>
      <c r="F54" s="366"/>
      <c r="G54" s="366"/>
      <c r="H54" s="366"/>
      <c r="I54" s="366"/>
      <c r="J54" s="366"/>
      <c r="K54" s="366"/>
      <c r="L54" s="366"/>
      <c r="M54" s="367"/>
      <c r="O54" s="1" t="s">
        <v>839</v>
      </c>
      <c r="AQ54" s="112" t="s">
        <v>839</v>
      </c>
    </row>
    <row r="55" spans="2:43" ht="15" customHeight="1" outlineLevel="1" x14ac:dyDescent="0.25">
      <c r="B55" s="363"/>
      <c r="C55" s="364"/>
      <c r="D55" s="365"/>
      <c r="E55" s="366"/>
      <c r="F55" s="366"/>
      <c r="G55" s="366"/>
      <c r="H55" s="366"/>
      <c r="I55" s="366"/>
      <c r="J55" s="366"/>
      <c r="K55" s="366"/>
      <c r="L55" s="366"/>
      <c r="M55" s="367"/>
      <c r="O55" s="1" t="s">
        <v>840</v>
      </c>
      <c r="AQ55" s="112" t="s">
        <v>840</v>
      </c>
    </row>
    <row r="56" spans="2:43" ht="15" customHeight="1" outlineLevel="1" x14ac:dyDescent="0.25">
      <c r="B56" s="363"/>
      <c r="C56" s="364"/>
      <c r="D56" s="365"/>
      <c r="E56" s="366"/>
      <c r="F56" s="366"/>
      <c r="G56" s="366"/>
      <c r="H56" s="366"/>
      <c r="I56" s="366"/>
      <c r="J56" s="366"/>
      <c r="K56" s="366"/>
      <c r="L56" s="366"/>
      <c r="M56" s="367"/>
      <c r="O56" s="1" t="s">
        <v>841</v>
      </c>
      <c r="AQ56" s="112" t="s">
        <v>841</v>
      </c>
    </row>
    <row r="57" spans="2:43" ht="15" customHeight="1" outlineLevel="1" x14ac:dyDescent="0.25">
      <c r="B57" s="363"/>
      <c r="C57" s="364"/>
      <c r="D57" s="365"/>
      <c r="E57" s="366"/>
      <c r="F57" s="366"/>
      <c r="G57" s="366"/>
      <c r="H57" s="366"/>
      <c r="I57" s="366"/>
      <c r="J57" s="366"/>
      <c r="K57" s="366"/>
      <c r="L57" s="366"/>
      <c r="M57" s="367"/>
      <c r="O57" s="1" t="s">
        <v>842</v>
      </c>
      <c r="AQ57" s="112" t="s">
        <v>842</v>
      </c>
    </row>
    <row r="58" spans="2:43" ht="15" customHeight="1" outlineLevel="1" x14ac:dyDescent="0.25">
      <c r="B58" s="363"/>
      <c r="C58" s="364"/>
      <c r="D58" s="365"/>
      <c r="E58" s="366"/>
      <c r="F58" s="366"/>
      <c r="G58" s="366"/>
      <c r="H58" s="366"/>
      <c r="I58" s="366"/>
      <c r="J58" s="366"/>
      <c r="K58" s="366"/>
      <c r="L58" s="366"/>
      <c r="M58" s="367"/>
      <c r="O58" s="1" t="s">
        <v>843</v>
      </c>
      <c r="AQ58" s="112" t="s">
        <v>843</v>
      </c>
    </row>
    <row r="59" spans="2:43" ht="15" customHeight="1" outlineLevel="1" x14ac:dyDescent="0.25">
      <c r="B59" s="363"/>
      <c r="C59" s="364"/>
      <c r="D59" s="365"/>
      <c r="E59" s="366"/>
      <c r="F59" s="366"/>
      <c r="G59" s="366"/>
      <c r="H59" s="366"/>
      <c r="I59" s="366"/>
      <c r="J59" s="366"/>
      <c r="K59" s="366"/>
      <c r="L59" s="366"/>
      <c r="M59" s="367"/>
      <c r="O59" s="1" t="s">
        <v>844</v>
      </c>
      <c r="AQ59" s="112" t="s">
        <v>844</v>
      </c>
    </row>
    <row r="60" spans="2:43" ht="15" customHeight="1" outlineLevel="1" x14ac:dyDescent="0.25">
      <c r="B60" s="363"/>
      <c r="C60" s="364"/>
      <c r="D60" s="365"/>
      <c r="E60" s="366"/>
      <c r="F60" s="366"/>
      <c r="G60" s="366"/>
      <c r="H60" s="366"/>
      <c r="I60" s="366"/>
      <c r="J60" s="366"/>
      <c r="K60" s="366"/>
      <c r="L60" s="366"/>
      <c r="M60" s="367"/>
      <c r="O60" s="1" t="s">
        <v>845</v>
      </c>
      <c r="AQ60" s="112" t="s">
        <v>845</v>
      </c>
    </row>
    <row r="61" spans="2:43" ht="15" customHeight="1" outlineLevel="1" x14ac:dyDescent="0.25">
      <c r="B61" s="363"/>
      <c r="C61" s="364"/>
      <c r="D61" s="365"/>
      <c r="E61" s="366"/>
      <c r="F61" s="366"/>
      <c r="G61" s="366"/>
      <c r="H61" s="366"/>
      <c r="I61" s="366"/>
      <c r="J61" s="366"/>
      <c r="K61" s="366"/>
      <c r="L61" s="366"/>
      <c r="M61" s="367"/>
      <c r="O61" s="1" t="s">
        <v>846</v>
      </c>
      <c r="AQ61" s="112" t="s">
        <v>846</v>
      </c>
    </row>
    <row r="62" spans="2:43" ht="15" customHeight="1" outlineLevel="1" x14ac:dyDescent="0.25">
      <c r="B62" s="363"/>
      <c r="C62" s="364"/>
      <c r="D62" s="365"/>
      <c r="E62" s="366"/>
      <c r="F62" s="366"/>
      <c r="G62" s="366"/>
      <c r="H62" s="366"/>
      <c r="I62" s="366"/>
      <c r="J62" s="366"/>
      <c r="K62" s="366"/>
      <c r="L62" s="366"/>
      <c r="M62" s="367"/>
      <c r="O62" s="1" t="s">
        <v>847</v>
      </c>
      <c r="AQ62" s="112" t="s">
        <v>847</v>
      </c>
    </row>
    <row r="63" spans="2:43" ht="15" customHeight="1" outlineLevel="1" x14ac:dyDescent="0.25">
      <c r="B63" s="363"/>
      <c r="C63" s="364"/>
      <c r="D63" s="365"/>
      <c r="E63" s="366"/>
      <c r="F63" s="366"/>
      <c r="G63" s="366"/>
      <c r="H63" s="366"/>
      <c r="I63" s="366"/>
      <c r="J63" s="366"/>
      <c r="K63" s="366"/>
      <c r="L63" s="366"/>
      <c r="M63" s="367"/>
      <c r="O63" s="1" t="s">
        <v>848</v>
      </c>
      <c r="AQ63" s="112" t="s">
        <v>848</v>
      </c>
    </row>
    <row r="64" spans="2:43" ht="15" customHeight="1" outlineLevel="1" x14ac:dyDescent="0.25">
      <c r="B64" s="363"/>
      <c r="C64" s="364"/>
      <c r="D64" s="365"/>
      <c r="E64" s="366"/>
      <c r="F64" s="366"/>
      <c r="G64" s="366"/>
      <c r="H64" s="366"/>
      <c r="I64" s="366"/>
      <c r="J64" s="366"/>
      <c r="K64" s="366"/>
      <c r="L64" s="366"/>
      <c r="M64" s="367"/>
      <c r="O64" s="1" t="s">
        <v>849</v>
      </c>
      <c r="AQ64" s="112" t="s">
        <v>849</v>
      </c>
    </row>
    <row r="65" spans="2:43" ht="15" customHeight="1" outlineLevel="1" x14ac:dyDescent="0.25">
      <c r="B65" s="363"/>
      <c r="C65" s="364"/>
      <c r="D65" s="365"/>
      <c r="E65" s="366"/>
      <c r="F65" s="366"/>
      <c r="G65" s="366"/>
      <c r="H65" s="366"/>
      <c r="I65" s="366"/>
      <c r="J65" s="366"/>
      <c r="K65" s="366"/>
      <c r="L65" s="366"/>
      <c r="M65" s="367"/>
      <c r="O65" s="1" t="s">
        <v>850</v>
      </c>
      <c r="AQ65" s="112" t="s">
        <v>850</v>
      </c>
    </row>
    <row r="66" spans="2:43" ht="15" customHeight="1" outlineLevel="1" x14ac:dyDescent="0.25">
      <c r="B66" s="363"/>
      <c r="C66" s="364"/>
      <c r="D66" s="365"/>
      <c r="E66" s="366"/>
      <c r="F66" s="366"/>
      <c r="G66" s="366"/>
      <c r="H66" s="366"/>
      <c r="I66" s="366"/>
      <c r="J66" s="366"/>
      <c r="K66" s="366"/>
      <c r="L66" s="366"/>
      <c r="M66" s="367"/>
      <c r="O66" s="1" t="s">
        <v>851</v>
      </c>
      <c r="AQ66" s="112" t="s">
        <v>851</v>
      </c>
    </row>
    <row r="67" spans="2:43" ht="15" customHeight="1" outlineLevel="1" x14ac:dyDescent="0.25">
      <c r="B67" s="363"/>
      <c r="C67" s="364"/>
      <c r="D67" s="365"/>
      <c r="E67" s="366"/>
      <c r="F67" s="366"/>
      <c r="G67" s="366"/>
      <c r="H67" s="366"/>
      <c r="I67" s="366"/>
      <c r="J67" s="366"/>
      <c r="K67" s="366"/>
      <c r="L67" s="366"/>
      <c r="M67" s="367"/>
      <c r="O67" s="1" t="s">
        <v>852</v>
      </c>
      <c r="AQ67" s="112" t="s">
        <v>852</v>
      </c>
    </row>
    <row r="68" spans="2:43" ht="15" customHeight="1" outlineLevel="1" x14ac:dyDescent="0.25">
      <c r="B68" s="363"/>
      <c r="C68" s="364"/>
      <c r="D68" s="365"/>
      <c r="E68" s="366"/>
      <c r="F68" s="366"/>
      <c r="G68" s="366"/>
      <c r="H68" s="366"/>
      <c r="I68" s="366"/>
      <c r="J68" s="366"/>
      <c r="K68" s="366"/>
      <c r="L68" s="366"/>
      <c r="M68" s="367"/>
      <c r="O68" s="1" t="s">
        <v>853</v>
      </c>
      <c r="AQ68" s="112" t="s">
        <v>853</v>
      </c>
    </row>
    <row r="69" spans="2:43" ht="15" customHeight="1" outlineLevel="1" x14ac:dyDescent="0.25">
      <c r="B69" s="363"/>
      <c r="C69" s="364"/>
      <c r="D69" s="365"/>
      <c r="E69" s="366"/>
      <c r="F69" s="366"/>
      <c r="G69" s="366"/>
      <c r="H69" s="366"/>
      <c r="I69" s="366"/>
      <c r="J69" s="366"/>
      <c r="K69" s="366"/>
      <c r="L69" s="366"/>
      <c r="M69" s="367"/>
      <c r="O69" s="1" t="s">
        <v>854</v>
      </c>
      <c r="AQ69" s="112" t="s">
        <v>854</v>
      </c>
    </row>
    <row r="70" spans="2:43" ht="15" customHeight="1" outlineLevel="1" x14ac:dyDescent="0.25">
      <c r="B70" s="363"/>
      <c r="C70" s="364"/>
      <c r="D70" s="365"/>
      <c r="E70" s="366"/>
      <c r="F70" s="366"/>
      <c r="G70" s="366"/>
      <c r="H70" s="366"/>
      <c r="I70" s="366"/>
      <c r="J70" s="366"/>
      <c r="K70" s="366"/>
      <c r="L70" s="366"/>
      <c r="M70" s="367"/>
      <c r="O70" s="1" t="s">
        <v>855</v>
      </c>
      <c r="AQ70" s="112" t="s">
        <v>855</v>
      </c>
    </row>
    <row r="71" spans="2:43" ht="15" customHeight="1" outlineLevel="1" x14ac:dyDescent="0.25">
      <c r="B71" s="363"/>
      <c r="C71" s="364"/>
      <c r="D71" s="365"/>
      <c r="E71" s="366"/>
      <c r="F71" s="366"/>
      <c r="G71" s="366"/>
      <c r="H71" s="366"/>
      <c r="I71" s="366"/>
      <c r="J71" s="366"/>
      <c r="K71" s="366"/>
      <c r="L71" s="366"/>
      <c r="M71" s="367"/>
      <c r="O71" s="1" t="s">
        <v>856</v>
      </c>
      <c r="AQ71" s="112" t="s">
        <v>856</v>
      </c>
    </row>
    <row r="72" spans="2:43" ht="15" customHeight="1" outlineLevel="1" x14ac:dyDescent="0.25">
      <c r="B72" s="363"/>
      <c r="C72" s="364"/>
      <c r="D72" s="365"/>
      <c r="E72" s="366"/>
      <c r="F72" s="366"/>
      <c r="G72" s="366"/>
      <c r="H72" s="366"/>
      <c r="I72" s="366"/>
      <c r="J72" s="366"/>
      <c r="K72" s="366"/>
      <c r="L72" s="366"/>
      <c r="M72" s="367"/>
      <c r="O72" s="1" t="s">
        <v>857</v>
      </c>
      <c r="AQ72" s="112" t="s">
        <v>857</v>
      </c>
    </row>
    <row r="73" spans="2:43" ht="15" customHeight="1" outlineLevel="1" x14ac:dyDescent="0.25">
      <c r="B73" s="363"/>
      <c r="C73" s="364"/>
      <c r="D73" s="365"/>
      <c r="E73" s="366"/>
      <c r="F73" s="366"/>
      <c r="G73" s="366"/>
      <c r="H73" s="366"/>
      <c r="I73" s="366"/>
      <c r="J73" s="366"/>
      <c r="K73" s="366"/>
      <c r="L73" s="366"/>
      <c r="M73" s="367"/>
      <c r="O73" s="1" t="s">
        <v>858</v>
      </c>
      <c r="AQ73" s="112" t="s">
        <v>858</v>
      </c>
    </row>
    <row r="74" spans="2:43" ht="15" customHeight="1" outlineLevel="1" x14ac:dyDescent="0.25">
      <c r="B74" s="363"/>
      <c r="C74" s="364"/>
      <c r="D74" s="365"/>
      <c r="E74" s="366"/>
      <c r="F74" s="366"/>
      <c r="G74" s="366"/>
      <c r="H74" s="366"/>
      <c r="I74" s="366"/>
      <c r="J74" s="366"/>
      <c r="K74" s="366"/>
      <c r="L74" s="366"/>
      <c r="M74" s="367"/>
      <c r="O74" s="1" t="s">
        <v>859</v>
      </c>
      <c r="AQ74" s="112" t="s">
        <v>859</v>
      </c>
    </row>
    <row r="75" spans="2:43" ht="15" customHeight="1" outlineLevel="1" x14ac:dyDescent="0.25">
      <c r="B75" s="363"/>
      <c r="C75" s="364"/>
      <c r="D75" s="365"/>
      <c r="E75" s="366"/>
      <c r="F75" s="366"/>
      <c r="G75" s="366"/>
      <c r="H75" s="366"/>
      <c r="I75" s="366"/>
      <c r="J75" s="366"/>
      <c r="K75" s="366"/>
      <c r="L75" s="366"/>
      <c r="M75" s="367"/>
      <c r="O75" s="1" t="s">
        <v>860</v>
      </c>
      <c r="AQ75" s="112" t="s">
        <v>860</v>
      </c>
    </row>
    <row r="76" spans="2:43" ht="15" customHeight="1" outlineLevel="1" x14ac:dyDescent="0.25">
      <c r="B76" s="363"/>
      <c r="C76" s="364"/>
      <c r="D76" s="365"/>
      <c r="E76" s="366"/>
      <c r="F76" s="366"/>
      <c r="G76" s="366"/>
      <c r="H76" s="366"/>
      <c r="I76" s="366"/>
      <c r="J76" s="366"/>
      <c r="K76" s="366"/>
      <c r="L76" s="366"/>
      <c r="M76" s="367"/>
      <c r="O76" s="1" t="s">
        <v>861</v>
      </c>
      <c r="AQ76" s="112" t="s">
        <v>861</v>
      </c>
    </row>
    <row r="77" spans="2:43" ht="15" customHeight="1" outlineLevel="1" x14ac:dyDescent="0.25">
      <c r="B77" s="363"/>
      <c r="C77" s="364"/>
      <c r="D77" s="365"/>
      <c r="E77" s="366"/>
      <c r="F77" s="366"/>
      <c r="G77" s="366"/>
      <c r="H77" s="366"/>
      <c r="I77" s="366"/>
      <c r="J77" s="366"/>
      <c r="K77" s="366"/>
      <c r="L77" s="366"/>
      <c r="M77" s="367"/>
      <c r="O77" s="1" t="s">
        <v>862</v>
      </c>
      <c r="AQ77" s="112" t="s">
        <v>862</v>
      </c>
    </row>
    <row r="78" spans="2:43" ht="15" customHeight="1" outlineLevel="1" x14ac:dyDescent="0.25">
      <c r="B78" s="363"/>
      <c r="C78" s="364"/>
      <c r="D78" s="365"/>
      <c r="E78" s="366"/>
      <c r="F78" s="366"/>
      <c r="G78" s="366"/>
      <c r="H78" s="366"/>
      <c r="I78" s="366"/>
      <c r="J78" s="366"/>
      <c r="K78" s="366"/>
      <c r="L78" s="366"/>
      <c r="M78" s="367"/>
      <c r="O78" s="1" t="s">
        <v>863</v>
      </c>
      <c r="AQ78" s="112" t="s">
        <v>863</v>
      </c>
    </row>
    <row r="79" spans="2:43" ht="15" customHeight="1" outlineLevel="1" x14ac:dyDescent="0.25">
      <c r="B79" s="363"/>
      <c r="C79" s="364"/>
      <c r="D79" s="365"/>
      <c r="E79" s="366"/>
      <c r="F79" s="366"/>
      <c r="G79" s="366"/>
      <c r="H79" s="366"/>
      <c r="I79" s="366"/>
      <c r="J79" s="366"/>
      <c r="K79" s="366"/>
      <c r="L79" s="366"/>
      <c r="M79" s="367"/>
      <c r="O79" s="1" t="s">
        <v>864</v>
      </c>
      <c r="AQ79" s="112" t="s">
        <v>864</v>
      </c>
    </row>
    <row r="80" spans="2:43" ht="15" customHeight="1" outlineLevel="1" x14ac:dyDescent="0.25">
      <c r="B80" s="363"/>
      <c r="C80" s="364"/>
      <c r="D80" s="365"/>
      <c r="E80" s="366"/>
      <c r="F80" s="366"/>
      <c r="G80" s="366"/>
      <c r="H80" s="366"/>
      <c r="I80" s="366"/>
      <c r="J80" s="366"/>
      <c r="K80" s="366"/>
      <c r="L80" s="366"/>
      <c r="M80" s="367"/>
      <c r="O80" s="1" t="s">
        <v>865</v>
      </c>
      <c r="AQ80" s="112" t="s">
        <v>865</v>
      </c>
    </row>
    <row r="81" spans="2:43" ht="15" customHeight="1" outlineLevel="1" x14ac:dyDescent="0.25">
      <c r="B81" s="363"/>
      <c r="C81" s="364"/>
      <c r="D81" s="365"/>
      <c r="E81" s="366"/>
      <c r="F81" s="366"/>
      <c r="G81" s="366"/>
      <c r="H81" s="366"/>
      <c r="I81" s="366"/>
      <c r="J81" s="366"/>
      <c r="K81" s="366"/>
      <c r="L81" s="366"/>
      <c r="M81" s="367"/>
      <c r="O81" s="1" t="s">
        <v>866</v>
      </c>
      <c r="AQ81" s="112" t="s">
        <v>866</v>
      </c>
    </row>
    <row r="82" spans="2:43" ht="15" customHeight="1" outlineLevel="1" x14ac:dyDescent="0.25">
      <c r="B82" s="363"/>
      <c r="C82" s="364"/>
      <c r="D82" s="365"/>
      <c r="E82" s="366"/>
      <c r="F82" s="366"/>
      <c r="G82" s="366"/>
      <c r="H82" s="366"/>
      <c r="I82" s="366"/>
      <c r="J82" s="366"/>
      <c r="K82" s="366"/>
      <c r="L82" s="366"/>
      <c r="M82" s="367"/>
      <c r="O82" s="1" t="s">
        <v>867</v>
      </c>
      <c r="AQ82" s="112" t="s">
        <v>867</v>
      </c>
    </row>
    <row r="83" spans="2:43" ht="15" customHeight="1" outlineLevel="1" x14ac:dyDescent="0.25">
      <c r="B83" s="363"/>
      <c r="C83" s="364"/>
      <c r="D83" s="365"/>
      <c r="E83" s="366"/>
      <c r="F83" s="366"/>
      <c r="G83" s="366"/>
      <c r="H83" s="366"/>
      <c r="I83" s="366"/>
      <c r="J83" s="366"/>
      <c r="K83" s="366"/>
      <c r="L83" s="366"/>
      <c r="M83" s="367"/>
      <c r="O83" s="1" t="s">
        <v>868</v>
      </c>
      <c r="AQ83" s="112" t="s">
        <v>868</v>
      </c>
    </row>
    <row r="84" spans="2:43" ht="15" customHeight="1" outlineLevel="1" x14ac:dyDescent="0.25">
      <c r="B84" s="363"/>
      <c r="C84" s="364"/>
      <c r="D84" s="365"/>
      <c r="E84" s="366"/>
      <c r="F84" s="366"/>
      <c r="G84" s="366"/>
      <c r="H84" s="366"/>
      <c r="I84" s="366"/>
      <c r="J84" s="366"/>
      <c r="K84" s="366"/>
      <c r="L84" s="366"/>
      <c r="M84" s="367"/>
      <c r="O84" s="1" t="s">
        <v>869</v>
      </c>
      <c r="AQ84" s="112" t="s">
        <v>869</v>
      </c>
    </row>
    <row r="85" spans="2:43" ht="15" customHeight="1" outlineLevel="1" x14ac:dyDescent="0.25">
      <c r="B85" s="363"/>
      <c r="C85" s="364"/>
      <c r="D85" s="365"/>
      <c r="E85" s="366"/>
      <c r="F85" s="366"/>
      <c r="G85" s="366"/>
      <c r="H85" s="366"/>
      <c r="I85" s="366"/>
      <c r="J85" s="366"/>
      <c r="K85" s="366"/>
      <c r="L85" s="366"/>
      <c r="M85" s="367"/>
      <c r="O85" s="1" t="s">
        <v>870</v>
      </c>
      <c r="AQ85" s="112" t="s">
        <v>870</v>
      </c>
    </row>
    <row r="86" spans="2:43" ht="15" customHeight="1" outlineLevel="1" x14ac:dyDescent="0.25">
      <c r="B86" s="363"/>
      <c r="C86" s="364"/>
      <c r="D86" s="365"/>
      <c r="E86" s="366"/>
      <c r="F86" s="366"/>
      <c r="G86" s="366"/>
      <c r="H86" s="366"/>
      <c r="I86" s="366"/>
      <c r="J86" s="366"/>
      <c r="K86" s="366"/>
      <c r="L86" s="366"/>
      <c r="M86" s="367"/>
      <c r="O86" s="1" t="s">
        <v>871</v>
      </c>
      <c r="AQ86" s="112" t="s">
        <v>871</v>
      </c>
    </row>
    <row r="87" spans="2:43" ht="15" customHeight="1" outlineLevel="1" x14ac:dyDescent="0.25">
      <c r="B87" s="363"/>
      <c r="C87" s="364"/>
      <c r="D87" s="365"/>
      <c r="E87" s="366"/>
      <c r="F87" s="366"/>
      <c r="G87" s="366"/>
      <c r="H87" s="366"/>
      <c r="I87" s="366"/>
      <c r="J87" s="366"/>
      <c r="K87" s="366"/>
      <c r="L87" s="366"/>
      <c r="M87" s="367"/>
      <c r="O87" s="1" t="s">
        <v>872</v>
      </c>
      <c r="AQ87" s="112" t="s">
        <v>872</v>
      </c>
    </row>
    <row r="88" spans="2:43" ht="15" customHeight="1" outlineLevel="1" x14ac:dyDescent="0.25">
      <c r="B88" s="363"/>
      <c r="C88" s="364"/>
      <c r="D88" s="365"/>
      <c r="E88" s="366"/>
      <c r="F88" s="366"/>
      <c r="G88" s="366"/>
      <c r="H88" s="366"/>
      <c r="I88" s="366"/>
      <c r="J88" s="366"/>
      <c r="K88" s="366"/>
      <c r="L88" s="366"/>
      <c r="M88" s="367"/>
      <c r="O88" s="1" t="s">
        <v>873</v>
      </c>
      <c r="AQ88" s="112" t="s">
        <v>873</v>
      </c>
    </row>
    <row r="89" spans="2:43" ht="15" customHeight="1" outlineLevel="1" x14ac:dyDescent="0.25">
      <c r="B89" s="363"/>
      <c r="C89" s="364"/>
      <c r="D89" s="365"/>
      <c r="E89" s="366"/>
      <c r="F89" s="366"/>
      <c r="G89" s="366"/>
      <c r="H89" s="366"/>
      <c r="I89" s="366"/>
      <c r="J89" s="366"/>
      <c r="K89" s="366"/>
      <c r="L89" s="366"/>
      <c r="M89" s="367"/>
      <c r="O89" s="1" t="s">
        <v>874</v>
      </c>
      <c r="AQ89" s="112" t="s">
        <v>874</v>
      </c>
    </row>
    <row r="90" spans="2:43" ht="15" customHeight="1" outlineLevel="1" x14ac:dyDescent="0.25">
      <c r="B90" s="363"/>
      <c r="C90" s="364"/>
      <c r="D90" s="365"/>
      <c r="E90" s="366"/>
      <c r="F90" s="366"/>
      <c r="G90" s="366"/>
      <c r="H90" s="366"/>
      <c r="I90" s="366"/>
      <c r="J90" s="366"/>
      <c r="K90" s="366"/>
      <c r="L90" s="366"/>
      <c r="M90" s="367"/>
      <c r="O90" s="1" t="s">
        <v>875</v>
      </c>
      <c r="AQ90" s="112" t="s">
        <v>875</v>
      </c>
    </row>
    <row r="91" spans="2:43" ht="15" customHeight="1" outlineLevel="1" x14ac:dyDescent="0.25">
      <c r="B91" s="363"/>
      <c r="C91" s="364"/>
      <c r="D91" s="365"/>
      <c r="E91" s="366"/>
      <c r="F91" s="366"/>
      <c r="G91" s="366"/>
      <c r="H91" s="366"/>
      <c r="I91" s="366"/>
      <c r="J91" s="366"/>
      <c r="K91" s="366"/>
      <c r="L91" s="366"/>
      <c r="M91" s="367"/>
      <c r="O91" s="1" t="s">
        <v>876</v>
      </c>
      <c r="AQ91" s="112" t="s">
        <v>876</v>
      </c>
    </row>
    <row r="92" spans="2:43" ht="15" customHeight="1" outlineLevel="1" x14ac:dyDescent="0.25">
      <c r="B92" s="363"/>
      <c r="C92" s="364"/>
      <c r="D92" s="365"/>
      <c r="E92" s="366"/>
      <c r="F92" s="366"/>
      <c r="G92" s="366"/>
      <c r="H92" s="366"/>
      <c r="I92" s="366"/>
      <c r="J92" s="366"/>
      <c r="K92" s="366"/>
      <c r="L92" s="366"/>
      <c r="M92" s="367"/>
      <c r="O92" s="1" t="s">
        <v>877</v>
      </c>
      <c r="AQ92" s="112" t="s">
        <v>877</v>
      </c>
    </row>
    <row r="93" spans="2:43" ht="15" customHeight="1" outlineLevel="1" x14ac:dyDescent="0.25">
      <c r="B93" s="363"/>
      <c r="C93" s="364"/>
      <c r="D93" s="365"/>
      <c r="E93" s="366"/>
      <c r="F93" s="366"/>
      <c r="G93" s="366"/>
      <c r="H93" s="366"/>
      <c r="I93" s="366"/>
      <c r="J93" s="366"/>
      <c r="K93" s="366"/>
      <c r="L93" s="366"/>
      <c r="M93" s="367"/>
      <c r="O93" s="1" t="s">
        <v>878</v>
      </c>
      <c r="AQ93" s="112" t="s">
        <v>878</v>
      </c>
    </row>
    <row r="94" spans="2:43" ht="15" customHeight="1" outlineLevel="1" x14ac:dyDescent="0.25">
      <c r="B94" s="363"/>
      <c r="C94" s="364"/>
      <c r="D94" s="365"/>
      <c r="E94" s="366"/>
      <c r="F94" s="366"/>
      <c r="G94" s="366"/>
      <c r="H94" s="366"/>
      <c r="I94" s="366"/>
      <c r="J94" s="366"/>
      <c r="K94" s="366"/>
      <c r="L94" s="366"/>
      <c r="M94" s="367"/>
      <c r="O94" s="1" t="s">
        <v>879</v>
      </c>
      <c r="AQ94" s="112" t="s">
        <v>879</v>
      </c>
    </row>
    <row r="95" spans="2:43" ht="15" customHeight="1" outlineLevel="1" x14ac:dyDescent="0.25">
      <c r="B95" s="363"/>
      <c r="C95" s="364"/>
      <c r="D95" s="365"/>
      <c r="E95" s="366"/>
      <c r="F95" s="366"/>
      <c r="G95" s="366"/>
      <c r="H95" s="366"/>
      <c r="I95" s="366"/>
      <c r="J95" s="366"/>
      <c r="K95" s="366"/>
      <c r="L95" s="366"/>
      <c r="M95" s="367"/>
      <c r="O95" s="1" t="s">
        <v>880</v>
      </c>
      <c r="AQ95" s="112" t="s">
        <v>880</v>
      </c>
    </row>
    <row r="96" spans="2:43" ht="15" customHeight="1" outlineLevel="1" x14ac:dyDescent="0.25">
      <c r="B96" s="363"/>
      <c r="C96" s="364"/>
      <c r="D96" s="365"/>
      <c r="E96" s="366"/>
      <c r="F96" s="366"/>
      <c r="G96" s="366"/>
      <c r="H96" s="366"/>
      <c r="I96" s="366"/>
      <c r="J96" s="366"/>
      <c r="K96" s="366"/>
      <c r="L96" s="366"/>
      <c r="M96" s="367"/>
      <c r="O96" s="1" t="s">
        <v>881</v>
      </c>
      <c r="AQ96" s="112" t="s">
        <v>881</v>
      </c>
    </row>
    <row r="97" spans="2:43" ht="15" customHeight="1" outlineLevel="1" x14ac:dyDescent="0.25">
      <c r="B97" s="363"/>
      <c r="C97" s="364"/>
      <c r="D97" s="365"/>
      <c r="E97" s="366"/>
      <c r="F97" s="366"/>
      <c r="G97" s="366"/>
      <c r="H97" s="366"/>
      <c r="I97" s="366"/>
      <c r="J97" s="366"/>
      <c r="K97" s="366"/>
      <c r="L97" s="366"/>
      <c r="M97" s="367"/>
      <c r="O97" s="1" t="s">
        <v>882</v>
      </c>
      <c r="AQ97" s="112" t="s">
        <v>882</v>
      </c>
    </row>
    <row r="98" spans="2:43" ht="15" customHeight="1" outlineLevel="1" x14ac:dyDescent="0.25">
      <c r="B98" s="363"/>
      <c r="C98" s="364"/>
      <c r="D98" s="365"/>
      <c r="E98" s="366"/>
      <c r="F98" s="366"/>
      <c r="G98" s="366"/>
      <c r="H98" s="366"/>
      <c r="I98" s="366"/>
      <c r="J98" s="366"/>
      <c r="K98" s="366"/>
      <c r="L98" s="366"/>
      <c r="M98" s="367"/>
      <c r="O98" s="1" t="s">
        <v>883</v>
      </c>
      <c r="AQ98" s="112" t="s">
        <v>883</v>
      </c>
    </row>
    <row r="99" spans="2:43" ht="15" customHeight="1" outlineLevel="1" x14ac:dyDescent="0.25">
      <c r="B99" s="363"/>
      <c r="C99" s="364"/>
      <c r="D99" s="365"/>
      <c r="E99" s="366"/>
      <c r="F99" s="366"/>
      <c r="G99" s="366"/>
      <c r="H99" s="366"/>
      <c r="I99" s="366"/>
      <c r="J99" s="366"/>
      <c r="K99" s="366"/>
      <c r="L99" s="366"/>
      <c r="M99" s="367"/>
      <c r="O99" s="1" t="s">
        <v>884</v>
      </c>
      <c r="AQ99" s="112" t="s">
        <v>884</v>
      </c>
    </row>
    <row r="100" spans="2:43" ht="15" customHeight="1" outlineLevel="1" x14ac:dyDescent="0.25">
      <c r="B100" s="363"/>
      <c r="C100" s="364"/>
      <c r="D100" s="365"/>
      <c r="E100" s="366"/>
      <c r="F100" s="366"/>
      <c r="G100" s="366"/>
      <c r="H100" s="366"/>
      <c r="I100" s="366"/>
      <c r="J100" s="366"/>
      <c r="K100" s="366"/>
      <c r="L100" s="366"/>
      <c r="M100" s="367"/>
      <c r="O100" s="1" t="s">
        <v>885</v>
      </c>
      <c r="AQ100" s="112" t="s">
        <v>885</v>
      </c>
    </row>
    <row r="101" spans="2:43" ht="15" customHeight="1" outlineLevel="1" x14ac:dyDescent="0.25">
      <c r="B101" s="363"/>
      <c r="C101" s="364"/>
      <c r="D101" s="365"/>
      <c r="E101" s="366"/>
      <c r="F101" s="366"/>
      <c r="G101" s="366"/>
      <c r="H101" s="366"/>
      <c r="I101" s="366"/>
      <c r="J101" s="366"/>
      <c r="K101" s="366"/>
      <c r="L101" s="366"/>
      <c r="M101" s="367"/>
      <c r="O101" s="1" t="s">
        <v>886</v>
      </c>
      <c r="AQ101" s="112" t="s">
        <v>886</v>
      </c>
    </row>
    <row r="102" spans="2:43" ht="15" customHeight="1" outlineLevel="1" x14ac:dyDescent="0.25">
      <c r="B102" s="363"/>
      <c r="C102" s="364"/>
      <c r="D102" s="365"/>
      <c r="E102" s="366"/>
      <c r="F102" s="366"/>
      <c r="G102" s="366"/>
      <c r="H102" s="366"/>
      <c r="I102" s="366"/>
      <c r="J102" s="366"/>
      <c r="K102" s="366"/>
      <c r="L102" s="366"/>
      <c r="M102" s="367"/>
      <c r="O102" s="1" t="s">
        <v>887</v>
      </c>
      <c r="AQ102" s="112" t="s">
        <v>887</v>
      </c>
    </row>
    <row r="103" spans="2:43" ht="15" customHeight="1" outlineLevel="1" x14ac:dyDescent="0.25">
      <c r="B103" s="363"/>
      <c r="C103" s="364"/>
      <c r="D103" s="365"/>
      <c r="E103" s="366"/>
      <c r="F103" s="366"/>
      <c r="G103" s="366"/>
      <c r="H103" s="366"/>
      <c r="I103" s="366"/>
      <c r="J103" s="366"/>
      <c r="K103" s="366"/>
      <c r="L103" s="366"/>
      <c r="M103" s="367"/>
      <c r="O103" s="1" t="s">
        <v>888</v>
      </c>
      <c r="AQ103" s="112" t="s">
        <v>888</v>
      </c>
    </row>
    <row r="104" spans="2:43" ht="15" customHeight="1" outlineLevel="1" x14ac:dyDescent="0.25">
      <c r="B104" s="363"/>
      <c r="C104" s="364"/>
      <c r="D104" s="365"/>
      <c r="E104" s="366"/>
      <c r="F104" s="366"/>
      <c r="G104" s="366"/>
      <c r="H104" s="366"/>
      <c r="I104" s="366"/>
      <c r="J104" s="366"/>
      <c r="K104" s="366"/>
      <c r="L104" s="366"/>
      <c r="M104" s="367"/>
      <c r="O104" s="1" t="s">
        <v>889</v>
      </c>
      <c r="AQ104" s="112" t="s">
        <v>889</v>
      </c>
    </row>
    <row r="105" spans="2:43" ht="15" customHeight="1" outlineLevel="1" x14ac:dyDescent="0.25">
      <c r="B105" s="363"/>
      <c r="C105" s="364"/>
      <c r="D105" s="365"/>
      <c r="E105" s="366"/>
      <c r="F105" s="366"/>
      <c r="G105" s="366"/>
      <c r="H105" s="366"/>
      <c r="I105" s="366"/>
      <c r="J105" s="366"/>
      <c r="K105" s="366"/>
      <c r="L105" s="366"/>
      <c r="M105" s="367"/>
      <c r="O105" s="1" t="s">
        <v>890</v>
      </c>
      <c r="AQ105" s="112" t="s">
        <v>890</v>
      </c>
    </row>
    <row r="106" spans="2:43" ht="15" customHeight="1" outlineLevel="1" x14ac:dyDescent="0.25">
      <c r="B106" s="363"/>
      <c r="C106" s="364"/>
      <c r="D106" s="365"/>
      <c r="E106" s="366"/>
      <c r="F106" s="366"/>
      <c r="G106" s="366"/>
      <c r="H106" s="366"/>
      <c r="I106" s="366"/>
      <c r="J106" s="366"/>
      <c r="K106" s="366"/>
      <c r="L106" s="366"/>
      <c r="M106" s="367"/>
      <c r="O106" s="1" t="s">
        <v>29</v>
      </c>
      <c r="AQ106" s="112" t="s">
        <v>29</v>
      </c>
    </row>
    <row r="107" spans="2:43" ht="15" customHeight="1" outlineLevel="1" x14ac:dyDescent="0.25">
      <c r="B107" s="363"/>
      <c r="C107" s="364"/>
      <c r="D107" s="365"/>
      <c r="E107" s="366"/>
      <c r="F107" s="366"/>
      <c r="G107" s="366"/>
      <c r="H107" s="366"/>
      <c r="I107" s="366"/>
      <c r="J107" s="366"/>
      <c r="K107" s="366"/>
      <c r="L107" s="366"/>
      <c r="M107" s="367"/>
      <c r="O107" s="1" t="s">
        <v>891</v>
      </c>
      <c r="AQ107" s="112" t="s">
        <v>891</v>
      </c>
    </row>
    <row r="108" spans="2:43" ht="15" customHeight="1" outlineLevel="1" x14ac:dyDescent="0.25">
      <c r="B108" s="363"/>
      <c r="C108" s="364"/>
      <c r="D108" s="365"/>
      <c r="E108" s="366"/>
      <c r="F108" s="366"/>
      <c r="G108" s="366"/>
      <c r="H108" s="366"/>
      <c r="I108" s="366"/>
      <c r="J108" s="366"/>
      <c r="K108" s="366"/>
      <c r="L108" s="366"/>
      <c r="M108" s="367"/>
      <c r="O108" s="1" t="s">
        <v>892</v>
      </c>
      <c r="AQ108" s="112" t="s">
        <v>892</v>
      </c>
    </row>
    <row r="109" spans="2:43" ht="15" customHeight="1" outlineLevel="1" x14ac:dyDescent="0.25">
      <c r="B109" s="363"/>
      <c r="C109" s="364"/>
      <c r="D109" s="365"/>
      <c r="E109" s="366"/>
      <c r="F109" s="366"/>
      <c r="G109" s="366"/>
      <c r="H109" s="366"/>
      <c r="I109" s="366"/>
      <c r="J109" s="366"/>
      <c r="K109" s="366"/>
      <c r="L109" s="366"/>
      <c r="M109" s="367"/>
      <c r="O109" s="1" t="s">
        <v>893</v>
      </c>
      <c r="AQ109" s="112" t="s">
        <v>893</v>
      </c>
    </row>
    <row r="110" spans="2:43" ht="15" customHeight="1" outlineLevel="1" x14ac:dyDescent="0.25">
      <c r="B110" s="363"/>
      <c r="C110" s="364"/>
      <c r="D110" s="365"/>
      <c r="E110" s="366"/>
      <c r="F110" s="366"/>
      <c r="G110" s="366"/>
      <c r="H110" s="366"/>
      <c r="I110" s="366"/>
      <c r="J110" s="366"/>
      <c r="K110" s="366"/>
      <c r="L110" s="366"/>
      <c r="M110" s="367"/>
      <c r="O110" s="1" t="s">
        <v>894</v>
      </c>
      <c r="AQ110" s="112" t="s">
        <v>894</v>
      </c>
    </row>
    <row r="111" spans="2:43" ht="15" customHeight="1" outlineLevel="1" x14ac:dyDescent="0.25">
      <c r="B111" s="363"/>
      <c r="C111" s="364"/>
      <c r="D111" s="365"/>
      <c r="E111" s="366"/>
      <c r="F111" s="366"/>
      <c r="G111" s="366"/>
      <c r="H111" s="366"/>
      <c r="I111" s="366"/>
      <c r="J111" s="366"/>
      <c r="K111" s="366"/>
      <c r="L111" s="366"/>
      <c r="M111" s="367"/>
      <c r="O111" s="1" t="s">
        <v>895</v>
      </c>
      <c r="AQ111" s="112" t="s">
        <v>895</v>
      </c>
    </row>
    <row r="112" spans="2:43" ht="15" customHeight="1" outlineLevel="1" x14ac:dyDescent="0.25">
      <c r="B112" s="363"/>
      <c r="C112" s="364"/>
      <c r="D112" s="365"/>
      <c r="E112" s="366"/>
      <c r="F112" s="366"/>
      <c r="G112" s="366"/>
      <c r="H112" s="366"/>
      <c r="I112" s="366"/>
      <c r="J112" s="366"/>
      <c r="K112" s="366"/>
      <c r="L112" s="366"/>
      <c r="M112" s="367"/>
      <c r="O112" s="1" t="s">
        <v>896</v>
      </c>
      <c r="AQ112" s="112" t="s">
        <v>896</v>
      </c>
    </row>
    <row r="113" spans="2:43" ht="15" customHeight="1" outlineLevel="1" x14ac:dyDescent="0.25">
      <c r="B113" s="363"/>
      <c r="C113" s="364"/>
      <c r="D113" s="365"/>
      <c r="E113" s="366"/>
      <c r="F113" s="366"/>
      <c r="G113" s="366"/>
      <c r="H113" s="366"/>
      <c r="I113" s="366"/>
      <c r="J113" s="366"/>
      <c r="K113" s="366"/>
      <c r="L113" s="366"/>
      <c r="M113" s="367"/>
      <c r="O113" s="1" t="s">
        <v>897</v>
      </c>
      <c r="AQ113" s="112" t="s">
        <v>897</v>
      </c>
    </row>
    <row r="114" spans="2:43" ht="15" customHeight="1" outlineLevel="1" x14ac:dyDescent="0.25">
      <c r="B114" s="363"/>
      <c r="C114" s="364"/>
      <c r="D114" s="365"/>
      <c r="E114" s="366"/>
      <c r="F114" s="366"/>
      <c r="G114" s="366"/>
      <c r="H114" s="366"/>
      <c r="I114" s="366"/>
      <c r="J114" s="366"/>
      <c r="K114" s="366"/>
      <c r="L114" s="366"/>
      <c r="M114" s="367"/>
      <c r="O114" s="1" t="s">
        <v>898</v>
      </c>
      <c r="AQ114" s="112" t="s">
        <v>898</v>
      </c>
    </row>
    <row r="115" spans="2:43" ht="15" customHeight="1" outlineLevel="1" x14ac:dyDescent="0.25">
      <c r="B115" s="363"/>
      <c r="C115" s="364"/>
      <c r="D115" s="365"/>
      <c r="E115" s="366"/>
      <c r="F115" s="366"/>
      <c r="G115" s="366"/>
      <c r="H115" s="366"/>
      <c r="I115" s="366"/>
      <c r="J115" s="366"/>
      <c r="K115" s="366"/>
      <c r="L115" s="366"/>
      <c r="M115" s="367"/>
      <c r="O115" s="1" t="s">
        <v>899</v>
      </c>
      <c r="AQ115" s="112" t="s">
        <v>899</v>
      </c>
    </row>
    <row r="116" spans="2:43" ht="15" customHeight="1" outlineLevel="1" x14ac:dyDescent="0.25">
      <c r="B116" s="363"/>
      <c r="C116" s="364"/>
      <c r="D116" s="365"/>
      <c r="E116" s="366"/>
      <c r="F116" s="366"/>
      <c r="G116" s="366"/>
      <c r="H116" s="366"/>
      <c r="I116" s="366"/>
      <c r="J116" s="366"/>
      <c r="K116" s="366"/>
      <c r="L116" s="366"/>
      <c r="M116" s="367"/>
      <c r="O116" s="1" t="s">
        <v>32</v>
      </c>
      <c r="AQ116" s="112" t="s">
        <v>32</v>
      </c>
    </row>
    <row r="117" spans="2:43" ht="15" customHeight="1" outlineLevel="1" x14ac:dyDescent="0.25">
      <c r="B117" s="363"/>
      <c r="C117" s="364"/>
      <c r="D117" s="365"/>
      <c r="E117" s="366"/>
      <c r="F117" s="366"/>
      <c r="G117" s="366"/>
      <c r="H117" s="366"/>
      <c r="I117" s="366"/>
      <c r="J117" s="366"/>
      <c r="K117" s="366"/>
      <c r="L117" s="366"/>
      <c r="M117" s="367"/>
      <c r="O117" s="1" t="s">
        <v>900</v>
      </c>
      <c r="AQ117" s="112" t="s">
        <v>900</v>
      </c>
    </row>
    <row r="118" spans="2:43" ht="15" customHeight="1" outlineLevel="1" x14ac:dyDescent="0.25">
      <c r="B118" s="363"/>
      <c r="C118" s="364"/>
      <c r="D118" s="365"/>
      <c r="E118" s="366"/>
      <c r="F118" s="366"/>
      <c r="G118" s="366"/>
      <c r="H118" s="366"/>
      <c r="I118" s="366"/>
      <c r="J118" s="366"/>
      <c r="K118" s="366"/>
      <c r="L118" s="366"/>
      <c r="M118" s="367"/>
      <c r="O118" s="1" t="s">
        <v>901</v>
      </c>
      <c r="AQ118" s="112" t="s">
        <v>901</v>
      </c>
    </row>
    <row r="119" spans="2:43" ht="15" customHeight="1" outlineLevel="1" x14ac:dyDescent="0.25">
      <c r="B119" s="363"/>
      <c r="C119" s="364"/>
      <c r="D119" s="365"/>
      <c r="E119" s="366"/>
      <c r="F119" s="366"/>
      <c r="G119" s="366"/>
      <c r="H119" s="366"/>
      <c r="I119" s="366"/>
      <c r="J119" s="366"/>
      <c r="K119" s="366"/>
      <c r="L119" s="366"/>
      <c r="M119" s="367"/>
      <c r="O119" s="1" t="s">
        <v>902</v>
      </c>
      <c r="AQ119" s="112" t="s">
        <v>902</v>
      </c>
    </row>
    <row r="120" spans="2:43" ht="15" customHeight="1" outlineLevel="1" x14ac:dyDescent="0.25">
      <c r="B120" s="363"/>
      <c r="C120" s="364"/>
      <c r="D120" s="365"/>
      <c r="E120" s="366"/>
      <c r="F120" s="366"/>
      <c r="G120" s="366"/>
      <c r="H120" s="366"/>
      <c r="I120" s="366"/>
      <c r="J120" s="366"/>
      <c r="K120" s="366"/>
      <c r="L120" s="366"/>
      <c r="M120" s="367"/>
      <c r="O120" s="1" t="s">
        <v>903</v>
      </c>
      <c r="AQ120" s="112" t="s">
        <v>903</v>
      </c>
    </row>
    <row r="121" spans="2:43" ht="15" customHeight="1" outlineLevel="1" x14ac:dyDescent="0.25">
      <c r="B121" s="363"/>
      <c r="C121" s="364"/>
      <c r="D121" s="365"/>
      <c r="E121" s="366"/>
      <c r="F121" s="366"/>
      <c r="G121" s="366"/>
      <c r="H121" s="366"/>
      <c r="I121" s="366"/>
      <c r="J121" s="366"/>
      <c r="K121" s="366"/>
      <c r="L121" s="366"/>
      <c r="M121" s="367"/>
      <c r="O121" s="1" t="s">
        <v>904</v>
      </c>
      <c r="AQ121" s="112" t="s">
        <v>904</v>
      </c>
    </row>
    <row r="122" spans="2:43" ht="15" customHeight="1" outlineLevel="1" x14ac:dyDescent="0.25">
      <c r="B122" s="363"/>
      <c r="C122" s="364"/>
      <c r="D122" s="365"/>
      <c r="E122" s="366"/>
      <c r="F122" s="366"/>
      <c r="G122" s="366"/>
      <c r="H122" s="366"/>
      <c r="I122" s="366"/>
      <c r="J122" s="366"/>
      <c r="K122" s="366"/>
      <c r="L122" s="366"/>
      <c r="M122" s="367"/>
      <c r="O122" s="1" t="s">
        <v>905</v>
      </c>
      <c r="AQ122" s="112" t="s">
        <v>905</v>
      </c>
    </row>
    <row r="123" spans="2:43" ht="15" customHeight="1" outlineLevel="1" x14ac:dyDescent="0.25">
      <c r="B123" s="363"/>
      <c r="C123" s="364"/>
      <c r="D123" s="365"/>
      <c r="E123" s="366"/>
      <c r="F123" s="366"/>
      <c r="G123" s="366"/>
      <c r="H123" s="366"/>
      <c r="I123" s="366"/>
      <c r="J123" s="366"/>
      <c r="K123" s="366"/>
      <c r="L123" s="366"/>
      <c r="M123" s="367"/>
      <c r="O123" s="1" t="s">
        <v>906</v>
      </c>
      <c r="AQ123" s="112" t="s">
        <v>906</v>
      </c>
    </row>
    <row r="124" spans="2:43" ht="15" customHeight="1" outlineLevel="1" x14ac:dyDescent="0.25">
      <c r="B124" s="363"/>
      <c r="C124" s="364"/>
      <c r="D124" s="365"/>
      <c r="E124" s="366"/>
      <c r="F124" s="366"/>
      <c r="G124" s="366"/>
      <c r="H124" s="366"/>
      <c r="I124" s="366"/>
      <c r="J124" s="366"/>
      <c r="K124" s="366"/>
      <c r="L124" s="366"/>
      <c r="M124" s="367"/>
      <c r="O124" s="1" t="s">
        <v>907</v>
      </c>
      <c r="AQ124" s="112" t="s">
        <v>907</v>
      </c>
    </row>
    <row r="125" spans="2:43" ht="15" customHeight="1" outlineLevel="1" x14ac:dyDescent="0.25">
      <c r="B125" s="363"/>
      <c r="C125" s="364"/>
      <c r="D125" s="365"/>
      <c r="E125" s="366"/>
      <c r="F125" s="366"/>
      <c r="G125" s="366"/>
      <c r="H125" s="366"/>
      <c r="I125" s="366"/>
      <c r="J125" s="366"/>
      <c r="K125" s="366"/>
      <c r="L125" s="366"/>
      <c r="M125" s="367"/>
      <c r="O125" s="1" t="s">
        <v>908</v>
      </c>
      <c r="AQ125" s="112" t="s">
        <v>908</v>
      </c>
    </row>
    <row r="126" spans="2:43" ht="15" customHeight="1" outlineLevel="1" x14ac:dyDescent="0.25">
      <c r="B126" s="363"/>
      <c r="C126" s="364"/>
      <c r="D126" s="365"/>
      <c r="E126" s="366"/>
      <c r="F126" s="366"/>
      <c r="G126" s="366"/>
      <c r="H126" s="366"/>
      <c r="I126" s="366"/>
      <c r="J126" s="366"/>
      <c r="K126" s="366"/>
      <c r="L126" s="366"/>
      <c r="M126" s="367"/>
      <c r="O126" s="1" t="s">
        <v>35</v>
      </c>
      <c r="AQ126" s="112" t="s">
        <v>35</v>
      </c>
    </row>
    <row r="127" spans="2:43" ht="15" customHeight="1" outlineLevel="1" x14ac:dyDescent="0.25">
      <c r="B127" s="363"/>
      <c r="C127" s="364"/>
      <c r="D127" s="365"/>
      <c r="E127" s="366"/>
      <c r="F127" s="366"/>
      <c r="G127" s="366"/>
      <c r="H127" s="366"/>
      <c r="I127" s="366"/>
      <c r="J127" s="366"/>
      <c r="K127" s="366"/>
      <c r="L127" s="366"/>
      <c r="M127" s="367"/>
      <c r="O127" s="1" t="s">
        <v>909</v>
      </c>
      <c r="AQ127" s="112" t="s">
        <v>909</v>
      </c>
    </row>
    <row r="128" spans="2:43" ht="15" customHeight="1" outlineLevel="1" x14ac:dyDescent="0.25">
      <c r="B128" s="363"/>
      <c r="C128" s="364"/>
      <c r="D128" s="365"/>
      <c r="E128" s="366"/>
      <c r="F128" s="366"/>
      <c r="G128" s="366"/>
      <c r="H128" s="366"/>
      <c r="I128" s="366"/>
      <c r="J128" s="366"/>
      <c r="K128" s="366"/>
      <c r="L128" s="366"/>
      <c r="M128" s="367"/>
      <c r="O128" s="1" t="s">
        <v>910</v>
      </c>
      <c r="AQ128" s="112" t="s">
        <v>910</v>
      </c>
    </row>
    <row r="129" spans="2:43" ht="15" customHeight="1" outlineLevel="1" x14ac:dyDescent="0.25">
      <c r="B129" s="363"/>
      <c r="C129" s="364"/>
      <c r="D129" s="365"/>
      <c r="E129" s="366"/>
      <c r="F129" s="366"/>
      <c r="G129" s="366"/>
      <c r="H129" s="366"/>
      <c r="I129" s="366"/>
      <c r="J129" s="366"/>
      <c r="K129" s="366"/>
      <c r="L129" s="366"/>
      <c r="M129" s="367"/>
      <c r="O129" s="1" t="s">
        <v>911</v>
      </c>
      <c r="AQ129" s="112" t="s">
        <v>911</v>
      </c>
    </row>
    <row r="130" spans="2:43" ht="15" customHeight="1" outlineLevel="1" x14ac:dyDescent="0.25">
      <c r="B130" s="363"/>
      <c r="C130" s="364"/>
      <c r="D130" s="365"/>
      <c r="E130" s="366"/>
      <c r="F130" s="366"/>
      <c r="G130" s="366"/>
      <c r="H130" s="366"/>
      <c r="I130" s="366"/>
      <c r="J130" s="366"/>
      <c r="K130" s="366"/>
      <c r="L130" s="366"/>
      <c r="M130" s="367"/>
      <c r="O130" s="1" t="s">
        <v>912</v>
      </c>
      <c r="AQ130" s="112" t="s">
        <v>912</v>
      </c>
    </row>
    <row r="131" spans="2:43" ht="15" customHeight="1" outlineLevel="1" x14ac:dyDescent="0.25">
      <c r="B131" s="363"/>
      <c r="C131" s="364"/>
      <c r="D131" s="365"/>
      <c r="E131" s="366"/>
      <c r="F131" s="366"/>
      <c r="G131" s="366"/>
      <c r="H131" s="366"/>
      <c r="I131" s="366"/>
      <c r="J131" s="366"/>
      <c r="K131" s="366"/>
      <c r="L131" s="366"/>
      <c r="M131" s="367"/>
      <c r="O131" s="1" t="s">
        <v>913</v>
      </c>
      <c r="AQ131" s="112" t="s">
        <v>913</v>
      </c>
    </row>
    <row r="132" spans="2:43" ht="15" customHeight="1" outlineLevel="1" x14ac:dyDescent="0.25">
      <c r="B132" s="363"/>
      <c r="C132" s="364"/>
      <c r="D132" s="365"/>
      <c r="E132" s="366"/>
      <c r="F132" s="366"/>
      <c r="G132" s="366"/>
      <c r="H132" s="366"/>
      <c r="I132" s="366"/>
      <c r="J132" s="366"/>
      <c r="K132" s="366"/>
      <c r="L132" s="366"/>
      <c r="M132" s="367"/>
      <c r="O132" s="1" t="s">
        <v>914</v>
      </c>
      <c r="AQ132" s="112" t="s">
        <v>914</v>
      </c>
    </row>
    <row r="133" spans="2:43" ht="15" customHeight="1" outlineLevel="1" x14ac:dyDescent="0.25">
      <c r="B133" s="363"/>
      <c r="C133" s="364"/>
      <c r="D133" s="365"/>
      <c r="E133" s="366"/>
      <c r="F133" s="366"/>
      <c r="G133" s="366"/>
      <c r="H133" s="366"/>
      <c r="I133" s="366"/>
      <c r="J133" s="366"/>
      <c r="K133" s="366"/>
      <c r="L133" s="366"/>
      <c r="M133" s="367"/>
      <c r="O133" s="1" t="s">
        <v>915</v>
      </c>
      <c r="AQ133" s="112" t="s">
        <v>915</v>
      </c>
    </row>
    <row r="134" spans="2:43" ht="15" customHeight="1" outlineLevel="1" x14ac:dyDescent="0.25">
      <c r="B134" s="363"/>
      <c r="C134" s="364"/>
      <c r="D134" s="365"/>
      <c r="E134" s="366"/>
      <c r="F134" s="366"/>
      <c r="G134" s="366"/>
      <c r="H134" s="366"/>
      <c r="I134" s="366"/>
      <c r="J134" s="366"/>
      <c r="K134" s="366"/>
      <c r="L134" s="366"/>
      <c r="M134" s="367"/>
      <c r="O134" s="1" t="s">
        <v>916</v>
      </c>
      <c r="AQ134" s="112" t="s">
        <v>916</v>
      </c>
    </row>
    <row r="135" spans="2:43" ht="15" customHeight="1" outlineLevel="1" x14ac:dyDescent="0.25">
      <c r="B135" s="363"/>
      <c r="C135" s="364"/>
      <c r="D135" s="365"/>
      <c r="E135" s="366"/>
      <c r="F135" s="366"/>
      <c r="G135" s="366"/>
      <c r="H135" s="366"/>
      <c r="I135" s="366"/>
      <c r="J135" s="366"/>
      <c r="K135" s="366"/>
      <c r="L135" s="366"/>
      <c r="M135" s="367"/>
      <c r="O135" s="1" t="s">
        <v>917</v>
      </c>
      <c r="AQ135" s="112" t="s">
        <v>917</v>
      </c>
    </row>
    <row r="136" spans="2:43" ht="15" customHeight="1" outlineLevel="1" x14ac:dyDescent="0.25">
      <c r="B136" s="363"/>
      <c r="C136" s="364"/>
      <c r="D136" s="365"/>
      <c r="E136" s="366"/>
      <c r="F136" s="366"/>
      <c r="G136" s="366"/>
      <c r="H136" s="366"/>
      <c r="I136" s="366"/>
      <c r="J136" s="366"/>
      <c r="K136" s="366"/>
      <c r="L136" s="366"/>
      <c r="M136" s="367"/>
      <c r="O136" s="1" t="s">
        <v>38</v>
      </c>
      <c r="AQ136" s="112" t="s">
        <v>38</v>
      </c>
    </row>
    <row r="137" spans="2:43" ht="15" customHeight="1" outlineLevel="1" x14ac:dyDescent="0.25">
      <c r="B137" s="363"/>
      <c r="C137" s="364"/>
      <c r="D137" s="365"/>
      <c r="E137" s="366"/>
      <c r="F137" s="366"/>
      <c r="G137" s="366"/>
      <c r="H137" s="366"/>
      <c r="I137" s="366"/>
      <c r="J137" s="366"/>
      <c r="K137" s="366"/>
      <c r="L137" s="366"/>
      <c r="M137" s="367"/>
      <c r="O137" s="1" t="s">
        <v>918</v>
      </c>
      <c r="AQ137" s="112" t="s">
        <v>918</v>
      </c>
    </row>
    <row r="138" spans="2:43" ht="15" customHeight="1" outlineLevel="1" x14ac:dyDescent="0.25">
      <c r="B138" s="363"/>
      <c r="C138" s="364"/>
      <c r="D138" s="365"/>
      <c r="E138" s="366"/>
      <c r="F138" s="366"/>
      <c r="G138" s="366"/>
      <c r="H138" s="366"/>
      <c r="I138" s="366"/>
      <c r="J138" s="366"/>
      <c r="K138" s="366"/>
      <c r="L138" s="366"/>
      <c r="M138" s="367"/>
      <c r="O138" s="1" t="s">
        <v>919</v>
      </c>
      <c r="AQ138" s="112" t="s">
        <v>919</v>
      </c>
    </row>
    <row r="139" spans="2:43" ht="15" customHeight="1" outlineLevel="1" x14ac:dyDescent="0.25">
      <c r="B139" s="363"/>
      <c r="C139" s="364"/>
      <c r="D139" s="365"/>
      <c r="E139" s="366"/>
      <c r="F139" s="366"/>
      <c r="G139" s="366"/>
      <c r="H139" s="366"/>
      <c r="I139" s="366"/>
      <c r="J139" s="366"/>
      <c r="K139" s="366"/>
      <c r="L139" s="366"/>
      <c r="M139" s="367"/>
      <c r="O139" s="1" t="s">
        <v>920</v>
      </c>
      <c r="AQ139" s="112" t="s">
        <v>920</v>
      </c>
    </row>
    <row r="140" spans="2:43" ht="15" customHeight="1" outlineLevel="1" x14ac:dyDescent="0.25">
      <c r="B140" s="363"/>
      <c r="C140" s="364"/>
      <c r="D140" s="365"/>
      <c r="E140" s="366"/>
      <c r="F140" s="366"/>
      <c r="G140" s="366"/>
      <c r="H140" s="366"/>
      <c r="I140" s="366"/>
      <c r="J140" s="366"/>
      <c r="K140" s="366"/>
      <c r="L140" s="366"/>
      <c r="M140" s="367"/>
      <c r="O140" s="1" t="s">
        <v>921</v>
      </c>
      <c r="AQ140" s="112" t="s">
        <v>921</v>
      </c>
    </row>
    <row r="141" spans="2:43" ht="15" customHeight="1" outlineLevel="1" x14ac:dyDescent="0.25">
      <c r="B141" s="363"/>
      <c r="C141" s="364"/>
      <c r="D141" s="365"/>
      <c r="E141" s="366"/>
      <c r="F141" s="366"/>
      <c r="G141" s="366"/>
      <c r="H141" s="366"/>
      <c r="I141" s="366"/>
      <c r="J141" s="366"/>
      <c r="K141" s="366"/>
      <c r="L141" s="366"/>
      <c r="M141" s="367"/>
      <c r="O141" s="1" t="s">
        <v>922</v>
      </c>
      <c r="AQ141" s="112" t="s">
        <v>922</v>
      </c>
    </row>
    <row r="142" spans="2:43" ht="15" customHeight="1" outlineLevel="1" x14ac:dyDescent="0.25">
      <c r="B142" s="363"/>
      <c r="C142" s="364"/>
      <c r="D142" s="365"/>
      <c r="E142" s="366"/>
      <c r="F142" s="366"/>
      <c r="G142" s="366"/>
      <c r="H142" s="366"/>
      <c r="I142" s="366"/>
      <c r="J142" s="366"/>
      <c r="K142" s="366"/>
      <c r="L142" s="366"/>
      <c r="M142" s="367"/>
      <c r="O142" s="1" t="s">
        <v>923</v>
      </c>
      <c r="AQ142" s="112" t="s">
        <v>923</v>
      </c>
    </row>
    <row r="143" spans="2:43" ht="15" customHeight="1" outlineLevel="1" x14ac:dyDescent="0.25">
      <c r="B143" s="363"/>
      <c r="C143" s="364"/>
      <c r="D143" s="365"/>
      <c r="E143" s="366"/>
      <c r="F143" s="366"/>
      <c r="G143" s="366"/>
      <c r="H143" s="366"/>
      <c r="I143" s="366"/>
      <c r="J143" s="366"/>
      <c r="K143" s="366"/>
      <c r="L143" s="366"/>
      <c r="M143" s="367"/>
      <c r="O143" s="1" t="s">
        <v>924</v>
      </c>
      <c r="AQ143" s="112" t="s">
        <v>924</v>
      </c>
    </row>
    <row r="144" spans="2:43" ht="15" customHeight="1" outlineLevel="1" x14ac:dyDescent="0.25">
      <c r="B144" s="363"/>
      <c r="C144" s="364"/>
      <c r="D144" s="365"/>
      <c r="E144" s="366"/>
      <c r="F144" s="366"/>
      <c r="G144" s="366"/>
      <c r="H144" s="366"/>
      <c r="I144" s="366"/>
      <c r="J144" s="366"/>
      <c r="K144" s="366"/>
      <c r="L144" s="366"/>
      <c r="M144" s="367"/>
      <c r="O144" s="1" t="s">
        <v>925</v>
      </c>
      <c r="AQ144" s="112" t="s">
        <v>925</v>
      </c>
    </row>
    <row r="145" spans="2:43" ht="15" customHeight="1" outlineLevel="1" x14ac:dyDescent="0.25">
      <c r="B145" s="363"/>
      <c r="C145" s="364"/>
      <c r="D145" s="365"/>
      <c r="E145" s="366"/>
      <c r="F145" s="366"/>
      <c r="G145" s="366"/>
      <c r="H145" s="366"/>
      <c r="I145" s="366"/>
      <c r="J145" s="366"/>
      <c r="K145" s="366"/>
      <c r="L145" s="366"/>
      <c r="M145" s="367"/>
      <c r="O145" s="1" t="s">
        <v>926</v>
      </c>
      <c r="AQ145" s="112" t="s">
        <v>926</v>
      </c>
    </row>
    <row r="146" spans="2:43" ht="15" customHeight="1" outlineLevel="1" x14ac:dyDescent="0.25">
      <c r="B146" s="363"/>
      <c r="C146" s="364"/>
      <c r="D146" s="365"/>
      <c r="E146" s="366"/>
      <c r="F146" s="366"/>
      <c r="G146" s="366"/>
      <c r="H146" s="366"/>
      <c r="I146" s="366"/>
      <c r="J146" s="366"/>
      <c r="K146" s="366"/>
      <c r="L146" s="366"/>
      <c r="M146" s="367"/>
      <c r="O146" s="1" t="s">
        <v>927</v>
      </c>
      <c r="AQ146" s="112" t="s">
        <v>927</v>
      </c>
    </row>
    <row r="147" spans="2:43" ht="15" customHeight="1" outlineLevel="1" x14ac:dyDescent="0.25">
      <c r="B147" s="363"/>
      <c r="C147" s="364"/>
      <c r="D147" s="365"/>
      <c r="E147" s="366"/>
      <c r="F147" s="366"/>
      <c r="G147" s="366"/>
      <c r="H147" s="366"/>
      <c r="I147" s="366"/>
      <c r="J147" s="366"/>
      <c r="K147" s="366"/>
      <c r="L147" s="366"/>
      <c r="M147" s="367"/>
      <c r="O147" s="1" t="s">
        <v>928</v>
      </c>
      <c r="AQ147" s="112" t="s">
        <v>928</v>
      </c>
    </row>
    <row r="148" spans="2:43" ht="15" customHeight="1" outlineLevel="1" x14ac:dyDescent="0.25">
      <c r="B148" s="363"/>
      <c r="C148" s="364"/>
      <c r="D148" s="365"/>
      <c r="E148" s="366"/>
      <c r="F148" s="366"/>
      <c r="G148" s="366"/>
      <c r="H148" s="366"/>
      <c r="I148" s="366"/>
      <c r="J148" s="366"/>
      <c r="K148" s="366"/>
      <c r="L148" s="366"/>
      <c r="M148" s="367"/>
      <c r="O148" s="1" t="s">
        <v>929</v>
      </c>
      <c r="AQ148" s="112" t="s">
        <v>929</v>
      </c>
    </row>
    <row r="149" spans="2:43" ht="15" customHeight="1" outlineLevel="1" x14ac:dyDescent="0.25">
      <c r="B149" s="363"/>
      <c r="C149" s="364"/>
      <c r="D149" s="365"/>
      <c r="E149" s="366"/>
      <c r="F149" s="366"/>
      <c r="G149" s="366"/>
      <c r="H149" s="366"/>
      <c r="I149" s="366"/>
      <c r="J149" s="366"/>
      <c r="K149" s="366"/>
      <c r="L149" s="366"/>
      <c r="M149" s="367"/>
      <c r="O149" s="1" t="s">
        <v>930</v>
      </c>
      <c r="AQ149" s="112" t="s">
        <v>930</v>
      </c>
    </row>
    <row r="150" spans="2:43" ht="15" customHeight="1" outlineLevel="1" x14ac:dyDescent="0.25">
      <c r="B150" s="363"/>
      <c r="C150" s="364"/>
      <c r="D150" s="365"/>
      <c r="E150" s="366"/>
      <c r="F150" s="366"/>
      <c r="G150" s="366"/>
      <c r="H150" s="366"/>
      <c r="I150" s="366"/>
      <c r="J150" s="366"/>
      <c r="K150" s="366"/>
      <c r="L150" s="366"/>
      <c r="M150" s="367"/>
      <c r="O150" s="1" t="s">
        <v>931</v>
      </c>
      <c r="AQ150" s="112" t="s">
        <v>931</v>
      </c>
    </row>
    <row r="151" spans="2:43" ht="15" customHeight="1" outlineLevel="1" x14ac:dyDescent="0.25">
      <c r="B151" s="363"/>
      <c r="C151" s="364"/>
      <c r="D151" s="365"/>
      <c r="E151" s="366"/>
      <c r="F151" s="366"/>
      <c r="G151" s="366"/>
      <c r="H151" s="366"/>
      <c r="I151" s="366"/>
      <c r="J151" s="366"/>
      <c r="K151" s="366"/>
      <c r="L151" s="366"/>
      <c r="M151" s="367"/>
      <c r="O151" s="1" t="s">
        <v>932</v>
      </c>
      <c r="AQ151" s="112" t="s">
        <v>932</v>
      </c>
    </row>
    <row r="152" spans="2:43" ht="15" customHeight="1" outlineLevel="1" x14ac:dyDescent="0.25">
      <c r="B152" s="363"/>
      <c r="C152" s="364"/>
      <c r="D152" s="365"/>
      <c r="E152" s="366"/>
      <c r="F152" s="366"/>
      <c r="G152" s="366"/>
      <c r="H152" s="366"/>
      <c r="I152" s="366"/>
      <c r="J152" s="366"/>
      <c r="K152" s="366"/>
      <c r="L152" s="366"/>
      <c r="M152" s="367"/>
      <c r="O152" s="1" t="s">
        <v>933</v>
      </c>
      <c r="AQ152" s="112" t="s">
        <v>933</v>
      </c>
    </row>
    <row r="153" spans="2:43" ht="15" customHeight="1" outlineLevel="1" x14ac:dyDescent="0.25">
      <c r="B153" s="363"/>
      <c r="C153" s="364"/>
      <c r="D153" s="365"/>
      <c r="E153" s="366"/>
      <c r="F153" s="366"/>
      <c r="G153" s="366"/>
      <c r="H153" s="366"/>
      <c r="I153" s="366"/>
      <c r="J153" s="366"/>
      <c r="K153" s="366"/>
      <c r="L153" s="366"/>
      <c r="M153" s="367"/>
      <c r="O153" s="1" t="s">
        <v>934</v>
      </c>
      <c r="AQ153" s="112" t="s">
        <v>934</v>
      </c>
    </row>
    <row r="154" spans="2:43" ht="15" customHeight="1" outlineLevel="1" x14ac:dyDescent="0.25">
      <c r="B154" s="363"/>
      <c r="C154" s="364"/>
      <c r="D154" s="365"/>
      <c r="E154" s="366"/>
      <c r="F154" s="366"/>
      <c r="G154" s="366"/>
      <c r="H154" s="366"/>
      <c r="I154" s="366"/>
      <c r="J154" s="366"/>
      <c r="K154" s="366"/>
      <c r="L154" s="366"/>
      <c r="M154" s="367"/>
      <c r="O154" s="1" t="s">
        <v>935</v>
      </c>
      <c r="AQ154" s="112" t="s">
        <v>935</v>
      </c>
    </row>
    <row r="155" spans="2:43" ht="15" customHeight="1" outlineLevel="1" x14ac:dyDescent="0.25">
      <c r="B155" s="363"/>
      <c r="C155" s="364"/>
      <c r="D155" s="365"/>
      <c r="E155" s="366"/>
      <c r="F155" s="366"/>
      <c r="G155" s="366"/>
      <c r="H155" s="366"/>
      <c r="I155" s="366"/>
      <c r="J155" s="366"/>
      <c r="K155" s="366"/>
      <c r="L155" s="366"/>
      <c r="M155" s="367"/>
      <c r="O155" s="1" t="s">
        <v>936</v>
      </c>
      <c r="AQ155" s="112" t="s">
        <v>936</v>
      </c>
    </row>
    <row r="156" spans="2:43" ht="15" customHeight="1" outlineLevel="1" x14ac:dyDescent="0.25">
      <c r="B156" s="363"/>
      <c r="C156" s="364"/>
      <c r="D156" s="365"/>
      <c r="E156" s="366"/>
      <c r="F156" s="366"/>
      <c r="G156" s="366"/>
      <c r="H156" s="366"/>
      <c r="I156" s="366"/>
      <c r="J156" s="366"/>
      <c r="K156" s="366"/>
      <c r="L156" s="366"/>
      <c r="M156" s="367"/>
      <c r="O156" s="1" t="s">
        <v>937</v>
      </c>
      <c r="AQ156" s="112" t="s">
        <v>937</v>
      </c>
    </row>
    <row r="157" spans="2:43" ht="15" customHeight="1" outlineLevel="1" x14ac:dyDescent="0.25">
      <c r="B157" s="363"/>
      <c r="C157" s="364"/>
      <c r="D157" s="365"/>
      <c r="E157" s="366"/>
      <c r="F157" s="366"/>
      <c r="G157" s="366"/>
      <c r="H157" s="366"/>
      <c r="I157" s="366"/>
      <c r="J157" s="366"/>
      <c r="K157" s="366"/>
      <c r="L157" s="366"/>
      <c r="M157" s="367"/>
      <c r="O157" s="1" t="s">
        <v>938</v>
      </c>
      <c r="AQ157" s="112" t="s">
        <v>938</v>
      </c>
    </row>
    <row r="158" spans="2:43" ht="15" customHeight="1" outlineLevel="1" x14ac:dyDescent="0.25">
      <c r="B158" s="363"/>
      <c r="C158" s="364"/>
      <c r="D158" s="365"/>
      <c r="E158" s="366"/>
      <c r="F158" s="366"/>
      <c r="G158" s="366"/>
      <c r="H158" s="366"/>
      <c r="I158" s="366"/>
      <c r="J158" s="366"/>
      <c r="K158" s="366"/>
      <c r="L158" s="366"/>
      <c r="M158" s="367"/>
      <c r="O158" s="1" t="s">
        <v>939</v>
      </c>
      <c r="AQ158" s="112" t="s">
        <v>939</v>
      </c>
    </row>
    <row r="159" spans="2:43" ht="15" customHeight="1" outlineLevel="1" x14ac:dyDescent="0.25">
      <c r="B159" s="363"/>
      <c r="C159" s="364"/>
      <c r="D159" s="365"/>
      <c r="E159" s="366"/>
      <c r="F159" s="366"/>
      <c r="G159" s="366"/>
      <c r="H159" s="366"/>
      <c r="I159" s="366"/>
      <c r="J159" s="366"/>
      <c r="K159" s="366"/>
      <c r="L159" s="366"/>
      <c r="M159" s="367"/>
      <c r="O159" s="1" t="s">
        <v>940</v>
      </c>
      <c r="AQ159" s="112" t="s">
        <v>940</v>
      </c>
    </row>
    <row r="160" spans="2:43" ht="15" customHeight="1" outlineLevel="1" x14ac:dyDescent="0.25">
      <c r="B160" s="363"/>
      <c r="C160" s="364"/>
      <c r="D160" s="365"/>
      <c r="E160" s="366"/>
      <c r="F160" s="366"/>
      <c r="G160" s="366"/>
      <c r="H160" s="366"/>
      <c r="I160" s="366"/>
      <c r="J160" s="366"/>
      <c r="K160" s="366"/>
      <c r="L160" s="366"/>
      <c r="M160" s="367"/>
      <c r="O160" s="1" t="s">
        <v>941</v>
      </c>
      <c r="AQ160" s="112" t="s">
        <v>941</v>
      </c>
    </row>
    <row r="161" spans="2:43" ht="15" customHeight="1" outlineLevel="1" x14ac:dyDescent="0.25">
      <c r="B161" s="363"/>
      <c r="C161" s="364"/>
      <c r="D161" s="365"/>
      <c r="E161" s="366"/>
      <c r="F161" s="366"/>
      <c r="G161" s="366"/>
      <c r="H161" s="366"/>
      <c r="I161" s="366"/>
      <c r="J161" s="366"/>
      <c r="K161" s="366"/>
      <c r="L161" s="366"/>
      <c r="M161" s="367"/>
      <c r="O161" s="1" t="s">
        <v>942</v>
      </c>
      <c r="AQ161" s="112" t="s">
        <v>942</v>
      </c>
    </row>
    <row r="162" spans="2:43" ht="15" customHeight="1" outlineLevel="1" x14ac:dyDescent="0.25">
      <c r="B162" s="363"/>
      <c r="C162" s="364"/>
      <c r="D162" s="365"/>
      <c r="E162" s="366"/>
      <c r="F162" s="366"/>
      <c r="G162" s="366"/>
      <c r="H162" s="366"/>
      <c r="I162" s="366"/>
      <c r="J162" s="366"/>
      <c r="K162" s="366"/>
      <c r="L162" s="366"/>
      <c r="M162" s="367"/>
      <c r="O162" s="1" t="s">
        <v>943</v>
      </c>
      <c r="AQ162" s="112" t="s">
        <v>943</v>
      </c>
    </row>
    <row r="163" spans="2:43" ht="15" customHeight="1" outlineLevel="1" x14ac:dyDescent="0.25">
      <c r="B163" s="363"/>
      <c r="C163" s="364"/>
      <c r="D163" s="365"/>
      <c r="E163" s="366"/>
      <c r="F163" s="366"/>
      <c r="G163" s="366"/>
      <c r="H163" s="366"/>
      <c r="I163" s="366"/>
      <c r="J163" s="366"/>
      <c r="K163" s="366"/>
      <c r="L163" s="366"/>
      <c r="M163" s="367"/>
      <c r="O163" s="1" t="s">
        <v>944</v>
      </c>
      <c r="AQ163" s="112" t="s">
        <v>944</v>
      </c>
    </row>
    <row r="164" spans="2:43" ht="15" customHeight="1" outlineLevel="1" x14ac:dyDescent="0.25">
      <c r="B164" s="363"/>
      <c r="C164" s="364"/>
      <c r="D164" s="365"/>
      <c r="E164" s="366"/>
      <c r="F164" s="366"/>
      <c r="G164" s="366"/>
      <c r="H164" s="366"/>
      <c r="I164" s="366"/>
      <c r="J164" s="366"/>
      <c r="K164" s="366"/>
      <c r="L164" s="366"/>
      <c r="M164" s="367"/>
      <c r="O164" s="1" t="s">
        <v>945</v>
      </c>
      <c r="AQ164" s="112" t="s">
        <v>945</v>
      </c>
    </row>
    <row r="165" spans="2:43" ht="15" customHeight="1" outlineLevel="1" x14ac:dyDescent="0.25">
      <c r="B165" s="363"/>
      <c r="C165" s="364"/>
      <c r="D165" s="365"/>
      <c r="E165" s="366"/>
      <c r="F165" s="366"/>
      <c r="G165" s="366"/>
      <c r="H165" s="366"/>
      <c r="I165" s="366"/>
      <c r="J165" s="366"/>
      <c r="K165" s="366"/>
      <c r="L165" s="366"/>
      <c r="M165" s="367"/>
      <c r="O165" s="1" t="s">
        <v>946</v>
      </c>
      <c r="AQ165" s="112" t="s">
        <v>946</v>
      </c>
    </row>
    <row r="166" spans="2:43" ht="15" customHeight="1" outlineLevel="1" x14ac:dyDescent="0.25">
      <c r="B166" s="363"/>
      <c r="C166" s="364"/>
      <c r="D166" s="365"/>
      <c r="E166" s="366"/>
      <c r="F166" s="366"/>
      <c r="G166" s="366"/>
      <c r="H166" s="366"/>
      <c r="I166" s="366"/>
      <c r="J166" s="366"/>
      <c r="K166" s="366"/>
      <c r="L166" s="366"/>
      <c r="M166" s="367"/>
      <c r="O166" s="1" t="s">
        <v>947</v>
      </c>
      <c r="AQ166" s="112" t="s">
        <v>947</v>
      </c>
    </row>
    <row r="167" spans="2:43" ht="15" customHeight="1" outlineLevel="1" x14ac:dyDescent="0.25">
      <c r="B167" s="363"/>
      <c r="C167" s="364"/>
      <c r="D167" s="365"/>
      <c r="E167" s="366"/>
      <c r="F167" s="366"/>
      <c r="G167" s="366"/>
      <c r="H167" s="366"/>
      <c r="I167" s="366"/>
      <c r="J167" s="366"/>
      <c r="K167" s="366"/>
      <c r="L167" s="366"/>
      <c r="M167" s="367"/>
      <c r="O167" s="1" t="s">
        <v>948</v>
      </c>
      <c r="AQ167" s="112" t="s">
        <v>948</v>
      </c>
    </row>
    <row r="168" spans="2:43" ht="15" customHeight="1" outlineLevel="1" x14ac:dyDescent="0.25">
      <c r="B168" s="363"/>
      <c r="C168" s="364"/>
      <c r="D168" s="365"/>
      <c r="E168" s="366"/>
      <c r="F168" s="366"/>
      <c r="G168" s="366"/>
      <c r="H168" s="366"/>
      <c r="I168" s="366"/>
      <c r="J168" s="366"/>
      <c r="K168" s="366"/>
      <c r="L168" s="366"/>
      <c r="M168" s="367"/>
      <c r="O168" s="1" t="s">
        <v>949</v>
      </c>
      <c r="AQ168" s="112" t="s">
        <v>949</v>
      </c>
    </row>
    <row r="169" spans="2:43" ht="15" customHeight="1" outlineLevel="1" x14ac:dyDescent="0.25">
      <c r="B169" s="363"/>
      <c r="C169" s="364"/>
      <c r="D169" s="365"/>
      <c r="E169" s="366"/>
      <c r="F169" s="366"/>
      <c r="G169" s="366"/>
      <c r="H169" s="366"/>
      <c r="I169" s="366"/>
      <c r="J169" s="366"/>
      <c r="K169" s="366"/>
      <c r="L169" s="366"/>
      <c r="M169" s="367"/>
      <c r="O169" s="1" t="s">
        <v>950</v>
      </c>
      <c r="AQ169" s="112" t="s">
        <v>950</v>
      </c>
    </row>
    <row r="170" spans="2:43" ht="15" customHeight="1" outlineLevel="1" x14ac:dyDescent="0.25">
      <c r="B170" s="363"/>
      <c r="C170" s="364"/>
      <c r="D170" s="365"/>
      <c r="E170" s="366"/>
      <c r="F170" s="366"/>
      <c r="G170" s="366"/>
      <c r="H170" s="366"/>
      <c r="I170" s="366"/>
      <c r="J170" s="366"/>
      <c r="K170" s="366"/>
      <c r="L170" s="366"/>
      <c r="M170" s="367"/>
      <c r="O170" s="1" t="s">
        <v>951</v>
      </c>
      <c r="AQ170" s="112" t="s">
        <v>951</v>
      </c>
    </row>
    <row r="171" spans="2:43" ht="15" customHeight="1" outlineLevel="1" x14ac:dyDescent="0.25">
      <c r="B171" s="363"/>
      <c r="C171" s="364"/>
      <c r="D171" s="365"/>
      <c r="E171" s="366"/>
      <c r="F171" s="366"/>
      <c r="G171" s="366"/>
      <c r="H171" s="366"/>
      <c r="I171" s="366"/>
      <c r="J171" s="366"/>
      <c r="K171" s="366"/>
      <c r="L171" s="366"/>
      <c r="M171" s="367"/>
      <c r="O171" s="1" t="s">
        <v>952</v>
      </c>
      <c r="AQ171" s="112" t="s">
        <v>952</v>
      </c>
    </row>
    <row r="172" spans="2:43" ht="15" customHeight="1" outlineLevel="1" x14ac:dyDescent="0.25">
      <c r="B172" s="363"/>
      <c r="C172" s="364"/>
      <c r="D172" s="365"/>
      <c r="E172" s="366"/>
      <c r="F172" s="366"/>
      <c r="G172" s="366"/>
      <c r="H172" s="366"/>
      <c r="I172" s="366"/>
      <c r="J172" s="366"/>
      <c r="K172" s="366"/>
      <c r="L172" s="366"/>
      <c r="M172" s="367"/>
      <c r="O172" s="1" t="s">
        <v>953</v>
      </c>
      <c r="AQ172" s="112" t="s">
        <v>953</v>
      </c>
    </row>
    <row r="173" spans="2:43" ht="15" customHeight="1" outlineLevel="1" x14ac:dyDescent="0.25">
      <c r="B173" s="363"/>
      <c r="C173" s="364"/>
      <c r="D173" s="365"/>
      <c r="E173" s="366"/>
      <c r="F173" s="366"/>
      <c r="G173" s="366"/>
      <c r="H173" s="366"/>
      <c r="I173" s="366"/>
      <c r="J173" s="366"/>
      <c r="K173" s="366"/>
      <c r="L173" s="366"/>
      <c r="M173" s="367"/>
      <c r="O173" s="1" t="s">
        <v>954</v>
      </c>
      <c r="AQ173" s="112" t="s">
        <v>954</v>
      </c>
    </row>
    <row r="174" spans="2:43" ht="15" customHeight="1" outlineLevel="1" x14ac:dyDescent="0.25">
      <c r="B174" s="363"/>
      <c r="C174" s="364"/>
      <c r="D174" s="365"/>
      <c r="E174" s="366"/>
      <c r="F174" s="366"/>
      <c r="G174" s="366"/>
      <c r="H174" s="366"/>
      <c r="I174" s="366"/>
      <c r="J174" s="366"/>
      <c r="K174" s="366"/>
      <c r="L174" s="366"/>
      <c r="M174" s="367"/>
      <c r="O174" s="1" t="s">
        <v>955</v>
      </c>
      <c r="AQ174" s="112" t="s">
        <v>955</v>
      </c>
    </row>
    <row r="175" spans="2:43" ht="15" customHeight="1" outlineLevel="1" x14ac:dyDescent="0.25">
      <c r="B175" s="363"/>
      <c r="C175" s="364"/>
      <c r="D175" s="365"/>
      <c r="E175" s="366"/>
      <c r="F175" s="366"/>
      <c r="G175" s="366"/>
      <c r="H175" s="366"/>
      <c r="I175" s="366"/>
      <c r="J175" s="366"/>
      <c r="K175" s="366"/>
      <c r="L175" s="366"/>
      <c r="M175" s="367"/>
      <c r="O175" s="1" t="s">
        <v>956</v>
      </c>
      <c r="AQ175" s="112" t="s">
        <v>956</v>
      </c>
    </row>
    <row r="176" spans="2:43" ht="15" customHeight="1" outlineLevel="1" x14ac:dyDescent="0.25">
      <c r="B176" s="363"/>
      <c r="C176" s="364"/>
      <c r="D176" s="365"/>
      <c r="E176" s="366"/>
      <c r="F176" s="366"/>
      <c r="G176" s="366"/>
      <c r="H176" s="366"/>
      <c r="I176" s="366"/>
      <c r="J176" s="366"/>
      <c r="K176" s="366"/>
      <c r="L176" s="366"/>
      <c r="M176" s="367"/>
      <c r="O176" s="1" t="s">
        <v>957</v>
      </c>
      <c r="AQ176" s="112" t="s">
        <v>957</v>
      </c>
    </row>
    <row r="177" spans="2:43" ht="15" customHeight="1" outlineLevel="1" x14ac:dyDescent="0.25">
      <c r="B177" s="363"/>
      <c r="C177" s="364"/>
      <c r="D177" s="365"/>
      <c r="E177" s="366"/>
      <c r="F177" s="366"/>
      <c r="G177" s="366"/>
      <c r="H177" s="366"/>
      <c r="I177" s="366"/>
      <c r="J177" s="366"/>
      <c r="K177" s="366"/>
      <c r="L177" s="366"/>
      <c r="M177" s="367"/>
      <c r="O177" s="1" t="s">
        <v>958</v>
      </c>
      <c r="AQ177" s="112" t="s">
        <v>958</v>
      </c>
    </row>
    <row r="178" spans="2:43" ht="15" customHeight="1" outlineLevel="1" x14ac:dyDescent="0.25">
      <c r="B178" s="363"/>
      <c r="C178" s="364"/>
      <c r="D178" s="365"/>
      <c r="E178" s="366"/>
      <c r="F178" s="366"/>
      <c r="G178" s="366"/>
      <c r="H178" s="366"/>
      <c r="I178" s="366"/>
      <c r="J178" s="366"/>
      <c r="K178" s="366"/>
      <c r="L178" s="366"/>
      <c r="M178" s="367"/>
      <c r="O178" s="1" t="s">
        <v>959</v>
      </c>
      <c r="AQ178" s="112" t="s">
        <v>959</v>
      </c>
    </row>
    <row r="179" spans="2:43" ht="15" customHeight="1" outlineLevel="1" x14ac:dyDescent="0.25">
      <c r="B179" s="363"/>
      <c r="C179" s="364"/>
      <c r="D179" s="365"/>
      <c r="E179" s="366"/>
      <c r="F179" s="366"/>
      <c r="G179" s="366"/>
      <c r="H179" s="366"/>
      <c r="I179" s="366"/>
      <c r="J179" s="366"/>
      <c r="K179" s="366"/>
      <c r="L179" s="366"/>
      <c r="M179" s="367"/>
      <c r="O179" s="1" t="s">
        <v>960</v>
      </c>
      <c r="AQ179" s="112" t="s">
        <v>960</v>
      </c>
    </row>
    <row r="180" spans="2:43" ht="15" customHeight="1" outlineLevel="1" x14ac:dyDescent="0.25">
      <c r="B180" s="363"/>
      <c r="C180" s="364"/>
      <c r="D180" s="365"/>
      <c r="E180" s="366"/>
      <c r="F180" s="366"/>
      <c r="G180" s="366"/>
      <c r="H180" s="366"/>
      <c r="I180" s="366"/>
      <c r="J180" s="366"/>
      <c r="K180" s="366"/>
      <c r="L180" s="366"/>
      <c r="M180" s="367"/>
      <c r="O180" s="1" t="s">
        <v>961</v>
      </c>
      <c r="AQ180" s="112" t="s">
        <v>961</v>
      </c>
    </row>
    <row r="181" spans="2:43" ht="15" customHeight="1" outlineLevel="1" x14ac:dyDescent="0.25">
      <c r="B181" s="363"/>
      <c r="C181" s="364"/>
      <c r="D181" s="365"/>
      <c r="E181" s="366"/>
      <c r="F181" s="366"/>
      <c r="G181" s="366"/>
      <c r="H181" s="366"/>
      <c r="I181" s="366"/>
      <c r="J181" s="366"/>
      <c r="K181" s="366"/>
      <c r="L181" s="366"/>
      <c r="M181" s="367"/>
      <c r="O181" s="1" t="s">
        <v>962</v>
      </c>
      <c r="AQ181" s="112" t="s">
        <v>962</v>
      </c>
    </row>
    <row r="182" spans="2:43" ht="15" customHeight="1" outlineLevel="1" x14ac:dyDescent="0.25">
      <c r="B182" s="363"/>
      <c r="C182" s="364"/>
      <c r="D182" s="365"/>
      <c r="E182" s="366"/>
      <c r="F182" s="366"/>
      <c r="G182" s="366"/>
      <c r="H182" s="366"/>
      <c r="I182" s="366"/>
      <c r="J182" s="366"/>
      <c r="K182" s="366"/>
      <c r="L182" s="366"/>
      <c r="M182" s="367"/>
      <c r="O182" s="1" t="s">
        <v>963</v>
      </c>
      <c r="AQ182" s="112" t="s">
        <v>963</v>
      </c>
    </row>
    <row r="183" spans="2:43" ht="15" customHeight="1" outlineLevel="1" x14ac:dyDescent="0.25">
      <c r="B183" s="363"/>
      <c r="C183" s="364"/>
      <c r="D183" s="365"/>
      <c r="E183" s="366"/>
      <c r="F183" s="366"/>
      <c r="G183" s="366"/>
      <c r="H183" s="366"/>
      <c r="I183" s="366"/>
      <c r="J183" s="366"/>
      <c r="K183" s="366"/>
      <c r="L183" s="366"/>
      <c r="M183" s="367"/>
      <c r="O183" s="1" t="s">
        <v>964</v>
      </c>
      <c r="AQ183" s="112" t="s">
        <v>964</v>
      </c>
    </row>
    <row r="184" spans="2:43" ht="15" customHeight="1" outlineLevel="1" x14ac:dyDescent="0.25">
      <c r="B184" s="363"/>
      <c r="C184" s="364"/>
      <c r="D184" s="365"/>
      <c r="E184" s="366"/>
      <c r="F184" s="366"/>
      <c r="G184" s="366"/>
      <c r="H184" s="366"/>
      <c r="I184" s="366"/>
      <c r="J184" s="366"/>
      <c r="K184" s="366"/>
      <c r="L184" s="366"/>
      <c r="M184" s="367"/>
      <c r="O184" s="1" t="s">
        <v>965</v>
      </c>
      <c r="AQ184" s="112" t="s">
        <v>965</v>
      </c>
    </row>
    <row r="185" spans="2:43" ht="15" customHeight="1" outlineLevel="1" x14ac:dyDescent="0.25">
      <c r="B185" s="363"/>
      <c r="C185" s="364"/>
      <c r="D185" s="365"/>
      <c r="E185" s="366"/>
      <c r="F185" s="366"/>
      <c r="G185" s="366"/>
      <c r="H185" s="366"/>
      <c r="I185" s="366"/>
      <c r="J185" s="366"/>
      <c r="K185" s="366"/>
      <c r="L185" s="366"/>
      <c r="M185" s="367"/>
      <c r="O185" s="1" t="s">
        <v>966</v>
      </c>
      <c r="AQ185" s="112" t="s">
        <v>966</v>
      </c>
    </row>
    <row r="186" spans="2:43" ht="15" customHeight="1" outlineLevel="1" x14ac:dyDescent="0.25">
      <c r="B186" s="363"/>
      <c r="C186" s="364"/>
      <c r="D186" s="365"/>
      <c r="E186" s="366"/>
      <c r="F186" s="366"/>
      <c r="G186" s="366"/>
      <c r="H186" s="366"/>
      <c r="I186" s="366"/>
      <c r="J186" s="366"/>
      <c r="K186" s="366"/>
      <c r="L186" s="366"/>
      <c r="M186" s="367"/>
      <c r="O186" s="1" t="s">
        <v>967</v>
      </c>
      <c r="AQ186" s="112" t="s">
        <v>967</v>
      </c>
    </row>
    <row r="187" spans="2:43" ht="15" customHeight="1" outlineLevel="1" x14ac:dyDescent="0.25">
      <c r="B187" s="363"/>
      <c r="C187" s="364"/>
      <c r="D187" s="365"/>
      <c r="E187" s="366"/>
      <c r="F187" s="366"/>
      <c r="G187" s="366"/>
      <c r="H187" s="366"/>
      <c r="I187" s="366"/>
      <c r="J187" s="366"/>
      <c r="K187" s="366"/>
      <c r="L187" s="366"/>
      <c r="M187" s="367"/>
      <c r="O187" s="1" t="s">
        <v>968</v>
      </c>
      <c r="AQ187" s="112" t="s">
        <v>968</v>
      </c>
    </row>
    <row r="188" spans="2:43" ht="15" customHeight="1" outlineLevel="1" x14ac:dyDescent="0.25">
      <c r="B188" s="363"/>
      <c r="C188" s="364"/>
      <c r="D188" s="365"/>
      <c r="E188" s="366"/>
      <c r="F188" s="366"/>
      <c r="G188" s="366"/>
      <c r="H188" s="366"/>
      <c r="I188" s="366"/>
      <c r="J188" s="366"/>
      <c r="K188" s="366"/>
      <c r="L188" s="366"/>
      <c r="M188" s="367"/>
      <c r="O188" s="1" t="s">
        <v>969</v>
      </c>
      <c r="AQ188" s="112" t="s">
        <v>969</v>
      </c>
    </row>
    <row r="189" spans="2:43" ht="15" customHeight="1" outlineLevel="1" x14ac:dyDescent="0.25">
      <c r="B189" s="363"/>
      <c r="C189" s="364"/>
      <c r="D189" s="365"/>
      <c r="E189" s="366"/>
      <c r="F189" s="366"/>
      <c r="G189" s="366"/>
      <c r="H189" s="366"/>
      <c r="I189" s="366"/>
      <c r="J189" s="366"/>
      <c r="K189" s="366"/>
      <c r="L189" s="366"/>
      <c r="M189" s="367"/>
      <c r="O189" s="1" t="s">
        <v>970</v>
      </c>
      <c r="AQ189" s="112" t="s">
        <v>970</v>
      </c>
    </row>
    <row r="190" spans="2:43" ht="15" customHeight="1" outlineLevel="1" x14ac:dyDescent="0.25">
      <c r="B190" s="363"/>
      <c r="C190" s="364"/>
      <c r="D190" s="365"/>
      <c r="E190" s="366"/>
      <c r="F190" s="366"/>
      <c r="G190" s="366"/>
      <c r="H190" s="366"/>
      <c r="I190" s="366"/>
      <c r="J190" s="366"/>
      <c r="K190" s="366"/>
      <c r="L190" s="366"/>
      <c r="M190" s="367"/>
      <c r="O190" s="1" t="s">
        <v>971</v>
      </c>
      <c r="AQ190" s="112" t="s">
        <v>971</v>
      </c>
    </row>
    <row r="191" spans="2:43" ht="15" customHeight="1" outlineLevel="1" x14ac:dyDescent="0.25">
      <c r="B191" s="363"/>
      <c r="C191" s="364"/>
      <c r="D191" s="365"/>
      <c r="E191" s="366"/>
      <c r="F191" s="366"/>
      <c r="G191" s="366"/>
      <c r="H191" s="366"/>
      <c r="I191" s="366"/>
      <c r="J191" s="366"/>
      <c r="K191" s="366"/>
      <c r="L191" s="366"/>
      <c r="M191" s="367"/>
      <c r="O191" s="1" t="s">
        <v>972</v>
      </c>
      <c r="AQ191" s="112" t="s">
        <v>972</v>
      </c>
    </row>
    <row r="192" spans="2:43" ht="15" customHeight="1" outlineLevel="1" x14ac:dyDescent="0.25">
      <c r="B192" s="363"/>
      <c r="C192" s="364"/>
      <c r="D192" s="365"/>
      <c r="E192" s="366"/>
      <c r="F192" s="366"/>
      <c r="G192" s="366"/>
      <c r="H192" s="366"/>
      <c r="I192" s="366"/>
      <c r="J192" s="366"/>
      <c r="K192" s="366"/>
      <c r="L192" s="366"/>
      <c r="M192" s="367"/>
      <c r="O192" s="1" t="s">
        <v>973</v>
      </c>
      <c r="AQ192" s="112" t="s">
        <v>973</v>
      </c>
    </row>
    <row r="193" spans="2:43" ht="15" customHeight="1" outlineLevel="1" x14ac:dyDescent="0.25">
      <c r="B193" s="363"/>
      <c r="C193" s="364"/>
      <c r="D193" s="365"/>
      <c r="E193" s="366"/>
      <c r="F193" s="366"/>
      <c r="G193" s="366"/>
      <c r="H193" s="366"/>
      <c r="I193" s="366"/>
      <c r="J193" s="366"/>
      <c r="K193" s="366"/>
      <c r="L193" s="366"/>
      <c r="M193" s="367"/>
      <c r="O193" s="1" t="s">
        <v>974</v>
      </c>
      <c r="AQ193" s="112" t="s">
        <v>974</v>
      </c>
    </row>
    <row r="194" spans="2:43" ht="15" customHeight="1" outlineLevel="1" x14ac:dyDescent="0.25">
      <c r="B194" s="363"/>
      <c r="C194" s="364"/>
      <c r="D194" s="365"/>
      <c r="E194" s="366"/>
      <c r="F194" s="366"/>
      <c r="G194" s="366"/>
      <c r="H194" s="366"/>
      <c r="I194" s="366"/>
      <c r="J194" s="366"/>
      <c r="K194" s="366"/>
      <c r="L194" s="366"/>
      <c r="M194" s="367"/>
      <c r="O194" s="1" t="s">
        <v>975</v>
      </c>
      <c r="AQ194" s="112" t="s">
        <v>975</v>
      </c>
    </row>
    <row r="195" spans="2:43" ht="15" customHeight="1" outlineLevel="1" x14ac:dyDescent="0.25">
      <c r="B195" s="363"/>
      <c r="C195" s="364"/>
      <c r="D195" s="365"/>
      <c r="E195" s="366"/>
      <c r="F195" s="366"/>
      <c r="G195" s="366"/>
      <c r="H195" s="366"/>
      <c r="I195" s="366"/>
      <c r="J195" s="366"/>
      <c r="K195" s="366"/>
      <c r="L195" s="366"/>
      <c r="M195" s="367"/>
      <c r="O195" s="1" t="s">
        <v>976</v>
      </c>
      <c r="AQ195" s="112" t="s">
        <v>976</v>
      </c>
    </row>
    <row r="196" spans="2:43" ht="15" customHeight="1" outlineLevel="1" x14ac:dyDescent="0.25">
      <c r="B196" s="363"/>
      <c r="C196" s="364"/>
      <c r="D196" s="365"/>
      <c r="E196" s="366"/>
      <c r="F196" s="366"/>
      <c r="G196" s="366"/>
      <c r="H196" s="366"/>
      <c r="I196" s="366"/>
      <c r="J196" s="366"/>
      <c r="K196" s="366"/>
      <c r="L196" s="366"/>
      <c r="M196" s="367"/>
      <c r="O196" s="1" t="s">
        <v>977</v>
      </c>
      <c r="AQ196" s="112" t="s">
        <v>977</v>
      </c>
    </row>
    <row r="197" spans="2:43" ht="15" customHeight="1" outlineLevel="1" x14ac:dyDescent="0.25">
      <c r="B197" s="363"/>
      <c r="C197" s="364"/>
      <c r="D197" s="365"/>
      <c r="E197" s="366"/>
      <c r="F197" s="366"/>
      <c r="G197" s="366"/>
      <c r="H197" s="366"/>
      <c r="I197" s="366"/>
      <c r="J197" s="366"/>
      <c r="K197" s="366"/>
      <c r="L197" s="366"/>
      <c r="M197" s="367"/>
      <c r="O197" s="1" t="s">
        <v>978</v>
      </c>
      <c r="AQ197" s="112" t="s">
        <v>978</v>
      </c>
    </row>
    <row r="198" spans="2:43" ht="15" customHeight="1" outlineLevel="1" x14ac:dyDescent="0.25">
      <c r="B198" s="363"/>
      <c r="C198" s="364"/>
      <c r="D198" s="365"/>
      <c r="E198" s="366"/>
      <c r="F198" s="366"/>
      <c r="G198" s="366"/>
      <c r="H198" s="366"/>
      <c r="I198" s="366"/>
      <c r="J198" s="366"/>
      <c r="K198" s="366"/>
      <c r="L198" s="366"/>
      <c r="M198" s="367"/>
      <c r="O198" s="1" t="s">
        <v>979</v>
      </c>
      <c r="AQ198" s="112" t="s">
        <v>979</v>
      </c>
    </row>
    <row r="199" spans="2:43" ht="15" customHeight="1" outlineLevel="1" x14ac:dyDescent="0.25">
      <c r="B199" s="363"/>
      <c r="C199" s="364"/>
      <c r="D199" s="365"/>
      <c r="E199" s="366"/>
      <c r="F199" s="366"/>
      <c r="G199" s="366"/>
      <c r="H199" s="366"/>
      <c r="I199" s="366"/>
      <c r="J199" s="366"/>
      <c r="K199" s="366"/>
      <c r="L199" s="366"/>
      <c r="M199" s="367"/>
      <c r="O199" s="1" t="s">
        <v>980</v>
      </c>
      <c r="AQ199" s="112" t="s">
        <v>980</v>
      </c>
    </row>
    <row r="200" spans="2:43" ht="15" customHeight="1" outlineLevel="1" x14ac:dyDescent="0.25">
      <c r="B200" s="363"/>
      <c r="C200" s="364"/>
      <c r="D200" s="365"/>
      <c r="E200" s="366"/>
      <c r="F200" s="366"/>
      <c r="G200" s="366"/>
      <c r="H200" s="366"/>
      <c r="I200" s="366"/>
      <c r="J200" s="366"/>
      <c r="K200" s="366"/>
      <c r="L200" s="366"/>
      <c r="M200" s="367"/>
      <c r="O200" s="1" t="s">
        <v>981</v>
      </c>
      <c r="AQ200" s="112" t="s">
        <v>981</v>
      </c>
    </row>
    <row r="201" spans="2:43" ht="15" customHeight="1" outlineLevel="1" x14ac:dyDescent="0.25">
      <c r="B201" s="363"/>
      <c r="C201" s="364"/>
      <c r="D201" s="365"/>
      <c r="E201" s="366"/>
      <c r="F201" s="366"/>
      <c r="G201" s="366"/>
      <c r="H201" s="366"/>
      <c r="I201" s="366"/>
      <c r="J201" s="366"/>
      <c r="K201" s="366"/>
      <c r="L201" s="366"/>
      <c r="M201" s="367"/>
      <c r="O201" s="1" t="s">
        <v>982</v>
      </c>
      <c r="AQ201" s="112" t="s">
        <v>982</v>
      </c>
    </row>
    <row r="202" spans="2:43" ht="15" customHeight="1" outlineLevel="1" x14ac:dyDescent="0.25">
      <c r="B202" s="363"/>
      <c r="C202" s="364"/>
      <c r="D202" s="365"/>
      <c r="E202" s="366"/>
      <c r="F202" s="366"/>
      <c r="G202" s="366"/>
      <c r="H202" s="366"/>
      <c r="I202" s="366"/>
      <c r="J202" s="366"/>
      <c r="K202" s="366"/>
      <c r="L202" s="366"/>
      <c r="M202" s="367"/>
      <c r="O202" s="1" t="s">
        <v>983</v>
      </c>
      <c r="AQ202" s="112" t="s">
        <v>983</v>
      </c>
    </row>
    <row r="203" spans="2:43" ht="15" customHeight="1" outlineLevel="1" x14ac:dyDescent="0.25">
      <c r="B203" s="363"/>
      <c r="C203" s="364"/>
      <c r="D203" s="365"/>
      <c r="E203" s="366"/>
      <c r="F203" s="366"/>
      <c r="G203" s="366"/>
      <c r="H203" s="366"/>
      <c r="I203" s="366"/>
      <c r="J203" s="366"/>
      <c r="K203" s="366"/>
      <c r="L203" s="366"/>
      <c r="M203" s="367"/>
      <c r="O203" s="1" t="s">
        <v>984</v>
      </c>
      <c r="AQ203" s="112" t="s">
        <v>984</v>
      </c>
    </row>
    <row r="204" spans="2:43" ht="15" customHeight="1" outlineLevel="1" x14ac:dyDescent="0.25">
      <c r="B204" s="363"/>
      <c r="C204" s="364"/>
      <c r="D204" s="365"/>
      <c r="E204" s="366"/>
      <c r="F204" s="366"/>
      <c r="G204" s="366"/>
      <c r="H204" s="366"/>
      <c r="I204" s="366"/>
      <c r="J204" s="366"/>
      <c r="K204" s="366"/>
      <c r="L204" s="366"/>
      <c r="M204" s="367"/>
      <c r="O204" s="1" t="s">
        <v>985</v>
      </c>
      <c r="AQ204" s="112" t="s">
        <v>985</v>
      </c>
    </row>
    <row r="205" spans="2:43" ht="15" customHeight="1" outlineLevel="1" x14ac:dyDescent="0.25">
      <c r="B205" s="363"/>
      <c r="C205" s="364"/>
      <c r="D205" s="365"/>
      <c r="E205" s="366"/>
      <c r="F205" s="366"/>
      <c r="G205" s="366"/>
      <c r="H205" s="366"/>
      <c r="I205" s="366"/>
      <c r="J205" s="366"/>
      <c r="K205" s="366"/>
      <c r="L205" s="366"/>
      <c r="M205" s="367"/>
      <c r="O205" s="1" t="s">
        <v>986</v>
      </c>
      <c r="AQ205" s="112" t="s">
        <v>986</v>
      </c>
    </row>
    <row r="206" spans="2:43" ht="15" customHeight="1" outlineLevel="1" x14ac:dyDescent="0.25">
      <c r="B206" s="363"/>
      <c r="C206" s="364"/>
      <c r="D206" s="365"/>
      <c r="E206" s="366"/>
      <c r="F206" s="366"/>
      <c r="G206" s="366"/>
      <c r="H206" s="366"/>
      <c r="I206" s="366"/>
      <c r="J206" s="366"/>
      <c r="K206" s="366"/>
      <c r="L206" s="366"/>
      <c r="M206" s="367"/>
      <c r="O206" s="1" t="s">
        <v>987</v>
      </c>
      <c r="AQ206" s="112" t="s">
        <v>987</v>
      </c>
    </row>
    <row r="207" spans="2:43" ht="15" customHeight="1" outlineLevel="1" x14ac:dyDescent="0.25">
      <c r="B207" s="363"/>
      <c r="C207" s="364"/>
      <c r="D207" s="365"/>
      <c r="E207" s="366"/>
      <c r="F207" s="366"/>
      <c r="G207" s="366"/>
      <c r="H207" s="366"/>
      <c r="I207" s="366"/>
      <c r="J207" s="366"/>
      <c r="K207" s="366"/>
      <c r="L207" s="366"/>
      <c r="M207" s="367"/>
      <c r="O207" s="1" t="s">
        <v>988</v>
      </c>
      <c r="AQ207" s="112" t="s">
        <v>988</v>
      </c>
    </row>
    <row r="208" spans="2:43" ht="15" customHeight="1" outlineLevel="1" x14ac:dyDescent="0.25">
      <c r="B208" s="363"/>
      <c r="C208" s="364"/>
      <c r="D208" s="365"/>
      <c r="E208" s="366"/>
      <c r="F208" s="366"/>
      <c r="G208" s="366"/>
      <c r="H208" s="366"/>
      <c r="I208" s="366"/>
      <c r="J208" s="366"/>
      <c r="K208" s="366"/>
      <c r="L208" s="366"/>
      <c r="M208" s="367"/>
      <c r="O208" s="1" t="s">
        <v>989</v>
      </c>
      <c r="AQ208" s="112" t="s">
        <v>989</v>
      </c>
    </row>
    <row r="209" spans="2:43" ht="15" customHeight="1" outlineLevel="1" x14ac:dyDescent="0.25">
      <c r="B209" s="363"/>
      <c r="C209" s="364"/>
      <c r="D209" s="365"/>
      <c r="E209" s="366"/>
      <c r="F209" s="366"/>
      <c r="G209" s="366"/>
      <c r="H209" s="366"/>
      <c r="I209" s="366"/>
      <c r="J209" s="366"/>
      <c r="K209" s="366"/>
      <c r="L209" s="366"/>
      <c r="M209" s="367"/>
      <c r="O209" s="1" t="s">
        <v>990</v>
      </c>
      <c r="AQ209" s="112" t="s">
        <v>990</v>
      </c>
    </row>
    <row r="210" spans="2:43" ht="15" customHeight="1" outlineLevel="1" x14ac:dyDescent="0.25">
      <c r="B210" s="363"/>
      <c r="C210" s="364"/>
      <c r="D210" s="365"/>
      <c r="E210" s="366"/>
      <c r="F210" s="366"/>
      <c r="G210" s="366"/>
      <c r="H210" s="366"/>
      <c r="I210" s="366"/>
      <c r="J210" s="366"/>
      <c r="K210" s="366"/>
      <c r="L210" s="366"/>
      <c r="M210" s="367"/>
      <c r="O210" s="1" t="s">
        <v>991</v>
      </c>
      <c r="AQ210" s="112" t="s">
        <v>991</v>
      </c>
    </row>
    <row r="211" spans="2:43" ht="15" customHeight="1" outlineLevel="1" x14ac:dyDescent="0.25">
      <c r="B211" s="363"/>
      <c r="C211" s="364"/>
      <c r="D211" s="365"/>
      <c r="E211" s="366"/>
      <c r="F211" s="366"/>
      <c r="G211" s="366"/>
      <c r="H211" s="366"/>
      <c r="I211" s="366"/>
      <c r="J211" s="366"/>
      <c r="K211" s="366"/>
      <c r="L211" s="366"/>
      <c r="M211" s="367"/>
      <c r="O211" s="1" t="s">
        <v>992</v>
      </c>
      <c r="AQ211" s="112" t="s">
        <v>992</v>
      </c>
    </row>
    <row r="212" spans="2:43" ht="15" customHeight="1" outlineLevel="1" x14ac:dyDescent="0.25">
      <c r="B212" s="363"/>
      <c r="C212" s="364"/>
      <c r="D212" s="365"/>
      <c r="E212" s="366"/>
      <c r="F212" s="366"/>
      <c r="G212" s="366"/>
      <c r="H212" s="366"/>
      <c r="I212" s="366"/>
      <c r="J212" s="366"/>
      <c r="K212" s="366"/>
      <c r="L212" s="366"/>
      <c r="M212" s="367"/>
      <c r="O212" s="1" t="s">
        <v>993</v>
      </c>
      <c r="AQ212" s="112" t="s">
        <v>993</v>
      </c>
    </row>
    <row r="213" spans="2:43" ht="15" customHeight="1" outlineLevel="1" x14ac:dyDescent="0.25">
      <c r="B213" s="363"/>
      <c r="C213" s="364"/>
      <c r="D213" s="365"/>
      <c r="E213" s="366"/>
      <c r="F213" s="366"/>
      <c r="G213" s="366"/>
      <c r="H213" s="366"/>
      <c r="I213" s="366"/>
      <c r="J213" s="366"/>
      <c r="K213" s="366"/>
      <c r="L213" s="366"/>
      <c r="M213" s="367"/>
      <c r="O213" s="1" t="s">
        <v>994</v>
      </c>
      <c r="AQ213" s="112" t="s">
        <v>994</v>
      </c>
    </row>
    <row r="214" spans="2:43" ht="15" customHeight="1" outlineLevel="1" x14ac:dyDescent="0.25">
      <c r="B214" s="363"/>
      <c r="C214" s="364"/>
      <c r="D214" s="365"/>
      <c r="E214" s="366"/>
      <c r="F214" s="366"/>
      <c r="G214" s="366"/>
      <c r="H214" s="366"/>
      <c r="I214" s="366"/>
      <c r="J214" s="366"/>
      <c r="K214" s="366"/>
      <c r="L214" s="366"/>
      <c r="M214" s="367"/>
      <c r="O214" s="1" t="s">
        <v>995</v>
      </c>
      <c r="AQ214" s="112" t="s">
        <v>995</v>
      </c>
    </row>
    <row r="215" spans="2:43" ht="15" customHeight="1" outlineLevel="1" x14ac:dyDescent="0.25">
      <c r="B215" s="363"/>
      <c r="C215" s="364"/>
      <c r="D215" s="365"/>
      <c r="E215" s="366"/>
      <c r="F215" s="366"/>
      <c r="G215" s="366"/>
      <c r="H215" s="366"/>
      <c r="I215" s="366"/>
      <c r="J215" s="366"/>
      <c r="K215" s="366"/>
      <c r="L215" s="366"/>
      <c r="M215" s="367"/>
      <c r="O215" s="1" t="s">
        <v>996</v>
      </c>
      <c r="AQ215" s="112" t="s">
        <v>996</v>
      </c>
    </row>
    <row r="216" spans="2:43" ht="15" customHeight="1" outlineLevel="1" x14ac:dyDescent="0.25">
      <c r="B216" s="363"/>
      <c r="C216" s="364"/>
      <c r="D216" s="365"/>
      <c r="E216" s="366"/>
      <c r="F216" s="366"/>
      <c r="G216" s="366"/>
      <c r="H216" s="366"/>
      <c r="I216" s="366"/>
      <c r="J216" s="366"/>
      <c r="K216" s="366"/>
      <c r="L216" s="366"/>
      <c r="M216" s="367"/>
      <c r="O216" s="1" t="s">
        <v>997</v>
      </c>
      <c r="AQ216" s="112" t="s">
        <v>997</v>
      </c>
    </row>
    <row r="217" spans="2:43" ht="15" customHeight="1" outlineLevel="1" x14ac:dyDescent="0.25">
      <c r="B217" s="363"/>
      <c r="C217" s="364"/>
      <c r="D217" s="365"/>
      <c r="E217" s="366"/>
      <c r="F217" s="366"/>
      <c r="G217" s="366"/>
      <c r="H217" s="366"/>
      <c r="I217" s="366"/>
      <c r="J217" s="366"/>
      <c r="K217" s="366"/>
      <c r="L217" s="366"/>
      <c r="M217" s="367"/>
      <c r="O217" s="1" t="s">
        <v>998</v>
      </c>
      <c r="AQ217" s="112" t="s">
        <v>998</v>
      </c>
    </row>
    <row r="218" spans="2:43" ht="15" customHeight="1" outlineLevel="1" x14ac:dyDescent="0.25">
      <c r="B218" s="363"/>
      <c r="C218" s="364"/>
      <c r="D218" s="365"/>
      <c r="E218" s="366"/>
      <c r="F218" s="366"/>
      <c r="G218" s="366"/>
      <c r="H218" s="366"/>
      <c r="I218" s="366"/>
      <c r="J218" s="366"/>
      <c r="K218" s="366"/>
      <c r="L218" s="366"/>
      <c r="M218" s="367"/>
      <c r="O218" s="1" t="s">
        <v>999</v>
      </c>
      <c r="AQ218" s="112" t="s">
        <v>999</v>
      </c>
    </row>
    <row r="219" spans="2:43" ht="15" customHeight="1" outlineLevel="1" x14ac:dyDescent="0.25">
      <c r="B219" s="363"/>
      <c r="C219" s="364"/>
      <c r="D219" s="365"/>
      <c r="E219" s="366"/>
      <c r="F219" s="366"/>
      <c r="G219" s="366"/>
      <c r="H219" s="366"/>
      <c r="I219" s="366"/>
      <c r="J219" s="366"/>
      <c r="K219" s="366"/>
      <c r="L219" s="366"/>
      <c r="M219" s="367"/>
      <c r="O219" s="1" t="s">
        <v>1000</v>
      </c>
      <c r="AQ219" s="112" t="s">
        <v>1000</v>
      </c>
    </row>
    <row r="220" spans="2:43" ht="15" customHeight="1" outlineLevel="1" x14ac:dyDescent="0.25">
      <c r="B220" s="363"/>
      <c r="C220" s="364"/>
      <c r="D220" s="365"/>
      <c r="E220" s="366"/>
      <c r="F220" s="366"/>
      <c r="G220" s="366"/>
      <c r="H220" s="366"/>
      <c r="I220" s="366"/>
      <c r="J220" s="366"/>
      <c r="K220" s="366"/>
      <c r="L220" s="366"/>
      <c r="M220" s="367"/>
      <c r="O220" s="1" t="s">
        <v>1001</v>
      </c>
      <c r="AQ220" s="112" t="s">
        <v>1001</v>
      </c>
    </row>
    <row r="221" spans="2:43" ht="15" customHeight="1" outlineLevel="1" x14ac:dyDescent="0.25">
      <c r="B221" s="363"/>
      <c r="C221" s="364"/>
      <c r="D221" s="365"/>
      <c r="E221" s="366"/>
      <c r="F221" s="366"/>
      <c r="G221" s="366"/>
      <c r="H221" s="366"/>
      <c r="I221" s="366"/>
      <c r="J221" s="366"/>
      <c r="K221" s="366"/>
      <c r="L221" s="366"/>
      <c r="M221" s="367"/>
      <c r="O221" s="1" t="s">
        <v>1002</v>
      </c>
      <c r="AQ221" s="112" t="s">
        <v>1002</v>
      </c>
    </row>
    <row r="222" spans="2:43" ht="15" customHeight="1" outlineLevel="1" x14ac:dyDescent="0.25">
      <c r="B222" s="363"/>
      <c r="C222" s="364"/>
      <c r="D222" s="365"/>
      <c r="E222" s="366"/>
      <c r="F222" s="366"/>
      <c r="G222" s="366"/>
      <c r="H222" s="366"/>
      <c r="I222" s="366"/>
      <c r="J222" s="366"/>
      <c r="K222" s="366"/>
      <c r="L222" s="366"/>
      <c r="M222" s="367"/>
      <c r="O222" s="1" t="s">
        <v>1003</v>
      </c>
      <c r="AQ222" s="112" t="s">
        <v>1003</v>
      </c>
    </row>
    <row r="223" spans="2:43" ht="15" customHeight="1" outlineLevel="1" x14ac:dyDescent="0.25">
      <c r="B223" s="363"/>
      <c r="C223" s="364"/>
      <c r="D223" s="365"/>
      <c r="E223" s="366"/>
      <c r="F223" s="366"/>
      <c r="G223" s="366"/>
      <c r="H223" s="366"/>
      <c r="I223" s="366"/>
      <c r="J223" s="366"/>
      <c r="K223" s="366"/>
      <c r="L223" s="366"/>
      <c r="M223" s="367"/>
      <c r="O223" s="1" t="s">
        <v>1004</v>
      </c>
      <c r="AQ223" s="112" t="s">
        <v>1004</v>
      </c>
    </row>
    <row r="224" spans="2:43" ht="15" customHeight="1" outlineLevel="1" x14ac:dyDescent="0.25">
      <c r="B224" s="363"/>
      <c r="C224" s="364"/>
      <c r="D224" s="365"/>
      <c r="E224" s="366"/>
      <c r="F224" s="366"/>
      <c r="G224" s="366"/>
      <c r="H224" s="366"/>
      <c r="I224" s="366"/>
      <c r="J224" s="366"/>
      <c r="K224" s="366"/>
      <c r="L224" s="366"/>
      <c r="M224" s="367"/>
      <c r="O224" s="1" t="s">
        <v>1005</v>
      </c>
      <c r="AQ224" s="112" t="s">
        <v>1005</v>
      </c>
    </row>
    <row r="225" spans="2:43" ht="15" customHeight="1" outlineLevel="1" x14ac:dyDescent="0.25">
      <c r="B225" s="363"/>
      <c r="C225" s="364"/>
      <c r="D225" s="365"/>
      <c r="E225" s="366"/>
      <c r="F225" s="366"/>
      <c r="G225" s="366"/>
      <c r="H225" s="366"/>
      <c r="I225" s="366"/>
      <c r="J225" s="366"/>
      <c r="K225" s="366"/>
      <c r="L225" s="366"/>
      <c r="M225" s="367"/>
      <c r="O225" s="1" t="s">
        <v>1006</v>
      </c>
      <c r="AQ225" s="112" t="s">
        <v>1006</v>
      </c>
    </row>
    <row r="226" spans="2:43" ht="15" customHeight="1" outlineLevel="1" x14ac:dyDescent="0.25">
      <c r="B226" s="363"/>
      <c r="C226" s="364"/>
      <c r="D226" s="365"/>
      <c r="E226" s="366"/>
      <c r="F226" s="366"/>
      <c r="G226" s="366"/>
      <c r="H226" s="366"/>
      <c r="I226" s="366"/>
      <c r="J226" s="366"/>
      <c r="K226" s="366"/>
      <c r="L226" s="366"/>
      <c r="M226" s="367"/>
      <c r="O226" s="1" t="s">
        <v>1007</v>
      </c>
      <c r="AQ226" s="112" t="s">
        <v>1007</v>
      </c>
    </row>
    <row r="227" spans="2:43" ht="15" customHeight="1" outlineLevel="1" x14ac:dyDescent="0.25">
      <c r="B227" s="363"/>
      <c r="C227" s="364"/>
      <c r="D227" s="365"/>
      <c r="E227" s="366"/>
      <c r="F227" s="366"/>
      <c r="G227" s="366"/>
      <c r="H227" s="366"/>
      <c r="I227" s="366"/>
      <c r="J227" s="366"/>
      <c r="K227" s="366"/>
      <c r="L227" s="366"/>
      <c r="M227" s="367"/>
      <c r="O227" s="1" t="s">
        <v>1008</v>
      </c>
      <c r="AQ227" s="112" t="s">
        <v>1008</v>
      </c>
    </row>
    <row r="228" spans="2:43" ht="15" customHeight="1" outlineLevel="1" x14ac:dyDescent="0.25">
      <c r="B228" s="363"/>
      <c r="C228" s="364"/>
      <c r="D228" s="365"/>
      <c r="E228" s="366"/>
      <c r="F228" s="366"/>
      <c r="G228" s="366"/>
      <c r="H228" s="366"/>
      <c r="I228" s="366"/>
      <c r="J228" s="366"/>
      <c r="K228" s="366"/>
      <c r="L228" s="366"/>
      <c r="M228" s="367"/>
      <c r="O228" s="1" t="s">
        <v>1009</v>
      </c>
      <c r="AQ228" s="112" t="s">
        <v>1009</v>
      </c>
    </row>
    <row r="229" spans="2:43" ht="15" customHeight="1" outlineLevel="1" x14ac:dyDescent="0.25">
      <c r="B229" s="363"/>
      <c r="C229" s="364"/>
      <c r="D229" s="365"/>
      <c r="E229" s="366"/>
      <c r="F229" s="366"/>
      <c r="G229" s="366"/>
      <c r="H229" s="366"/>
      <c r="I229" s="366"/>
      <c r="J229" s="366"/>
      <c r="K229" s="366"/>
      <c r="L229" s="366"/>
      <c r="M229" s="367"/>
      <c r="O229" s="1" t="s">
        <v>1010</v>
      </c>
      <c r="AQ229" s="112" t="s">
        <v>1010</v>
      </c>
    </row>
    <row r="230" spans="2:43" ht="15" customHeight="1" outlineLevel="1" x14ac:dyDescent="0.25">
      <c r="B230" s="363"/>
      <c r="C230" s="364"/>
      <c r="D230" s="365"/>
      <c r="E230" s="366"/>
      <c r="F230" s="366"/>
      <c r="G230" s="366"/>
      <c r="H230" s="366"/>
      <c r="I230" s="366"/>
      <c r="J230" s="366"/>
      <c r="K230" s="366"/>
      <c r="L230" s="366"/>
      <c r="M230" s="367"/>
      <c r="O230" s="1" t="s">
        <v>1011</v>
      </c>
      <c r="AQ230" s="112" t="s">
        <v>1011</v>
      </c>
    </row>
    <row r="231" spans="2:43" ht="15" customHeight="1" outlineLevel="1" x14ac:dyDescent="0.25">
      <c r="B231" s="363"/>
      <c r="C231" s="364"/>
      <c r="D231" s="365"/>
      <c r="E231" s="366"/>
      <c r="F231" s="366"/>
      <c r="G231" s="366"/>
      <c r="H231" s="366"/>
      <c r="I231" s="366"/>
      <c r="J231" s="366"/>
      <c r="K231" s="366"/>
      <c r="L231" s="366"/>
      <c r="M231" s="367"/>
      <c r="O231" s="1" t="s">
        <v>1012</v>
      </c>
      <c r="AQ231" s="112" t="s">
        <v>1012</v>
      </c>
    </row>
    <row r="232" spans="2:43" ht="15" customHeight="1" outlineLevel="1" x14ac:dyDescent="0.25">
      <c r="B232" s="363"/>
      <c r="C232" s="364"/>
      <c r="D232" s="365"/>
      <c r="E232" s="366"/>
      <c r="F232" s="366"/>
      <c r="G232" s="366"/>
      <c r="H232" s="366"/>
      <c r="I232" s="366"/>
      <c r="J232" s="366"/>
      <c r="K232" s="366"/>
      <c r="L232" s="366"/>
      <c r="M232" s="367"/>
      <c r="O232" s="1" t="s">
        <v>1013</v>
      </c>
      <c r="AQ232" s="112" t="s">
        <v>1013</v>
      </c>
    </row>
    <row r="233" spans="2:43" ht="15" customHeight="1" outlineLevel="1" x14ac:dyDescent="0.25">
      <c r="B233" s="363"/>
      <c r="C233" s="364"/>
      <c r="D233" s="365"/>
      <c r="E233" s="366"/>
      <c r="F233" s="366"/>
      <c r="G233" s="366"/>
      <c r="H233" s="366"/>
      <c r="I233" s="366"/>
      <c r="J233" s="366"/>
      <c r="K233" s="366"/>
      <c r="L233" s="366"/>
      <c r="M233" s="367"/>
      <c r="O233" s="1" t="s">
        <v>1014</v>
      </c>
      <c r="AQ233" s="112" t="s">
        <v>1014</v>
      </c>
    </row>
    <row r="234" spans="2:43" ht="15" customHeight="1" outlineLevel="1" x14ac:dyDescent="0.25">
      <c r="B234" s="363"/>
      <c r="C234" s="364"/>
      <c r="D234" s="365"/>
      <c r="E234" s="366"/>
      <c r="F234" s="366"/>
      <c r="G234" s="366"/>
      <c r="H234" s="366"/>
      <c r="I234" s="366"/>
      <c r="J234" s="366"/>
      <c r="K234" s="366"/>
      <c r="L234" s="366"/>
      <c r="M234" s="367"/>
      <c r="O234" s="1" t="s">
        <v>1015</v>
      </c>
      <c r="AQ234" s="112" t="s">
        <v>1015</v>
      </c>
    </row>
    <row r="235" spans="2:43" ht="15" customHeight="1" outlineLevel="1" x14ac:dyDescent="0.25">
      <c r="B235" s="363"/>
      <c r="C235" s="364"/>
      <c r="D235" s="365"/>
      <c r="E235" s="366"/>
      <c r="F235" s="366"/>
      <c r="G235" s="366"/>
      <c r="H235" s="366"/>
      <c r="I235" s="366"/>
      <c r="J235" s="366"/>
      <c r="K235" s="366"/>
      <c r="L235" s="366"/>
      <c r="M235" s="367"/>
      <c r="O235" s="1" t="s">
        <v>1016</v>
      </c>
      <c r="AQ235" s="112" t="s">
        <v>1016</v>
      </c>
    </row>
    <row r="236" spans="2:43" ht="15" customHeight="1" outlineLevel="1" x14ac:dyDescent="0.25">
      <c r="B236" s="363"/>
      <c r="C236" s="364"/>
      <c r="D236" s="365"/>
      <c r="E236" s="366"/>
      <c r="F236" s="366"/>
      <c r="G236" s="366"/>
      <c r="H236" s="366"/>
      <c r="I236" s="366"/>
      <c r="J236" s="366"/>
      <c r="K236" s="366"/>
      <c r="L236" s="366"/>
      <c r="M236" s="367"/>
      <c r="O236" s="1" t="s">
        <v>1017</v>
      </c>
      <c r="AQ236" s="112" t="s">
        <v>1017</v>
      </c>
    </row>
    <row r="237" spans="2:43" ht="15" customHeight="1" outlineLevel="1" x14ac:dyDescent="0.25">
      <c r="B237" s="363"/>
      <c r="C237" s="364"/>
      <c r="D237" s="365"/>
      <c r="E237" s="366"/>
      <c r="F237" s="366"/>
      <c r="G237" s="366"/>
      <c r="H237" s="366"/>
      <c r="I237" s="366"/>
      <c r="J237" s="366"/>
      <c r="K237" s="366"/>
      <c r="L237" s="366"/>
      <c r="M237" s="367"/>
      <c r="O237" s="1" t="s">
        <v>1018</v>
      </c>
      <c r="AQ237" s="112" t="s">
        <v>1018</v>
      </c>
    </row>
    <row r="238" spans="2:43" ht="15" customHeight="1" outlineLevel="1" x14ac:dyDescent="0.25">
      <c r="B238" s="363"/>
      <c r="C238" s="364"/>
      <c r="D238" s="365"/>
      <c r="E238" s="366"/>
      <c r="F238" s="366"/>
      <c r="G238" s="366"/>
      <c r="H238" s="366"/>
      <c r="I238" s="366"/>
      <c r="J238" s="366"/>
      <c r="K238" s="366"/>
      <c r="L238" s="366"/>
      <c r="M238" s="367"/>
      <c r="O238" s="1" t="s">
        <v>1019</v>
      </c>
      <c r="AQ238" s="112" t="s">
        <v>1019</v>
      </c>
    </row>
    <row r="239" spans="2:43" ht="15" customHeight="1" outlineLevel="1" x14ac:dyDescent="0.25">
      <c r="B239" s="363"/>
      <c r="C239" s="364"/>
      <c r="D239" s="365"/>
      <c r="E239" s="366"/>
      <c r="F239" s="366"/>
      <c r="G239" s="366"/>
      <c r="H239" s="366"/>
      <c r="I239" s="366"/>
      <c r="J239" s="366"/>
      <c r="K239" s="366"/>
      <c r="L239" s="366"/>
      <c r="M239" s="367"/>
      <c r="O239" s="1" t="s">
        <v>1020</v>
      </c>
      <c r="AQ239" s="112" t="s">
        <v>1020</v>
      </c>
    </row>
    <row r="240" spans="2:43" ht="15" customHeight="1" outlineLevel="1" x14ac:dyDescent="0.25">
      <c r="B240" s="363"/>
      <c r="C240" s="364"/>
      <c r="D240" s="365"/>
      <c r="E240" s="366"/>
      <c r="F240" s="366"/>
      <c r="G240" s="366"/>
      <c r="H240" s="366"/>
      <c r="I240" s="366"/>
      <c r="J240" s="366"/>
      <c r="K240" s="366"/>
      <c r="L240" s="366"/>
      <c r="M240" s="367"/>
      <c r="O240" s="1" t="s">
        <v>1021</v>
      </c>
      <c r="AQ240" s="112" t="s">
        <v>1021</v>
      </c>
    </row>
    <row r="241" spans="2:43" ht="15" customHeight="1" outlineLevel="1" x14ac:dyDescent="0.25">
      <c r="B241" s="363"/>
      <c r="C241" s="364"/>
      <c r="D241" s="365"/>
      <c r="E241" s="366"/>
      <c r="F241" s="366"/>
      <c r="G241" s="366"/>
      <c r="H241" s="366"/>
      <c r="I241" s="366"/>
      <c r="J241" s="366"/>
      <c r="K241" s="366"/>
      <c r="L241" s="366"/>
      <c r="M241" s="367"/>
      <c r="O241" s="1" t="s">
        <v>1022</v>
      </c>
      <c r="AQ241" s="112" t="s">
        <v>1022</v>
      </c>
    </row>
    <row r="242" spans="2:43" ht="15" customHeight="1" outlineLevel="1" x14ac:dyDescent="0.25">
      <c r="B242" s="363"/>
      <c r="C242" s="364"/>
      <c r="D242" s="365"/>
      <c r="E242" s="366"/>
      <c r="F242" s="366"/>
      <c r="G242" s="366"/>
      <c r="H242" s="366"/>
      <c r="I242" s="366"/>
      <c r="J242" s="366"/>
      <c r="K242" s="366"/>
      <c r="L242" s="366"/>
      <c r="M242" s="367"/>
      <c r="O242" s="1" t="s">
        <v>1023</v>
      </c>
      <c r="AQ242" s="112" t="s">
        <v>1023</v>
      </c>
    </row>
    <row r="243" spans="2:43" ht="15" customHeight="1" outlineLevel="1" x14ac:dyDescent="0.25">
      <c r="B243" s="363"/>
      <c r="C243" s="364"/>
      <c r="D243" s="365"/>
      <c r="E243" s="366"/>
      <c r="F243" s="366"/>
      <c r="G243" s="366"/>
      <c r="H243" s="366"/>
      <c r="I243" s="366"/>
      <c r="J243" s="366"/>
      <c r="K243" s="366"/>
      <c r="L243" s="366"/>
      <c r="M243" s="367"/>
      <c r="O243" s="1" t="s">
        <v>1024</v>
      </c>
      <c r="AQ243" s="112" t="s">
        <v>1024</v>
      </c>
    </row>
    <row r="244" spans="2:43" ht="15" customHeight="1" outlineLevel="1" x14ac:dyDescent="0.25">
      <c r="B244" s="363"/>
      <c r="C244" s="364"/>
      <c r="D244" s="365"/>
      <c r="E244" s="366"/>
      <c r="F244" s="366"/>
      <c r="G244" s="366"/>
      <c r="H244" s="366"/>
      <c r="I244" s="366"/>
      <c r="J244" s="366"/>
      <c r="K244" s="366"/>
      <c r="L244" s="366"/>
      <c r="M244" s="367"/>
      <c r="O244" s="1" t="s">
        <v>1025</v>
      </c>
      <c r="AQ244" s="112" t="s">
        <v>1025</v>
      </c>
    </row>
    <row r="245" spans="2:43" ht="15" customHeight="1" outlineLevel="1" x14ac:dyDescent="0.25">
      <c r="B245" s="363"/>
      <c r="C245" s="364"/>
      <c r="D245" s="365"/>
      <c r="E245" s="366"/>
      <c r="F245" s="366"/>
      <c r="G245" s="366"/>
      <c r="H245" s="366"/>
      <c r="I245" s="366"/>
      <c r="J245" s="366"/>
      <c r="K245" s="366"/>
      <c r="L245" s="366"/>
      <c r="M245" s="367"/>
      <c r="O245" s="1" t="s">
        <v>1026</v>
      </c>
      <c r="AQ245" s="112" t="s">
        <v>1026</v>
      </c>
    </row>
    <row r="246" spans="2:43" ht="15" customHeight="1" outlineLevel="1" x14ac:dyDescent="0.25">
      <c r="B246" s="363"/>
      <c r="C246" s="364"/>
      <c r="D246" s="365"/>
      <c r="E246" s="366"/>
      <c r="F246" s="366"/>
      <c r="G246" s="366"/>
      <c r="H246" s="366"/>
      <c r="I246" s="366"/>
      <c r="J246" s="366"/>
      <c r="K246" s="366"/>
      <c r="L246" s="366"/>
      <c r="M246" s="367"/>
      <c r="O246" s="1" t="s">
        <v>1027</v>
      </c>
      <c r="AQ246" s="112" t="s">
        <v>1027</v>
      </c>
    </row>
    <row r="247" spans="2:43" ht="15" customHeight="1" outlineLevel="1" x14ac:dyDescent="0.25">
      <c r="B247" s="363"/>
      <c r="C247" s="364"/>
      <c r="D247" s="365"/>
      <c r="E247" s="366"/>
      <c r="F247" s="366"/>
      <c r="G247" s="366"/>
      <c r="H247" s="366"/>
      <c r="I247" s="366"/>
      <c r="J247" s="366"/>
      <c r="K247" s="366"/>
      <c r="L247" s="366"/>
      <c r="M247" s="367"/>
      <c r="O247" s="1" t="s">
        <v>1028</v>
      </c>
      <c r="AQ247" s="112" t="s">
        <v>1028</v>
      </c>
    </row>
    <row r="248" spans="2:43" ht="15" customHeight="1" outlineLevel="1" x14ac:dyDescent="0.25">
      <c r="B248" s="363"/>
      <c r="C248" s="364"/>
      <c r="D248" s="365"/>
      <c r="E248" s="366"/>
      <c r="F248" s="366"/>
      <c r="G248" s="366"/>
      <c r="H248" s="366"/>
      <c r="I248" s="366"/>
      <c r="J248" s="366"/>
      <c r="K248" s="366"/>
      <c r="L248" s="366"/>
      <c r="M248" s="367"/>
      <c r="O248" s="1" t="s">
        <v>1029</v>
      </c>
      <c r="AQ248" s="112" t="s">
        <v>1029</v>
      </c>
    </row>
    <row r="249" spans="2:43" ht="15" customHeight="1" outlineLevel="1" x14ac:dyDescent="0.25">
      <c r="B249" s="363"/>
      <c r="C249" s="364"/>
      <c r="D249" s="365"/>
      <c r="E249" s="366"/>
      <c r="F249" s="366"/>
      <c r="G249" s="366"/>
      <c r="H249" s="366"/>
      <c r="I249" s="366"/>
      <c r="J249" s="366"/>
      <c r="K249" s="366"/>
      <c r="L249" s="366"/>
      <c r="M249" s="367"/>
      <c r="O249" s="1" t="s">
        <v>1030</v>
      </c>
      <c r="AQ249" s="112" t="s">
        <v>1030</v>
      </c>
    </row>
    <row r="250" spans="2:43" ht="15" customHeight="1" outlineLevel="1" x14ac:dyDescent="0.25">
      <c r="B250" s="363"/>
      <c r="C250" s="364"/>
      <c r="D250" s="365"/>
      <c r="E250" s="366"/>
      <c r="F250" s="366"/>
      <c r="G250" s="366"/>
      <c r="H250" s="366"/>
      <c r="I250" s="366"/>
      <c r="J250" s="366"/>
      <c r="K250" s="366"/>
      <c r="L250" s="366"/>
      <c r="M250" s="367"/>
      <c r="O250" s="1" t="s">
        <v>1031</v>
      </c>
      <c r="AQ250" s="112" t="s">
        <v>1031</v>
      </c>
    </row>
    <row r="251" spans="2:43" ht="15" customHeight="1" outlineLevel="1" x14ac:dyDescent="0.25">
      <c r="B251" s="363"/>
      <c r="C251" s="364"/>
      <c r="D251" s="365"/>
      <c r="E251" s="366"/>
      <c r="F251" s="366"/>
      <c r="G251" s="366"/>
      <c r="H251" s="366"/>
      <c r="I251" s="366"/>
      <c r="J251" s="366"/>
      <c r="K251" s="366"/>
      <c r="L251" s="366"/>
      <c r="M251" s="367"/>
      <c r="O251" s="1" t="s">
        <v>1032</v>
      </c>
      <c r="AQ251" s="112" t="s">
        <v>1032</v>
      </c>
    </row>
    <row r="252" spans="2:43" ht="15" customHeight="1" outlineLevel="1" x14ac:dyDescent="0.25">
      <c r="B252" s="363"/>
      <c r="C252" s="364"/>
      <c r="D252" s="365"/>
      <c r="E252" s="366"/>
      <c r="F252" s="366"/>
      <c r="G252" s="366"/>
      <c r="H252" s="366"/>
      <c r="I252" s="366"/>
      <c r="J252" s="366"/>
      <c r="K252" s="366"/>
      <c r="L252" s="366"/>
      <c r="M252" s="367"/>
      <c r="O252" s="1" t="s">
        <v>1033</v>
      </c>
      <c r="AQ252" s="112" t="s">
        <v>1033</v>
      </c>
    </row>
    <row r="253" spans="2:43" ht="15" customHeight="1" outlineLevel="1" x14ac:dyDescent="0.25">
      <c r="B253" s="363"/>
      <c r="C253" s="364"/>
      <c r="D253" s="365"/>
      <c r="E253" s="366"/>
      <c r="F253" s="366"/>
      <c r="G253" s="366"/>
      <c r="H253" s="366"/>
      <c r="I253" s="366"/>
      <c r="J253" s="366"/>
      <c r="K253" s="366"/>
      <c r="L253" s="366"/>
      <c r="M253" s="367"/>
      <c r="O253" s="1" t="s">
        <v>1034</v>
      </c>
      <c r="AQ253" s="112" t="s">
        <v>1034</v>
      </c>
    </row>
    <row r="254" spans="2:43" ht="15" customHeight="1" outlineLevel="1" x14ac:dyDescent="0.25">
      <c r="B254" s="363"/>
      <c r="C254" s="364"/>
      <c r="D254" s="365"/>
      <c r="E254" s="366"/>
      <c r="F254" s="366"/>
      <c r="G254" s="366"/>
      <c r="H254" s="366"/>
      <c r="I254" s="366"/>
      <c r="J254" s="366"/>
      <c r="K254" s="366"/>
      <c r="L254" s="366"/>
      <c r="M254" s="367"/>
      <c r="O254" s="1" t="s">
        <v>1035</v>
      </c>
      <c r="AQ254" s="112" t="s">
        <v>1035</v>
      </c>
    </row>
    <row r="255" spans="2:43" ht="15" customHeight="1" outlineLevel="1" x14ac:dyDescent="0.25">
      <c r="B255" s="363"/>
      <c r="C255" s="364"/>
      <c r="D255" s="365"/>
      <c r="E255" s="366"/>
      <c r="F255" s="366"/>
      <c r="G255" s="366"/>
      <c r="H255" s="366"/>
      <c r="I255" s="366"/>
      <c r="J255" s="366"/>
      <c r="K255" s="366"/>
      <c r="L255" s="366"/>
      <c r="M255" s="367"/>
      <c r="O255" s="1" t="s">
        <v>1036</v>
      </c>
      <c r="AQ255" s="112" t="s">
        <v>1036</v>
      </c>
    </row>
    <row r="256" spans="2:43" ht="15" customHeight="1" outlineLevel="1" x14ac:dyDescent="0.25">
      <c r="B256" s="363"/>
      <c r="C256" s="364"/>
      <c r="D256" s="365"/>
      <c r="E256" s="366"/>
      <c r="F256" s="366"/>
      <c r="G256" s="366"/>
      <c r="H256" s="366"/>
      <c r="I256" s="366"/>
      <c r="J256" s="366"/>
      <c r="K256" s="366"/>
      <c r="L256" s="366"/>
      <c r="M256" s="367"/>
      <c r="O256" s="1" t="s">
        <v>1037</v>
      </c>
      <c r="AQ256" s="112" t="s">
        <v>1037</v>
      </c>
    </row>
    <row r="257" spans="2:43" ht="15" customHeight="1" outlineLevel="1" x14ac:dyDescent="0.25">
      <c r="B257" s="363"/>
      <c r="C257" s="364"/>
      <c r="D257" s="365"/>
      <c r="E257" s="366"/>
      <c r="F257" s="366"/>
      <c r="G257" s="366"/>
      <c r="H257" s="366"/>
      <c r="I257" s="366"/>
      <c r="J257" s="366"/>
      <c r="K257" s="366"/>
      <c r="L257" s="366"/>
      <c r="M257" s="367"/>
      <c r="O257" s="1" t="s">
        <v>1038</v>
      </c>
      <c r="AQ257" s="112" t="s">
        <v>1038</v>
      </c>
    </row>
    <row r="258" spans="2:43" ht="15" customHeight="1" outlineLevel="1" x14ac:dyDescent="0.25">
      <c r="B258" s="363"/>
      <c r="C258" s="364"/>
      <c r="D258" s="365"/>
      <c r="E258" s="366"/>
      <c r="F258" s="366"/>
      <c r="G258" s="366"/>
      <c r="H258" s="366"/>
      <c r="I258" s="366"/>
      <c r="J258" s="366"/>
      <c r="K258" s="366"/>
      <c r="L258" s="366"/>
      <c r="M258" s="367"/>
      <c r="O258" s="1" t="s">
        <v>1039</v>
      </c>
      <c r="AQ258" s="112" t="s">
        <v>1039</v>
      </c>
    </row>
    <row r="259" spans="2:43" ht="15" customHeight="1" outlineLevel="1" x14ac:dyDescent="0.25">
      <c r="B259" s="363"/>
      <c r="C259" s="364"/>
      <c r="D259" s="365"/>
      <c r="E259" s="366"/>
      <c r="F259" s="366"/>
      <c r="G259" s="366"/>
      <c r="H259" s="366"/>
      <c r="I259" s="366"/>
      <c r="J259" s="366"/>
      <c r="K259" s="366"/>
      <c r="L259" s="366"/>
      <c r="M259" s="367"/>
      <c r="O259" s="1" t="s">
        <v>1040</v>
      </c>
      <c r="AQ259" s="112" t="s">
        <v>1040</v>
      </c>
    </row>
    <row r="260" spans="2:43" ht="15" customHeight="1" outlineLevel="1" x14ac:dyDescent="0.25">
      <c r="B260" s="363"/>
      <c r="C260" s="364"/>
      <c r="D260" s="365"/>
      <c r="E260" s="366"/>
      <c r="F260" s="366"/>
      <c r="G260" s="366"/>
      <c r="H260" s="366"/>
      <c r="I260" s="366"/>
      <c r="J260" s="366"/>
      <c r="K260" s="366"/>
      <c r="L260" s="366"/>
      <c r="M260" s="367"/>
      <c r="O260" s="1" t="s">
        <v>1041</v>
      </c>
      <c r="AQ260" s="112" t="s">
        <v>1041</v>
      </c>
    </row>
    <row r="261" spans="2:43" ht="15" customHeight="1" outlineLevel="1" x14ac:dyDescent="0.25">
      <c r="B261" s="363"/>
      <c r="C261" s="364"/>
      <c r="D261" s="365"/>
      <c r="E261" s="366"/>
      <c r="F261" s="366"/>
      <c r="G261" s="366"/>
      <c r="H261" s="366"/>
      <c r="I261" s="366"/>
      <c r="J261" s="366"/>
      <c r="K261" s="366"/>
      <c r="L261" s="366"/>
      <c r="M261" s="367"/>
      <c r="O261" s="1" t="s">
        <v>1042</v>
      </c>
      <c r="AQ261" s="112" t="s">
        <v>1042</v>
      </c>
    </row>
    <row r="262" spans="2:43" ht="15" customHeight="1" outlineLevel="1" x14ac:dyDescent="0.25">
      <c r="B262" s="363"/>
      <c r="C262" s="364"/>
      <c r="D262" s="365"/>
      <c r="E262" s="366"/>
      <c r="F262" s="366"/>
      <c r="G262" s="366"/>
      <c r="H262" s="366"/>
      <c r="I262" s="366"/>
      <c r="J262" s="366"/>
      <c r="K262" s="366"/>
      <c r="L262" s="366"/>
      <c r="M262" s="367"/>
      <c r="O262" s="1" t="s">
        <v>1043</v>
      </c>
      <c r="AQ262" s="112" t="s">
        <v>1043</v>
      </c>
    </row>
    <row r="263" spans="2:43" ht="15" customHeight="1" outlineLevel="1" x14ac:dyDescent="0.25">
      <c r="B263" s="363"/>
      <c r="C263" s="364"/>
      <c r="D263" s="365"/>
      <c r="E263" s="366"/>
      <c r="F263" s="366"/>
      <c r="G263" s="366"/>
      <c r="H263" s="366"/>
      <c r="I263" s="366"/>
      <c r="J263" s="366"/>
      <c r="K263" s="366"/>
      <c r="L263" s="366"/>
      <c r="M263" s="367"/>
      <c r="O263" s="1" t="s">
        <v>1044</v>
      </c>
      <c r="AQ263" s="112" t="s">
        <v>1044</v>
      </c>
    </row>
    <row r="264" spans="2:43" ht="15" customHeight="1" outlineLevel="1" x14ac:dyDescent="0.25">
      <c r="B264" s="363"/>
      <c r="C264" s="364"/>
      <c r="D264" s="365"/>
      <c r="E264" s="366"/>
      <c r="F264" s="366"/>
      <c r="G264" s="366"/>
      <c r="H264" s="366"/>
      <c r="I264" s="366"/>
      <c r="J264" s="366"/>
      <c r="K264" s="366"/>
      <c r="L264" s="366"/>
      <c r="M264" s="367"/>
      <c r="O264" s="1" t="s">
        <v>1045</v>
      </c>
      <c r="AQ264" s="112" t="s">
        <v>1045</v>
      </c>
    </row>
    <row r="265" spans="2:43" ht="15" customHeight="1" outlineLevel="1" x14ac:dyDescent="0.25">
      <c r="B265" s="363"/>
      <c r="C265" s="364"/>
      <c r="D265" s="365"/>
      <c r="E265" s="366"/>
      <c r="F265" s="366"/>
      <c r="G265" s="366"/>
      <c r="H265" s="366"/>
      <c r="I265" s="366"/>
      <c r="J265" s="366"/>
      <c r="K265" s="366"/>
      <c r="L265" s="366"/>
      <c r="M265" s="367"/>
      <c r="O265" s="1" t="s">
        <v>1046</v>
      </c>
      <c r="AQ265" s="112" t="s">
        <v>1046</v>
      </c>
    </row>
    <row r="266" spans="2:43" ht="15" customHeight="1" outlineLevel="1" x14ac:dyDescent="0.25">
      <c r="B266" s="363"/>
      <c r="C266" s="364"/>
      <c r="D266" s="365"/>
      <c r="E266" s="366"/>
      <c r="F266" s="366"/>
      <c r="G266" s="366"/>
      <c r="H266" s="366"/>
      <c r="I266" s="366"/>
      <c r="J266" s="366"/>
      <c r="K266" s="366"/>
      <c r="L266" s="366"/>
      <c r="M266" s="367"/>
      <c r="O266" s="1" t="s">
        <v>1047</v>
      </c>
      <c r="AQ266" s="112" t="s">
        <v>1047</v>
      </c>
    </row>
    <row r="267" spans="2:43" ht="15" customHeight="1" outlineLevel="1" x14ac:dyDescent="0.25">
      <c r="B267" s="363"/>
      <c r="C267" s="364"/>
      <c r="D267" s="365"/>
      <c r="E267" s="366"/>
      <c r="F267" s="366"/>
      <c r="G267" s="366"/>
      <c r="H267" s="366"/>
      <c r="I267" s="366"/>
      <c r="J267" s="366"/>
      <c r="K267" s="366"/>
      <c r="L267" s="366"/>
      <c r="M267" s="367"/>
      <c r="O267" s="1" t="s">
        <v>1048</v>
      </c>
      <c r="AQ267" s="112" t="s">
        <v>1048</v>
      </c>
    </row>
    <row r="268" spans="2:43" ht="15" customHeight="1" outlineLevel="1" x14ac:dyDescent="0.25">
      <c r="B268" s="363"/>
      <c r="C268" s="364"/>
      <c r="D268" s="365"/>
      <c r="E268" s="366"/>
      <c r="F268" s="366"/>
      <c r="G268" s="366"/>
      <c r="H268" s="366"/>
      <c r="I268" s="366"/>
      <c r="J268" s="366"/>
      <c r="K268" s="366"/>
      <c r="L268" s="366"/>
      <c r="M268" s="367"/>
      <c r="O268" s="1" t="s">
        <v>1049</v>
      </c>
      <c r="AQ268" s="112" t="s">
        <v>1049</v>
      </c>
    </row>
    <row r="269" spans="2:43" ht="15" customHeight="1" outlineLevel="1" x14ac:dyDescent="0.25">
      <c r="B269" s="363"/>
      <c r="C269" s="364"/>
      <c r="D269" s="365"/>
      <c r="E269" s="366"/>
      <c r="F269" s="366"/>
      <c r="G269" s="366"/>
      <c r="H269" s="366"/>
      <c r="I269" s="366"/>
      <c r="J269" s="366"/>
      <c r="K269" s="366"/>
      <c r="L269" s="366"/>
      <c r="M269" s="367"/>
      <c r="O269" s="1" t="s">
        <v>1050</v>
      </c>
      <c r="AQ269" s="112" t="s">
        <v>1050</v>
      </c>
    </row>
    <row r="270" spans="2:43" ht="15" customHeight="1" outlineLevel="1" x14ac:dyDescent="0.25">
      <c r="B270" s="363"/>
      <c r="C270" s="364"/>
      <c r="D270" s="365"/>
      <c r="E270" s="366"/>
      <c r="F270" s="366"/>
      <c r="G270" s="366"/>
      <c r="H270" s="366"/>
      <c r="I270" s="366"/>
      <c r="J270" s="366"/>
      <c r="K270" s="366"/>
      <c r="L270" s="366"/>
      <c r="M270" s="367"/>
      <c r="O270" s="1" t="s">
        <v>1051</v>
      </c>
      <c r="AQ270" s="112" t="s">
        <v>1051</v>
      </c>
    </row>
    <row r="271" spans="2:43" ht="15" customHeight="1" outlineLevel="1" x14ac:dyDescent="0.25">
      <c r="B271" s="363"/>
      <c r="C271" s="364"/>
      <c r="D271" s="365"/>
      <c r="E271" s="366"/>
      <c r="F271" s="366"/>
      <c r="G271" s="366"/>
      <c r="H271" s="366"/>
      <c r="I271" s="366"/>
      <c r="J271" s="366"/>
      <c r="K271" s="366"/>
      <c r="L271" s="366"/>
      <c r="M271" s="367"/>
      <c r="O271" s="1" t="s">
        <v>1052</v>
      </c>
      <c r="AQ271" s="112" t="s">
        <v>1052</v>
      </c>
    </row>
    <row r="272" spans="2:43" ht="15" customHeight="1" outlineLevel="1" x14ac:dyDescent="0.25">
      <c r="B272" s="363"/>
      <c r="C272" s="364"/>
      <c r="D272" s="365"/>
      <c r="E272" s="366"/>
      <c r="F272" s="366"/>
      <c r="G272" s="366"/>
      <c r="H272" s="366"/>
      <c r="I272" s="366"/>
      <c r="J272" s="366"/>
      <c r="K272" s="366"/>
      <c r="L272" s="366"/>
      <c r="M272" s="367"/>
      <c r="O272" s="1" t="s">
        <v>1053</v>
      </c>
      <c r="AQ272" s="112" t="s">
        <v>1053</v>
      </c>
    </row>
    <row r="273" spans="2:43" ht="15" customHeight="1" outlineLevel="1" x14ac:dyDescent="0.25">
      <c r="B273" s="363"/>
      <c r="C273" s="364"/>
      <c r="D273" s="365"/>
      <c r="E273" s="366"/>
      <c r="F273" s="366"/>
      <c r="G273" s="366"/>
      <c r="H273" s="366"/>
      <c r="I273" s="366"/>
      <c r="J273" s="366"/>
      <c r="K273" s="366"/>
      <c r="L273" s="366"/>
      <c r="M273" s="367"/>
      <c r="O273" s="1" t="s">
        <v>1054</v>
      </c>
      <c r="AQ273" s="112" t="s">
        <v>1054</v>
      </c>
    </row>
    <row r="274" spans="2:43" ht="15" customHeight="1" outlineLevel="1" x14ac:dyDescent="0.25">
      <c r="B274" s="363"/>
      <c r="C274" s="364"/>
      <c r="D274" s="365"/>
      <c r="E274" s="366"/>
      <c r="F274" s="366"/>
      <c r="G274" s="366"/>
      <c r="H274" s="366"/>
      <c r="I274" s="366"/>
      <c r="J274" s="366"/>
      <c r="K274" s="366"/>
      <c r="L274" s="366"/>
      <c r="M274" s="367"/>
      <c r="O274" s="1" t="s">
        <v>1055</v>
      </c>
      <c r="AQ274" s="112" t="s">
        <v>1055</v>
      </c>
    </row>
    <row r="275" spans="2:43" ht="15" customHeight="1" outlineLevel="1" x14ac:dyDescent="0.25">
      <c r="B275" s="363"/>
      <c r="C275" s="364"/>
      <c r="D275" s="365"/>
      <c r="E275" s="366"/>
      <c r="F275" s="366"/>
      <c r="G275" s="366"/>
      <c r="H275" s="366"/>
      <c r="I275" s="366"/>
      <c r="J275" s="366"/>
      <c r="K275" s="366"/>
      <c r="L275" s="366"/>
      <c r="M275" s="367"/>
      <c r="O275" s="1" t="s">
        <v>1056</v>
      </c>
      <c r="AQ275" s="112" t="s">
        <v>1056</v>
      </c>
    </row>
    <row r="276" spans="2:43" ht="15" customHeight="1" outlineLevel="1" x14ac:dyDescent="0.25">
      <c r="B276" s="363"/>
      <c r="C276" s="364"/>
      <c r="D276" s="365"/>
      <c r="E276" s="366"/>
      <c r="F276" s="366"/>
      <c r="G276" s="366"/>
      <c r="H276" s="366"/>
      <c r="I276" s="366"/>
      <c r="J276" s="366"/>
      <c r="K276" s="366"/>
      <c r="L276" s="366"/>
      <c r="M276" s="367"/>
      <c r="O276" s="1" t="s">
        <v>1057</v>
      </c>
      <c r="AQ276" s="112" t="s">
        <v>1057</v>
      </c>
    </row>
    <row r="277" spans="2:43" ht="15" customHeight="1" outlineLevel="1" x14ac:dyDescent="0.25">
      <c r="B277" s="363"/>
      <c r="C277" s="364"/>
      <c r="D277" s="365"/>
      <c r="E277" s="366"/>
      <c r="F277" s="366"/>
      <c r="G277" s="366"/>
      <c r="H277" s="366"/>
      <c r="I277" s="366"/>
      <c r="J277" s="366"/>
      <c r="K277" s="366"/>
      <c r="L277" s="366"/>
      <c r="M277" s="367"/>
      <c r="O277" s="1" t="s">
        <v>1058</v>
      </c>
      <c r="AQ277" s="112" t="s">
        <v>1058</v>
      </c>
    </row>
    <row r="278" spans="2:43" ht="15" customHeight="1" outlineLevel="1" x14ac:dyDescent="0.25">
      <c r="B278" s="363"/>
      <c r="C278" s="364"/>
      <c r="D278" s="365"/>
      <c r="E278" s="366"/>
      <c r="F278" s="366"/>
      <c r="G278" s="366"/>
      <c r="H278" s="366"/>
      <c r="I278" s="366"/>
      <c r="J278" s="366"/>
      <c r="K278" s="366"/>
      <c r="L278" s="366"/>
      <c r="M278" s="367"/>
      <c r="O278" s="1" t="s">
        <v>1059</v>
      </c>
      <c r="AQ278" s="112" t="s">
        <v>1059</v>
      </c>
    </row>
    <row r="279" spans="2:43" ht="15" customHeight="1" outlineLevel="1" x14ac:dyDescent="0.25">
      <c r="B279" s="363"/>
      <c r="C279" s="364"/>
      <c r="D279" s="365"/>
      <c r="E279" s="366"/>
      <c r="F279" s="366"/>
      <c r="G279" s="366"/>
      <c r="H279" s="366"/>
      <c r="I279" s="366"/>
      <c r="J279" s="366"/>
      <c r="K279" s="366"/>
      <c r="L279" s="366"/>
      <c r="M279" s="367"/>
      <c r="O279" s="1" t="s">
        <v>1060</v>
      </c>
      <c r="AQ279" s="112" t="s">
        <v>1060</v>
      </c>
    </row>
    <row r="280" spans="2:43" ht="15" customHeight="1" outlineLevel="1" x14ac:dyDescent="0.25">
      <c r="B280" s="363"/>
      <c r="C280" s="364"/>
      <c r="D280" s="365"/>
      <c r="E280" s="366"/>
      <c r="F280" s="366"/>
      <c r="G280" s="366"/>
      <c r="H280" s="366"/>
      <c r="I280" s="366"/>
      <c r="J280" s="366"/>
      <c r="K280" s="366"/>
      <c r="L280" s="366"/>
      <c r="M280" s="367"/>
      <c r="O280" s="1" t="s">
        <v>1061</v>
      </c>
      <c r="AQ280" s="112" t="s">
        <v>1061</v>
      </c>
    </row>
    <row r="281" spans="2:43" ht="15" customHeight="1" outlineLevel="1" x14ac:dyDescent="0.25">
      <c r="B281" s="363"/>
      <c r="C281" s="364"/>
      <c r="D281" s="365"/>
      <c r="E281" s="366"/>
      <c r="F281" s="366"/>
      <c r="G281" s="366"/>
      <c r="H281" s="366"/>
      <c r="I281" s="366"/>
      <c r="J281" s="366"/>
      <c r="K281" s="366"/>
      <c r="L281" s="366"/>
      <c r="M281" s="367"/>
      <c r="O281" s="1" t="s">
        <v>1062</v>
      </c>
      <c r="AQ281" s="112" t="s">
        <v>1062</v>
      </c>
    </row>
    <row r="282" spans="2:43" ht="15" customHeight="1" outlineLevel="1" x14ac:dyDescent="0.25">
      <c r="B282" s="363"/>
      <c r="C282" s="364"/>
      <c r="D282" s="365"/>
      <c r="E282" s="366"/>
      <c r="F282" s="366"/>
      <c r="G282" s="366"/>
      <c r="H282" s="366"/>
      <c r="I282" s="366"/>
      <c r="J282" s="366"/>
      <c r="K282" s="366"/>
      <c r="L282" s="366"/>
      <c r="M282" s="367"/>
      <c r="O282" s="1" t="s">
        <v>1063</v>
      </c>
      <c r="AQ282" s="112" t="s">
        <v>1063</v>
      </c>
    </row>
    <row r="283" spans="2:43" ht="15" customHeight="1" outlineLevel="1" x14ac:dyDescent="0.25">
      <c r="B283" s="363"/>
      <c r="C283" s="364"/>
      <c r="D283" s="365"/>
      <c r="E283" s="366"/>
      <c r="F283" s="366"/>
      <c r="G283" s="366"/>
      <c r="H283" s="366"/>
      <c r="I283" s="366"/>
      <c r="J283" s="366"/>
      <c r="K283" s="366"/>
      <c r="L283" s="366"/>
      <c r="M283" s="367"/>
      <c r="O283" s="1" t="s">
        <v>1064</v>
      </c>
      <c r="AQ283" s="112" t="s">
        <v>1064</v>
      </c>
    </row>
    <row r="284" spans="2:43" ht="15" customHeight="1" outlineLevel="1" x14ac:dyDescent="0.25">
      <c r="B284" s="363"/>
      <c r="C284" s="364"/>
      <c r="D284" s="365"/>
      <c r="E284" s="366"/>
      <c r="F284" s="366"/>
      <c r="G284" s="366"/>
      <c r="H284" s="366"/>
      <c r="I284" s="366"/>
      <c r="J284" s="366"/>
      <c r="K284" s="366"/>
      <c r="L284" s="366"/>
      <c r="M284" s="367"/>
      <c r="O284" s="1" t="s">
        <v>1065</v>
      </c>
      <c r="AQ284" s="112" t="s">
        <v>1065</v>
      </c>
    </row>
    <row r="285" spans="2:43" ht="15" customHeight="1" outlineLevel="1" x14ac:dyDescent="0.25">
      <c r="B285" s="363"/>
      <c r="C285" s="364"/>
      <c r="D285" s="365"/>
      <c r="E285" s="366"/>
      <c r="F285" s="366"/>
      <c r="G285" s="366"/>
      <c r="H285" s="366"/>
      <c r="I285" s="366"/>
      <c r="J285" s="366"/>
      <c r="K285" s="366"/>
      <c r="L285" s="366"/>
      <c r="M285" s="367"/>
      <c r="O285" s="1" t="s">
        <v>1066</v>
      </c>
      <c r="AQ285" s="112" t="s">
        <v>1066</v>
      </c>
    </row>
    <row r="286" spans="2:43" ht="15" customHeight="1" outlineLevel="1" x14ac:dyDescent="0.25">
      <c r="B286" s="363"/>
      <c r="C286" s="364"/>
      <c r="D286" s="365"/>
      <c r="E286" s="366"/>
      <c r="F286" s="366"/>
      <c r="G286" s="366"/>
      <c r="H286" s="366"/>
      <c r="I286" s="366"/>
      <c r="J286" s="366"/>
      <c r="K286" s="366"/>
      <c r="L286" s="366"/>
      <c r="M286" s="367"/>
      <c r="O286" s="1" t="s">
        <v>1067</v>
      </c>
      <c r="AQ286" s="112" t="s">
        <v>1067</v>
      </c>
    </row>
    <row r="287" spans="2:43" ht="15" customHeight="1" outlineLevel="1" x14ac:dyDescent="0.25">
      <c r="B287" s="363"/>
      <c r="C287" s="364"/>
      <c r="D287" s="365"/>
      <c r="E287" s="366"/>
      <c r="F287" s="366"/>
      <c r="G287" s="366"/>
      <c r="H287" s="366"/>
      <c r="I287" s="366"/>
      <c r="J287" s="366"/>
      <c r="K287" s="366"/>
      <c r="L287" s="366"/>
      <c r="M287" s="367"/>
      <c r="O287" s="1" t="s">
        <v>1068</v>
      </c>
      <c r="AQ287" s="112" t="s">
        <v>1068</v>
      </c>
    </row>
    <row r="288" spans="2:43" ht="15" customHeight="1" outlineLevel="1" x14ac:dyDescent="0.25">
      <c r="B288" s="363"/>
      <c r="C288" s="364"/>
      <c r="D288" s="365"/>
      <c r="E288" s="366"/>
      <c r="F288" s="366"/>
      <c r="G288" s="366"/>
      <c r="H288" s="366"/>
      <c r="I288" s="366"/>
      <c r="J288" s="366"/>
      <c r="K288" s="366"/>
      <c r="L288" s="366"/>
      <c r="M288" s="367"/>
      <c r="O288" s="1" t="s">
        <v>1069</v>
      </c>
      <c r="AQ288" s="112" t="s">
        <v>1069</v>
      </c>
    </row>
    <row r="289" spans="2:43" ht="15" customHeight="1" outlineLevel="1" x14ac:dyDescent="0.25">
      <c r="B289" s="363"/>
      <c r="C289" s="364"/>
      <c r="D289" s="365"/>
      <c r="E289" s="366"/>
      <c r="F289" s="366"/>
      <c r="G289" s="366"/>
      <c r="H289" s="366"/>
      <c r="I289" s="366"/>
      <c r="J289" s="366"/>
      <c r="K289" s="366"/>
      <c r="L289" s="366"/>
      <c r="M289" s="367"/>
      <c r="O289" s="1" t="s">
        <v>1070</v>
      </c>
      <c r="AQ289" s="112" t="s">
        <v>1070</v>
      </c>
    </row>
    <row r="290" spans="2:43" ht="15" customHeight="1" outlineLevel="1" x14ac:dyDescent="0.25">
      <c r="B290" s="363"/>
      <c r="C290" s="364"/>
      <c r="D290" s="365"/>
      <c r="E290" s="366"/>
      <c r="F290" s="366"/>
      <c r="G290" s="366"/>
      <c r="H290" s="366"/>
      <c r="I290" s="366"/>
      <c r="J290" s="366"/>
      <c r="K290" s="366"/>
      <c r="L290" s="366"/>
      <c r="M290" s="367"/>
      <c r="O290" s="1" t="s">
        <v>1071</v>
      </c>
      <c r="AQ290" s="112" t="s">
        <v>1071</v>
      </c>
    </row>
    <row r="291" spans="2:43" ht="15" customHeight="1" outlineLevel="1" x14ac:dyDescent="0.25">
      <c r="B291" s="363"/>
      <c r="C291" s="364"/>
      <c r="D291" s="365"/>
      <c r="E291" s="366"/>
      <c r="F291" s="366"/>
      <c r="G291" s="366"/>
      <c r="H291" s="366"/>
      <c r="I291" s="366"/>
      <c r="J291" s="366"/>
      <c r="K291" s="366"/>
      <c r="L291" s="366"/>
      <c r="M291" s="367"/>
      <c r="O291" s="1" t="s">
        <v>1072</v>
      </c>
      <c r="AQ291" s="112" t="s">
        <v>1072</v>
      </c>
    </row>
    <row r="292" spans="2:43" ht="15" customHeight="1" outlineLevel="1" x14ac:dyDescent="0.25">
      <c r="B292" s="363"/>
      <c r="C292" s="364"/>
      <c r="D292" s="365"/>
      <c r="E292" s="366"/>
      <c r="F292" s="366"/>
      <c r="G292" s="366"/>
      <c r="H292" s="366"/>
      <c r="I292" s="366"/>
      <c r="J292" s="366"/>
      <c r="K292" s="366"/>
      <c r="L292" s="366"/>
      <c r="M292" s="367"/>
      <c r="O292" s="1" t="s">
        <v>1073</v>
      </c>
      <c r="AQ292" s="112" t="s">
        <v>1073</v>
      </c>
    </row>
    <row r="293" spans="2:43" ht="15" customHeight="1" outlineLevel="1" x14ac:dyDescent="0.25">
      <c r="B293" s="363"/>
      <c r="C293" s="364"/>
      <c r="D293" s="365"/>
      <c r="E293" s="366"/>
      <c r="F293" s="366"/>
      <c r="G293" s="366"/>
      <c r="H293" s="366"/>
      <c r="I293" s="366"/>
      <c r="J293" s="366"/>
      <c r="K293" s="366"/>
      <c r="L293" s="366"/>
      <c r="M293" s="367"/>
      <c r="O293" s="1" t="s">
        <v>1074</v>
      </c>
      <c r="AQ293" s="112" t="s">
        <v>1074</v>
      </c>
    </row>
    <row r="294" spans="2:43" ht="15" customHeight="1" outlineLevel="1" x14ac:dyDescent="0.25">
      <c r="B294" s="363"/>
      <c r="C294" s="364"/>
      <c r="D294" s="365"/>
      <c r="E294" s="366"/>
      <c r="F294" s="366"/>
      <c r="G294" s="366"/>
      <c r="H294" s="366"/>
      <c r="I294" s="366"/>
      <c r="J294" s="366"/>
      <c r="K294" s="366"/>
      <c r="L294" s="366"/>
      <c r="M294" s="367"/>
      <c r="O294" s="1" t="s">
        <v>1075</v>
      </c>
      <c r="AQ294" s="112" t="s">
        <v>1075</v>
      </c>
    </row>
    <row r="295" spans="2:43" ht="15" customHeight="1" outlineLevel="1" x14ac:dyDescent="0.25">
      <c r="B295" s="363"/>
      <c r="C295" s="364"/>
      <c r="D295" s="365"/>
      <c r="E295" s="366"/>
      <c r="F295" s="366"/>
      <c r="G295" s="366"/>
      <c r="H295" s="366"/>
      <c r="I295" s="366"/>
      <c r="J295" s="366"/>
      <c r="K295" s="366"/>
      <c r="L295" s="366"/>
      <c r="M295" s="367"/>
      <c r="O295" s="1" t="s">
        <v>1076</v>
      </c>
      <c r="AQ295" s="112" t="s">
        <v>1076</v>
      </c>
    </row>
    <row r="296" spans="2:43" ht="15" customHeight="1" outlineLevel="1" x14ac:dyDescent="0.25">
      <c r="B296" s="363"/>
      <c r="C296" s="364"/>
      <c r="D296" s="365"/>
      <c r="E296" s="366"/>
      <c r="F296" s="366"/>
      <c r="G296" s="366"/>
      <c r="H296" s="366"/>
      <c r="I296" s="366"/>
      <c r="J296" s="366"/>
      <c r="K296" s="366"/>
      <c r="L296" s="366"/>
      <c r="M296" s="367"/>
      <c r="O296" s="1" t="s">
        <v>1077</v>
      </c>
      <c r="AQ296" s="112" t="s">
        <v>1077</v>
      </c>
    </row>
    <row r="297" spans="2:43" ht="15" customHeight="1" outlineLevel="1" x14ac:dyDescent="0.25">
      <c r="B297" s="363"/>
      <c r="C297" s="364"/>
      <c r="D297" s="365"/>
      <c r="E297" s="366"/>
      <c r="F297" s="366"/>
      <c r="G297" s="366"/>
      <c r="H297" s="366"/>
      <c r="I297" s="366"/>
      <c r="J297" s="366"/>
      <c r="K297" s="366"/>
      <c r="L297" s="366"/>
      <c r="M297" s="367"/>
      <c r="O297" s="1" t="s">
        <v>1078</v>
      </c>
      <c r="AQ297" s="112" t="s">
        <v>1078</v>
      </c>
    </row>
    <row r="298" spans="2:43" ht="15" customHeight="1" outlineLevel="1" x14ac:dyDescent="0.25">
      <c r="B298" s="363"/>
      <c r="C298" s="364"/>
      <c r="D298" s="365"/>
      <c r="E298" s="366"/>
      <c r="F298" s="366"/>
      <c r="G298" s="366"/>
      <c r="H298" s="366"/>
      <c r="I298" s="366"/>
      <c r="J298" s="366"/>
      <c r="K298" s="366"/>
      <c r="L298" s="366"/>
      <c r="M298" s="367"/>
      <c r="O298" s="1" t="s">
        <v>1079</v>
      </c>
      <c r="AQ298" s="112" t="s">
        <v>1079</v>
      </c>
    </row>
    <row r="299" spans="2:43" ht="15" customHeight="1" outlineLevel="1" x14ac:dyDescent="0.25">
      <c r="B299" s="363"/>
      <c r="C299" s="364"/>
      <c r="D299" s="365"/>
      <c r="E299" s="366"/>
      <c r="F299" s="366"/>
      <c r="G299" s="366"/>
      <c r="H299" s="366"/>
      <c r="I299" s="366"/>
      <c r="J299" s="366"/>
      <c r="K299" s="366"/>
      <c r="L299" s="366"/>
      <c r="M299" s="367"/>
      <c r="O299" s="1" t="s">
        <v>1080</v>
      </c>
      <c r="AQ299" s="112" t="s">
        <v>1080</v>
      </c>
    </row>
    <row r="300" spans="2:43" ht="15" customHeight="1" outlineLevel="1" x14ac:dyDescent="0.25">
      <c r="B300" s="363"/>
      <c r="C300" s="364"/>
      <c r="D300" s="365"/>
      <c r="E300" s="366"/>
      <c r="F300" s="366"/>
      <c r="G300" s="366"/>
      <c r="H300" s="366"/>
      <c r="I300" s="366"/>
      <c r="J300" s="366"/>
      <c r="K300" s="366"/>
      <c r="L300" s="366"/>
      <c r="M300" s="367"/>
      <c r="O300" s="1" t="s">
        <v>1081</v>
      </c>
      <c r="AQ300" s="112" t="s">
        <v>1081</v>
      </c>
    </row>
    <row r="301" spans="2:43" ht="15" customHeight="1" outlineLevel="1" x14ac:dyDescent="0.25">
      <c r="B301" s="363"/>
      <c r="C301" s="364"/>
      <c r="D301" s="365"/>
      <c r="E301" s="366"/>
      <c r="F301" s="366"/>
      <c r="G301" s="366"/>
      <c r="H301" s="366"/>
      <c r="I301" s="366"/>
      <c r="J301" s="366"/>
      <c r="K301" s="366"/>
      <c r="L301" s="366"/>
      <c r="M301" s="367"/>
      <c r="O301" s="1" t="s">
        <v>1082</v>
      </c>
      <c r="AQ301" s="112" t="s">
        <v>1082</v>
      </c>
    </row>
    <row r="302" spans="2:43" ht="15" customHeight="1" outlineLevel="1" x14ac:dyDescent="0.25">
      <c r="B302" s="363"/>
      <c r="C302" s="364"/>
      <c r="D302" s="365"/>
      <c r="E302" s="366"/>
      <c r="F302" s="366"/>
      <c r="G302" s="366"/>
      <c r="H302" s="366"/>
      <c r="I302" s="366"/>
      <c r="J302" s="366"/>
      <c r="K302" s="366"/>
      <c r="L302" s="366"/>
      <c r="M302" s="367"/>
      <c r="O302" s="1" t="s">
        <v>1083</v>
      </c>
      <c r="AQ302" s="112" t="s">
        <v>1083</v>
      </c>
    </row>
    <row r="303" spans="2:43" ht="15" customHeight="1" outlineLevel="1" x14ac:dyDescent="0.25">
      <c r="B303" s="363"/>
      <c r="C303" s="364"/>
      <c r="D303" s="365"/>
      <c r="E303" s="366"/>
      <c r="F303" s="366"/>
      <c r="G303" s="366"/>
      <c r="H303" s="366"/>
      <c r="I303" s="366"/>
      <c r="J303" s="366"/>
      <c r="K303" s="366"/>
      <c r="L303" s="366"/>
      <c r="M303" s="367"/>
      <c r="O303" s="1" t="s">
        <v>1084</v>
      </c>
      <c r="AQ303" s="112" t="s">
        <v>1084</v>
      </c>
    </row>
    <row r="304" spans="2:43" ht="15" customHeight="1" outlineLevel="1" x14ac:dyDescent="0.25">
      <c r="B304" s="363"/>
      <c r="C304" s="364"/>
      <c r="D304" s="365"/>
      <c r="E304" s="366"/>
      <c r="F304" s="366"/>
      <c r="G304" s="366"/>
      <c r="H304" s="366"/>
      <c r="I304" s="366"/>
      <c r="J304" s="366"/>
      <c r="K304" s="366"/>
      <c r="L304" s="366"/>
      <c r="M304" s="367"/>
      <c r="O304" s="1" t="s">
        <v>1085</v>
      </c>
      <c r="AQ304" s="112" t="s">
        <v>1085</v>
      </c>
    </row>
    <row r="305" spans="2:43" ht="15" customHeight="1" outlineLevel="1" x14ac:dyDescent="0.25">
      <c r="B305" s="363"/>
      <c r="C305" s="364"/>
      <c r="D305" s="365"/>
      <c r="E305" s="366"/>
      <c r="F305" s="366"/>
      <c r="G305" s="366"/>
      <c r="H305" s="366"/>
      <c r="I305" s="366"/>
      <c r="J305" s="366"/>
      <c r="K305" s="366"/>
      <c r="L305" s="366"/>
      <c r="M305" s="367"/>
      <c r="O305" s="1" t="s">
        <v>1086</v>
      </c>
      <c r="AQ305" s="112" t="s">
        <v>1086</v>
      </c>
    </row>
    <row r="306" spans="2:43" ht="15" customHeight="1" outlineLevel="1" x14ac:dyDescent="0.25">
      <c r="B306" s="363"/>
      <c r="C306" s="364"/>
      <c r="D306" s="365"/>
      <c r="E306" s="366"/>
      <c r="F306" s="366"/>
      <c r="G306" s="366"/>
      <c r="H306" s="366"/>
      <c r="I306" s="366"/>
      <c r="J306" s="366"/>
      <c r="K306" s="366"/>
      <c r="L306" s="366"/>
      <c r="M306" s="367"/>
      <c r="O306" s="1" t="s">
        <v>1087</v>
      </c>
      <c r="AQ306" s="112" t="s">
        <v>1087</v>
      </c>
    </row>
    <row r="307" spans="2:43" ht="15" customHeight="1" outlineLevel="1" x14ac:dyDescent="0.25">
      <c r="B307" s="363"/>
      <c r="C307" s="364"/>
      <c r="D307" s="365"/>
      <c r="E307" s="366"/>
      <c r="F307" s="366"/>
      <c r="G307" s="366"/>
      <c r="H307" s="366"/>
      <c r="I307" s="366"/>
      <c r="J307" s="366"/>
      <c r="K307" s="366"/>
      <c r="L307" s="366"/>
      <c r="M307" s="367"/>
      <c r="O307" s="1" t="s">
        <v>1088</v>
      </c>
      <c r="AQ307" s="112" t="s">
        <v>1088</v>
      </c>
    </row>
    <row r="308" spans="2:43" ht="15" customHeight="1" outlineLevel="1" x14ac:dyDescent="0.25">
      <c r="B308" s="363"/>
      <c r="C308" s="364"/>
      <c r="D308" s="365"/>
      <c r="E308" s="366"/>
      <c r="F308" s="366"/>
      <c r="G308" s="366"/>
      <c r="H308" s="366"/>
      <c r="I308" s="366"/>
      <c r="J308" s="366"/>
      <c r="K308" s="366"/>
      <c r="L308" s="366"/>
      <c r="M308" s="367"/>
      <c r="O308" s="1" t="s">
        <v>1089</v>
      </c>
      <c r="AQ308" s="112" t="s">
        <v>1089</v>
      </c>
    </row>
    <row r="309" spans="2:43" ht="15" customHeight="1" outlineLevel="1" x14ac:dyDescent="0.25">
      <c r="B309" s="363"/>
      <c r="C309" s="364"/>
      <c r="D309" s="365"/>
      <c r="E309" s="366"/>
      <c r="F309" s="366"/>
      <c r="G309" s="366"/>
      <c r="H309" s="366"/>
      <c r="I309" s="366"/>
      <c r="J309" s="366"/>
      <c r="K309" s="366"/>
      <c r="L309" s="366"/>
      <c r="M309" s="367"/>
      <c r="O309" s="1" t="s">
        <v>1090</v>
      </c>
      <c r="AQ309" s="112" t="s">
        <v>1090</v>
      </c>
    </row>
    <row r="310" spans="2:43" ht="15" customHeight="1" outlineLevel="1" x14ac:dyDescent="0.25">
      <c r="B310" s="363"/>
      <c r="C310" s="364"/>
      <c r="D310" s="365"/>
      <c r="E310" s="366"/>
      <c r="F310" s="366"/>
      <c r="G310" s="366"/>
      <c r="H310" s="366"/>
      <c r="I310" s="366"/>
      <c r="J310" s="366"/>
      <c r="K310" s="366"/>
      <c r="L310" s="366"/>
      <c r="M310" s="367"/>
      <c r="O310" s="1" t="s">
        <v>1091</v>
      </c>
      <c r="AQ310" s="112" t="s">
        <v>1091</v>
      </c>
    </row>
    <row r="311" spans="2:43" ht="15" customHeight="1" outlineLevel="1" x14ac:dyDescent="0.25">
      <c r="B311" s="363"/>
      <c r="C311" s="364"/>
      <c r="D311" s="365"/>
      <c r="E311" s="366"/>
      <c r="F311" s="366"/>
      <c r="G311" s="366"/>
      <c r="H311" s="366"/>
      <c r="I311" s="366"/>
      <c r="J311" s="366"/>
      <c r="K311" s="366"/>
      <c r="L311" s="366"/>
      <c r="M311" s="367"/>
      <c r="O311" s="1" t="s">
        <v>1092</v>
      </c>
      <c r="AQ311" s="112" t="s">
        <v>1092</v>
      </c>
    </row>
    <row r="312" spans="2:43" ht="15" customHeight="1" outlineLevel="1" x14ac:dyDescent="0.25">
      <c r="B312" s="363"/>
      <c r="C312" s="364"/>
      <c r="D312" s="365"/>
      <c r="E312" s="366"/>
      <c r="F312" s="366"/>
      <c r="G312" s="366"/>
      <c r="H312" s="366"/>
      <c r="I312" s="366"/>
      <c r="J312" s="366"/>
      <c r="K312" s="366"/>
      <c r="L312" s="366"/>
      <c r="M312" s="367"/>
      <c r="O312" s="1" t="s">
        <v>1093</v>
      </c>
      <c r="AQ312" s="112" t="s">
        <v>1093</v>
      </c>
    </row>
    <row r="313" spans="2:43" ht="15" customHeight="1" outlineLevel="1" x14ac:dyDescent="0.25">
      <c r="B313" s="363"/>
      <c r="C313" s="364"/>
      <c r="D313" s="365"/>
      <c r="E313" s="366"/>
      <c r="F313" s="366"/>
      <c r="G313" s="366"/>
      <c r="H313" s="366"/>
      <c r="I313" s="366"/>
      <c r="J313" s="366"/>
      <c r="K313" s="366"/>
      <c r="L313" s="366"/>
      <c r="M313" s="367"/>
      <c r="O313" s="1" t="s">
        <v>1094</v>
      </c>
      <c r="AQ313" s="112" t="s">
        <v>1094</v>
      </c>
    </row>
    <row r="314" spans="2:43" ht="15" customHeight="1" outlineLevel="1" x14ac:dyDescent="0.25">
      <c r="B314" s="363"/>
      <c r="C314" s="364"/>
      <c r="D314" s="365"/>
      <c r="E314" s="366"/>
      <c r="F314" s="366"/>
      <c r="G314" s="366"/>
      <c r="H314" s="366"/>
      <c r="I314" s="366"/>
      <c r="J314" s="366"/>
      <c r="K314" s="366"/>
      <c r="L314" s="366"/>
      <c r="M314" s="367"/>
      <c r="O314" s="1" t="s">
        <v>1095</v>
      </c>
      <c r="AQ314" s="112" t="s">
        <v>1095</v>
      </c>
    </row>
    <row r="315" spans="2:43" ht="15" customHeight="1" outlineLevel="1" x14ac:dyDescent="0.25">
      <c r="B315" s="363"/>
      <c r="C315" s="364"/>
      <c r="D315" s="365"/>
      <c r="E315" s="366"/>
      <c r="F315" s="366"/>
      <c r="G315" s="366"/>
      <c r="H315" s="366"/>
      <c r="I315" s="366"/>
      <c r="J315" s="366"/>
      <c r="K315" s="366"/>
      <c r="L315" s="366"/>
      <c r="M315" s="367"/>
      <c r="O315" s="1" t="s">
        <v>1096</v>
      </c>
      <c r="AQ315" s="112" t="s">
        <v>1096</v>
      </c>
    </row>
    <row r="316" spans="2:43" ht="15" customHeight="1" outlineLevel="1" x14ac:dyDescent="0.25">
      <c r="B316" s="363"/>
      <c r="C316" s="364"/>
      <c r="D316" s="365"/>
      <c r="E316" s="366"/>
      <c r="F316" s="366"/>
      <c r="G316" s="366"/>
      <c r="H316" s="366"/>
      <c r="I316" s="366"/>
      <c r="J316" s="366"/>
      <c r="K316" s="366"/>
      <c r="L316" s="366"/>
      <c r="M316" s="367"/>
      <c r="O316" s="1" t="s">
        <v>1097</v>
      </c>
      <c r="AQ316" s="112" t="s">
        <v>1097</v>
      </c>
    </row>
    <row r="317" spans="2:43" ht="15" customHeight="1" outlineLevel="1" x14ac:dyDescent="0.25">
      <c r="B317" s="363"/>
      <c r="C317" s="364"/>
      <c r="D317" s="365"/>
      <c r="E317" s="366"/>
      <c r="F317" s="366"/>
      <c r="G317" s="366"/>
      <c r="H317" s="366"/>
      <c r="I317" s="366"/>
      <c r="J317" s="366"/>
      <c r="K317" s="366"/>
      <c r="L317" s="366"/>
      <c r="M317" s="367"/>
      <c r="O317" s="1" t="s">
        <v>1098</v>
      </c>
      <c r="AQ317" s="112" t="s">
        <v>1098</v>
      </c>
    </row>
    <row r="318" spans="2:43" ht="15" customHeight="1" outlineLevel="1" x14ac:dyDescent="0.25">
      <c r="B318" s="363"/>
      <c r="C318" s="364"/>
      <c r="D318" s="365"/>
      <c r="E318" s="366"/>
      <c r="F318" s="366"/>
      <c r="G318" s="366"/>
      <c r="H318" s="366"/>
      <c r="I318" s="366"/>
      <c r="J318" s="366"/>
      <c r="K318" s="366"/>
      <c r="L318" s="366"/>
      <c r="M318" s="367"/>
      <c r="O318" s="1" t="s">
        <v>1099</v>
      </c>
      <c r="AQ318" s="112" t="s">
        <v>1099</v>
      </c>
    </row>
    <row r="319" spans="2:43" ht="15" customHeight="1" outlineLevel="1" x14ac:dyDescent="0.25">
      <c r="B319" s="363"/>
      <c r="C319" s="364"/>
      <c r="D319" s="365"/>
      <c r="E319" s="366"/>
      <c r="F319" s="366"/>
      <c r="G319" s="366"/>
      <c r="H319" s="366"/>
      <c r="I319" s="366"/>
      <c r="J319" s="366"/>
      <c r="K319" s="366"/>
      <c r="L319" s="366"/>
      <c r="M319" s="367"/>
      <c r="O319" s="1" t="s">
        <v>1100</v>
      </c>
      <c r="AQ319" s="112" t="s">
        <v>1100</v>
      </c>
    </row>
    <row r="320" spans="2:43" ht="15" customHeight="1" outlineLevel="1" x14ac:dyDescent="0.25">
      <c r="B320" s="363"/>
      <c r="C320" s="364"/>
      <c r="D320" s="365"/>
      <c r="E320" s="366"/>
      <c r="F320" s="366"/>
      <c r="G320" s="366"/>
      <c r="H320" s="366"/>
      <c r="I320" s="366"/>
      <c r="J320" s="366"/>
      <c r="K320" s="366"/>
      <c r="L320" s="366"/>
      <c r="M320" s="367"/>
      <c r="O320" s="1" t="s">
        <v>1101</v>
      </c>
      <c r="AQ320" s="112" t="s">
        <v>1101</v>
      </c>
    </row>
    <row r="321" spans="2:43" ht="15" customHeight="1" outlineLevel="1" x14ac:dyDescent="0.25">
      <c r="B321" s="363"/>
      <c r="C321" s="364"/>
      <c r="D321" s="365"/>
      <c r="E321" s="366"/>
      <c r="F321" s="366"/>
      <c r="G321" s="366"/>
      <c r="H321" s="366"/>
      <c r="I321" s="366"/>
      <c r="J321" s="366"/>
      <c r="K321" s="366"/>
      <c r="L321" s="366"/>
      <c r="M321" s="367"/>
      <c r="O321" s="1" t="s">
        <v>1102</v>
      </c>
      <c r="AQ321" s="112" t="s">
        <v>1102</v>
      </c>
    </row>
    <row r="322" spans="2:43" ht="15" customHeight="1" outlineLevel="1" x14ac:dyDescent="0.25">
      <c r="B322" s="363"/>
      <c r="C322" s="364"/>
      <c r="D322" s="365"/>
      <c r="E322" s="366"/>
      <c r="F322" s="366"/>
      <c r="G322" s="366"/>
      <c r="H322" s="366"/>
      <c r="I322" s="366"/>
      <c r="J322" s="366"/>
      <c r="K322" s="366"/>
      <c r="L322" s="366"/>
      <c r="M322" s="367"/>
      <c r="O322" s="1" t="s">
        <v>1103</v>
      </c>
      <c r="AQ322" s="112" t="s">
        <v>1103</v>
      </c>
    </row>
    <row r="323" spans="2:43" ht="15" customHeight="1" outlineLevel="1" x14ac:dyDescent="0.25">
      <c r="B323" s="363"/>
      <c r="C323" s="364"/>
      <c r="D323" s="365"/>
      <c r="E323" s="366"/>
      <c r="F323" s="366"/>
      <c r="G323" s="366"/>
      <c r="H323" s="366"/>
      <c r="I323" s="366"/>
      <c r="J323" s="366"/>
      <c r="K323" s="366"/>
      <c r="L323" s="366"/>
      <c r="M323" s="367"/>
      <c r="O323" s="1" t="s">
        <v>1104</v>
      </c>
      <c r="AQ323" s="112" t="s">
        <v>1104</v>
      </c>
    </row>
    <row r="324" spans="2:43" ht="15" customHeight="1" outlineLevel="1" x14ac:dyDescent="0.25">
      <c r="B324" s="363"/>
      <c r="C324" s="364"/>
      <c r="D324" s="365"/>
      <c r="E324" s="366"/>
      <c r="F324" s="366"/>
      <c r="G324" s="366"/>
      <c r="H324" s="366"/>
      <c r="I324" s="366"/>
      <c r="J324" s="366"/>
      <c r="K324" s="366"/>
      <c r="L324" s="366"/>
      <c r="M324" s="367"/>
      <c r="O324" s="1" t="s">
        <v>1105</v>
      </c>
      <c r="AQ324" s="112" t="s">
        <v>1105</v>
      </c>
    </row>
    <row r="325" spans="2:43" ht="15" customHeight="1" outlineLevel="1" x14ac:dyDescent="0.25">
      <c r="B325" s="363"/>
      <c r="C325" s="364"/>
      <c r="D325" s="365"/>
      <c r="E325" s="366"/>
      <c r="F325" s="366"/>
      <c r="G325" s="366"/>
      <c r="H325" s="366"/>
      <c r="I325" s="366"/>
      <c r="J325" s="366"/>
      <c r="K325" s="366"/>
      <c r="L325" s="366"/>
      <c r="M325" s="367"/>
      <c r="O325" s="1" t="s">
        <v>1106</v>
      </c>
      <c r="AQ325" s="112" t="s">
        <v>1106</v>
      </c>
    </row>
    <row r="326" spans="2:43" ht="15" customHeight="1" outlineLevel="1" x14ac:dyDescent="0.25">
      <c r="B326" s="363"/>
      <c r="C326" s="364"/>
      <c r="D326" s="365"/>
      <c r="E326" s="366"/>
      <c r="F326" s="366"/>
      <c r="G326" s="366"/>
      <c r="H326" s="366"/>
      <c r="I326" s="366"/>
      <c r="J326" s="366"/>
      <c r="K326" s="366"/>
      <c r="L326" s="366"/>
      <c r="M326" s="367"/>
      <c r="O326" s="1" t="s">
        <v>1107</v>
      </c>
      <c r="AQ326" s="112" t="s">
        <v>1107</v>
      </c>
    </row>
    <row r="327" spans="2:43" ht="15" customHeight="1" outlineLevel="1" x14ac:dyDescent="0.25">
      <c r="B327" s="363"/>
      <c r="C327" s="364"/>
      <c r="D327" s="365"/>
      <c r="E327" s="366"/>
      <c r="F327" s="366"/>
      <c r="G327" s="366"/>
      <c r="H327" s="366"/>
      <c r="I327" s="366"/>
      <c r="J327" s="366"/>
      <c r="K327" s="366"/>
      <c r="L327" s="366"/>
      <c r="M327" s="367"/>
      <c r="O327" s="1" t="s">
        <v>1108</v>
      </c>
      <c r="AQ327" s="112" t="s">
        <v>1108</v>
      </c>
    </row>
    <row r="328" spans="2:43" ht="15" customHeight="1" outlineLevel="1" x14ac:dyDescent="0.25">
      <c r="B328" s="363"/>
      <c r="C328" s="364"/>
      <c r="D328" s="365"/>
      <c r="E328" s="366"/>
      <c r="F328" s="366"/>
      <c r="G328" s="366"/>
      <c r="H328" s="366"/>
      <c r="I328" s="366"/>
      <c r="J328" s="366"/>
      <c r="K328" s="366"/>
      <c r="L328" s="366"/>
      <c r="M328" s="367"/>
      <c r="O328" s="1" t="s">
        <v>1109</v>
      </c>
      <c r="AQ328" s="112" t="s">
        <v>1109</v>
      </c>
    </row>
    <row r="329" spans="2:43" ht="15" customHeight="1" outlineLevel="1" x14ac:dyDescent="0.25">
      <c r="B329" s="363"/>
      <c r="C329" s="364"/>
      <c r="D329" s="365"/>
      <c r="E329" s="366"/>
      <c r="F329" s="366"/>
      <c r="G329" s="366"/>
      <c r="H329" s="366"/>
      <c r="I329" s="366"/>
      <c r="J329" s="366"/>
      <c r="K329" s="366"/>
      <c r="L329" s="366"/>
      <c r="M329" s="367"/>
      <c r="O329" s="1" t="s">
        <v>1110</v>
      </c>
      <c r="AQ329" s="112" t="s">
        <v>1110</v>
      </c>
    </row>
    <row r="330" spans="2:43" ht="15" customHeight="1" outlineLevel="1" x14ac:dyDescent="0.25">
      <c r="B330" s="363"/>
      <c r="C330" s="364"/>
      <c r="D330" s="365"/>
      <c r="E330" s="366"/>
      <c r="F330" s="366"/>
      <c r="G330" s="366"/>
      <c r="H330" s="366"/>
      <c r="I330" s="366"/>
      <c r="J330" s="366"/>
      <c r="K330" s="366"/>
      <c r="L330" s="366"/>
      <c r="M330" s="367"/>
      <c r="O330" s="1" t="s">
        <v>1111</v>
      </c>
      <c r="AQ330" s="112" t="s">
        <v>1111</v>
      </c>
    </row>
    <row r="331" spans="2:43" ht="15" customHeight="1" outlineLevel="1" x14ac:dyDescent="0.25">
      <c r="B331" s="363"/>
      <c r="C331" s="364"/>
      <c r="D331" s="365"/>
      <c r="E331" s="366"/>
      <c r="F331" s="366"/>
      <c r="G331" s="366"/>
      <c r="H331" s="366"/>
      <c r="I331" s="366"/>
      <c r="J331" s="366"/>
      <c r="K331" s="366"/>
      <c r="L331" s="366"/>
      <c r="M331" s="367"/>
      <c r="O331" s="1" t="s">
        <v>1112</v>
      </c>
      <c r="AQ331" s="112" t="s">
        <v>1112</v>
      </c>
    </row>
    <row r="332" spans="2:43" ht="15" customHeight="1" outlineLevel="1" x14ac:dyDescent="0.25">
      <c r="B332" s="363"/>
      <c r="C332" s="364"/>
      <c r="D332" s="365"/>
      <c r="E332" s="366"/>
      <c r="F332" s="366"/>
      <c r="G332" s="366"/>
      <c r="H332" s="366"/>
      <c r="I332" s="366"/>
      <c r="J332" s="366"/>
      <c r="K332" s="366"/>
      <c r="L332" s="366"/>
      <c r="M332" s="367"/>
      <c r="O332" s="1" t="s">
        <v>1113</v>
      </c>
      <c r="AQ332" s="112" t="s">
        <v>1113</v>
      </c>
    </row>
    <row r="333" spans="2:43" ht="15" customHeight="1" outlineLevel="1" x14ac:dyDescent="0.25">
      <c r="B333" s="363"/>
      <c r="C333" s="364"/>
      <c r="D333" s="365"/>
      <c r="E333" s="366"/>
      <c r="F333" s="366"/>
      <c r="G333" s="366"/>
      <c r="H333" s="366"/>
      <c r="I333" s="366"/>
      <c r="J333" s="366"/>
      <c r="K333" s="366"/>
      <c r="L333" s="366"/>
      <c r="M333" s="367"/>
      <c r="O333" s="1" t="s">
        <v>1114</v>
      </c>
      <c r="AQ333" s="112" t="s">
        <v>1114</v>
      </c>
    </row>
    <row r="334" spans="2:43" ht="15" customHeight="1" outlineLevel="1" x14ac:dyDescent="0.25">
      <c r="B334" s="363"/>
      <c r="C334" s="364"/>
      <c r="D334" s="365"/>
      <c r="E334" s="366"/>
      <c r="F334" s="366"/>
      <c r="G334" s="366"/>
      <c r="H334" s="366"/>
      <c r="I334" s="366"/>
      <c r="J334" s="366"/>
      <c r="K334" s="366"/>
      <c r="L334" s="366"/>
      <c r="M334" s="367"/>
      <c r="O334" s="1" t="s">
        <v>1115</v>
      </c>
      <c r="AQ334" s="112" t="s">
        <v>1115</v>
      </c>
    </row>
    <row r="335" spans="2:43" ht="15" customHeight="1" outlineLevel="1" x14ac:dyDescent="0.25">
      <c r="B335" s="363"/>
      <c r="C335" s="364"/>
      <c r="D335" s="365"/>
      <c r="E335" s="366"/>
      <c r="F335" s="366"/>
      <c r="G335" s="366"/>
      <c r="H335" s="366"/>
      <c r="I335" s="366"/>
      <c r="J335" s="366"/>
      <c r="K335" s="366"/>
      <c r="L335" s="366"/>
      <c r="M335" s="367"/>
      <c r="O335" s="1" t="s">
        <v>1116</v>
      </c>
      <c r="AQ335" s="112" t="s">
        <v>1116</v>
      </c>
    </row>
    <row r="336" spans="2:43" ht="15" customHeight="1" outlineLevel="1" x14ac:dyDescent="0.25">
      <c r="B336" s="363"/>
      <c r="C336" s="364"/>
      <c r="D336" s="365"/>
      <c r="E336" s="366"/>
      <c r="F336" s="366"/>
      <c r="G336" s="366"/>
      <c r="H336" s="366"/>
      <c r="I336" s="366"/>
      <c r="J336" s="366"/>
      <c r="K336" s="366"/>
      <c r="L336" s="366"/>
      <c r="M336" s="367"/>
      <c r="O336" s="1" t="s">
        <v>1117</v>
      </c>
      <c r="AQ336" s="112" t="s">
        <v>1117</v>
      </c>
    </row>
    <row r="337" spans="2:43" ht="15" customHeight="1" outlineLevel="1" x14ac:dyDescent="0.25">
      <c r="B337" s="363"/>
      <c r="C337" s="364"/>
      <c r="D337" s="365"/>
      <c r="E337" s="366"/>
      <c r="F337" s="366"/>
      <c r="G337" s="366"/>
      <c r="H337" s="366"/>
      <c r="I337" s="366"/>
      <c r="J337" s="366"/>
      <c r="K337" s="366"/>
      <c r="L337" s="366"/>
      <c r="M337" s="367"/>
      <c r="O337" s="1" t="s">
        <v>1118</v>
      </c>
      <c r="AQ337" s="112" t="s">
        <v>1118</v>
      </c>
    </row>
    <row r="338" spans="2:43" ht="15" customHeight="1" outlineLevel="1" x14ac:dyDescent="0.25">
      <c r="B338" s="363"/>
      <c r="C338" s="364"/>
      <c r="D338" s="365"/>
      <c r="E338" s="366"/>
      <c r="F338" s="366"/>
      <c r="G338" s="366"/>
      <c r="H338" s="366"/>
      <c r="I338" s="366"/>
      <c r="J338" s="366"/>
      <c r="K338" s="366"/>
      <c r="L338" s="366"/>
      <c r="M338" s="367"/>
      <c r="O338" s="1" t="s">
        <v>1119</v>
      </c>
      <c r="AQ338" s="112" t="s">
        <v>1119</v>
      </c>
    </row>
    <row r="339" spans="2:43" ht="15" customHeight="1" outlineLevel="1" x14ac:dyDescent="0.25">
      <c r="B339" s="363"/>
      <c r="C339" s="364"/>
      <c r="D339" s="365"/>
      <c r="E339" s="366"/>
      <c r="F339" s="366"/>
      <c r="G339" s="366"/>
      <c r="H339" s="366"/>
      <c r="I339" s="366"/>
      <c r="J339" s="366"/>
      <c r="K339" s="366"/>
      <c r="L339" s="366"/>
      <c r="M339" s="367"/>
      <c r="O339" s="1" t="s">
        <v>1120</v>
      </c>
      <c r="AQ339" s="112" t="s">
        <v>1120</v>
      </c>
    </row>
    <row r="340" spans="2:43" ht="15" customHeight="1" outlineLevel="1" x14ac:dyDescent="0.25">
      <c r="B340" s="363"/>
      <c r="C340" s="364"/>
      <c r="D340" s="365"/>
      <c r="E340" s="366"/>
      <c r="F340" s="366"/>
      <c r="G340" s="366"/>
      <c r="H340" s="366"/>
      <c r="I340" s="366"/>
      <c r="J340" s="366"/>
      <c r="K340" s="366"/>
      <c r="L340" s="366"/>
      <c r="M340" s="367"/>
      <c r="O340" s="1" t="s">
        <v>1121</v>
      </c>
      <c r="AQ340" s="112" t="s">
        <v>1121</v>
      </c>
    </row>
    <row r="341" spans="2:43" ht="15" customHeight="1" outlineLevel="1" x14ac:dyDescent="0.25">
      <c r="B341" s="363"/>
      <c r="C341" s="364"/>
      <c r="D341" s="365"/>
      <c r="E341" s="366"/>
      <c r="F341" s="366"/>
      <c r="G341" s="366"/>
      <c r="H341" s="366"/>
      <c r="I341" s="366"/>
      <c r="J341" s="366"/>
      <c r="K341" s="366"/>
      <c r="L341" s="366"/>
      <c r="M341" s="367"/>
      <c r="O341" s="1" t="s">
        <v>1122</v>
      </c>
      <c r="AQ341" s="112" t="s">
        <v>1122</v>
      </c>
    </row>
    <row r="342" spans="2:43" ht="15" customHeight="1" outlineLevel="1" x14ac:dyDescent="0.25">
      <c r="B342" s="363"/>
      <c r="C342" s="364"/>
      <c r="D342" s="365"/>
      <c r="E342" s="366"/>
      <c r="F342" s="366"/>
      <c r="G342" s="366"/>
      <c r="H342" s="366"/>
      <c r="I342" s="366"/>
      <c r="J342" s="366"/>
      <c r="K342" s="366"/>
      <c r="L342" s="366"/>
      <c r="M342" s="367"/>
      <c r="O342" s="1" t="s">
        <v>1123</v>
      </c>
      <c r="AQ342" s="112" t="s">
        <v>1123</v>
      </c>
    </row>
    <row r="343" spans="2:43" ht="15" customHeight="1" outlineLevel="1" x14ac:dyDescent="0.25">
      <c r="B343" s="363"/>
      <c r="C343" s="364"/>
      <c r="D343" s="365"/>
      <c r="E343" s="366"/>
      <c r="F343" s="366"/>
      <c r="G343" s="366"/>
      <c r="H343" s="366"/>
      <c r="I343" s="366"/>
      <c r="J343" s="366"/>
      <c r="K343" s="366"/>
      <c r="L343" s="366"/>
      <c r="M343" s="367"/>
      <c r="O343" s="1" t="s">
        <v>1124</v>
      </c>
      <c r="AQ343" s="112" t="s">
        <v>1124</v>
      </c>
    </row>
    <row r="344" spans="2:43" ht="15" customHeight="1" outlineLevel="1" x14ac:dyDescent="0.25">
      <c r="B344" s="363"/>
      <c r="C344" s="364"/>
      <c r="D344" s="365"/>
      <c r="E344" s="366"/>
      <c r="F344" s="366"/>
      <c r="G344" s="366"/>
      <c r="H344" s="366"/>
      <c r="I344" s="366"/>
      <c r="J344" s="366"/>
      <c r="K344" s="366"/>
      <c r="L344" s="366"/>
      <c r="M344" s="367"/>
      <c r="O344" s="1" t="s">
        <v>1125</v>
      </c>
      <c r="AQ344" s="112" t="s">
        <v>1125</v>
      </c>
    </row>
    <row r="345" spans="2:43" ht="15" customHeight="1" outlineLevel="1" x14ac:dyDescent="0.25">
      <c r="B345" s="363"/>
      <c r="C345" s="364"/>
      <c r="D345" s="365"/>
      <c r="E345" s="366"/>
      <c r="F345" s="366"/>
      <c r="G345" s="366"/>
      <c r="H345" s="366"/>
      <c r="I345" s="366"/>
      <c r="J345" s="366"/>
      <c r="K345" s="366"/>
      <c r="L345" s="366"/>
      <c r="M345" s="367"/>
      <c r="O345" s="1" t="s">
        <v>1126</v>
      </c>
      <c r="AQ345" s="112" t="s">
        <v>1126</v>
      </c>
    </row>
    <row r="346" spans="2:43" ht="15" customHeight="1" outlineLevel="1" x14ac:dyDescent="0.25">
      <c r="B346" s="363"/>
      <c r="C346" s="364"/>
      <c r="D346" s="365"/>
      <c r="E346" s="366"/>
      <c r="F346" s="366"/>
      <c r="G346" s="366"/>
      <c r="H346" s="366"/>
      <c r="I346" s="366"/>
      <c r="J346" s="366"/>
      <c r="K346" s="366"/>
      <c r="L346" s="366"/>
      <c r="M346" s="367"/>
      <c r="O346" s="1" t="s">
        <v>1127</v>
      </c>
      <c r="AQ346" s="112" t="s">
        <v>1127</v>
      </c>
    </row>
    <row r="347" spans="2:43" ht="15" customHeight="1" outlineLevel="1" x14ac:dyDescent="0.25">
      <c r="B347" s="363"/>
      <c r="C347" s="364"/>
      <c r="D347" s="365"/>
      <c r="E347" s="366"/>
      <c r="F347" s="366"/>
      <c r="G347" s="366"/>
      <c r="H347" s="366"/>
      <c r="I347" s="366"/>
      <c r="J347" s="366"/>
      <c r="K347" s="366"/>
      <c r="L347" s="366"/>
      <c r="M347" s="367"/>
      <c r="O347" s="1" t="s">
        <v>1128</v>
      </c>
      <c r="AQ347" s="112" t="s">
        <v>1128</v>
      </c>
    </row>
    <row r="348" spans="2:43" ht="15" customHeight="1" outlineLevel="1" x14ac:dyDescent="0.25">
      <c r="B348" s="363"/>
      <c r="C348" s="364"/>
      <c r="D348" s="365"/>
      <c r="E348" s="366"/>
      <c r="F348" s="366"/>
      <c r="G348" s="366"/>
      <c r="H348" s="366"/>
      <c r="I348" s="366"/>
      <c r="J348" s="366"/>
      <c r="K348" s="366"/>
      <c r="L348" s="366"/>
      <c r="M348" s="367"/>
      <c r="O348" s="1" t="s">
        <v>1129</v>
      </c>
      <c r="AQ348" s="112" t="s">
        <v>1129</v>
      </c>
    </row>
    <row r="349" spans="2:43" ht="15" customHeight="1" outlineLevel="1" x14ac:dyDescent="0.25">
      <c r="B349" s="363"/>
      <c r="C349" s="364"/>
      <c r="D349" s="365"/>
      <c r="E349" s="366"/>
      <c r="F349" s="366"/>
      <c r="G349" s="366"/>
      <c r="H349" s="366"/>
      <c r="I349" s="366"/>
      <c r="J349" s="366"/>
      <c r="K349" s="366"/>
      <c r="L349" s="366"/>
      <c r="M349" s="367"/>
      <c r="O349" s="1" t="s">
        <v>1130</v>
      </c>
      <c r="AQ349" s="112" t="s">
        <v>1130</v>
      </c>
    </row>
    <row r="350" spans="2:43" ht="15" customHeight="1" outlineLevel="1" x14ac:dyDescent="0.25">
      <c r="B350" s="363"/>
      <c r="C350" s="364"/>
      <c r="D350" s="365"/>
      <c r="E350" s="366"/>
      <c r="F350" s="366"/>
      <c r="G350" s="366"/>
      <c r="H350" s="366"/>
      <c r="I350" s="366"/>
      <c r="J350" s="366"/>
      <c r="K350" s="366"/>
      <c r="L350" s="366"/>
      <c r="M350" s="367"/>
      <c r="O350" s="1" t="s">
        <v>1131</v>
      </c>
      <c r="AQ350" s="112" t="s">
        <v>1131</v>
      </c>
    </row>
    <row r="351" spans="2:43" ht="15" customHeight="1" outlineLevel="1" x14ac:dyDescent="0.25">
      <c r="B351" s="363"/>
      <c r="C351" s="364"/>
      <c r="D351" s="365"/>
      <c r="E351" s="366"/>
      <c r="F351" s="366"/>
      <c r="G351" s="366"/>
      <c r="H351" s="366"/>
      <c r="I351" s="366"/>
      <c r="J351" s="366"/>
      <c r="K351" s="366"/>
      <c r="L351" s="366"/>
      <c r="M351" s="367"/>
      <c r="O351" s="1" t="s">
        <v>1132</v>
      </c>
      <c r="AQ351" s="112" t="s">
        <v>1132</v>
      </c>
    </row>
    <row r="352" spans="2:43" ht="15" customHeight="1" outlineLevel="1" x14ac:dyDescent="0.25">
      <c r="B352" s="363"/>
      <c r="C352" s="364"/>
      <c r="D352" s="365"/>
      <c r="E352" s="366"/>
      <c r="F352" s="366"/>
      <c r="G352" s="366"/>
      <c r="H352" s="366"/>
      <c r="I352" s="366"/>
      <c r="J352" s="366"/>
      <c r="K352" s="366"/>
      <c r="L352" s="366"/>
      <c r="M352" s="367"/>
      <c r="O352" s="1" t="s">
        <v>1133</v>
      </c>
      <c r="AQ352" s="112" t="s">
        <v>1133</v>
      </c>
    </row>
    <row r="353" spans="2:43" ht="15" customHeight="1" outlineLevel="1" x14ac:dyDescent="0.25">
      <c r="B353" s="363"/>
      <c r="C353" s="364"/>
      <c r="D353" s="365"/>
      <c r="E353" s="366"/>
      <c r="F353" s="366"/>
      <c r="G353" s="366"/>
      <c r="H353" s="366"/>
      <c r="I353" s="366"/>
      <c r="J353" s="366"/>
      <c r="K353" s="366"/>
      <c r="L353" s="366"/>
      <c r="M353" s="367"/>
      <c r="O353" s="1" t="s">
        <v>1134</v>
      </c>
      <c r="AQ353" s="112" t="s">
        <v>1134</v>
      </c>
    </row>
    <row r="354" spans="2:43" ht="15" customHeight="1" outlineLevel="1" x14ac:dyDescent="0.25">
      <c r="B354" s="363"/>
      <c r="C354" s="364"/>
      <c r="D354" s="365"/>
      <c r="E354" s="366"/>
      <c r="F354" s="366"/>
      <c r="G354" s="366"/>
      <c r="H354" s="366"/>
      <c r="I354" s="366"/>
      <c r="J354" s="366"/>
      <c r="K354" s="366"/>
      <c r="L354" s="366"/>
      <c r="M354" s="367"/>
      <c r="O354" s="1" t="s">
        <v>1135</v>
      </c>
      <c r="AQ354" s="112" t="s">
        <v>1135</v>
      </c>
    </row>
    <row r="355" spans="2:43" ht="15" customHeight="1" outlineLevel="1" x14ac:dyDescent="0.25">
      <c r="B355" s="363"/>
      <c r="C355" s="364"/>
      <c r="D355" s="365"/>
      <c r="E355" s="366"/>
      <c r="F355" s="366"/>
      <c r="G355" s="366"/>
      <c r="H355" s="366"/>
      <c r="I355" s="366"/>
      <c r="J355" s="366"/>
      <c r="K355" s="366"/>
      <c r="L355" s="366"/>
      <c r="M355" s="367"/>
      <c r="O355" s="1" t="s">
        <v>1136</v>
      </c>
      <c r="AQ355" s="112" t="s">
        <v>1136</v>
      </c>
    </row>
    <row r="356" spans="2:43" ht="15" customHeight="1" outlineLevel="1" x14ac:dyDescent="0.25">
      <c r="B356" s="363"/>
      <c r="C356" s="364"/>
      <c r="D356" s="365"/>
      <c r="E356" s="366"/>
      <c r="F356" s="366"/>
      <c r="G356" s="366"/>
      <c r="H356" s="366"/>
      <c r="I356" s="366"/>
      <c r="J356" s="366"/>
      <c r="K356" s="366"/>
      <c r="L356" s="366"/>
      <c r="M356" s="367"/>
      <c r="O356" s="1" t="s">
        <v>1137</v>
      </c>
      <c r="AQ356" s="112" t="s">
        <v>1137</v>
      </c>
    </row>
    <row r="357" spans="2:43" ht="15" customHeight="1" outlineLevel="1" x14ac:dyDescent="0.25">
      <c r="B357" s="363"/>
      <c r="C357" s="364"/>
      <c r="D357" s="365"/>
      <c r="E357" s="366"/>
      <c r="F357" s="366"/>
      <c r="G357" s="366"/>
      <c r="H357" s="366"/>
      <c r="I357" s="366"/>
      <c r="J357" s="366"/>
      <c r="K357" s="366"/>
      <c r="L357" s="366"/>
      <c r="M357" s="367"/>
      <c r="O357" s="1" t="s">
        <v>1138</v>
      </c>
      <c r="AQ357" s="112" t="s">
        <v>1138</v>
      </c>
    </row>
    <row r="358" spans="2:43" ht="15" customHeight="1" outlineLevel="1" x14ac:dyDescent="0.25">
      <c r="B358" s="363"/>
      <c r="C358" s="364"/>
      <c r="D358" s="365"/>
      <c r="E358" s="366"/>
      <c r="F358" s="366"/>
      <c r="G358" s="366"/>
      <c r="H358" s="366"/>
      <c r="I358" s="366"/>
      <c r="J358" s="366"/>
      <c r="K358" s="366"/>
      <c r="L358" s="366"/>
      <c r="M358" s="367"/>
      <c r="O358" s="1" t="s">
        <v>1139</v>
      </c>
      <c r="AQ358" s="112" t="s">
        <v>1139</v>
      </c>
    </row>
    <row r="359" spans="2:43" ht="15" customHeight="1" outlineLevel="1" x14ac:dyDescent="0.25">
      <c r="B359" s="363"/>
      <c r="C359" s="364"/>
      <c r="D359" s="365"/>
      <c r="E359" s="366"/>
      <c r="F359" s="366"/>
      <c r="G359" s="366"/>
      <c r="H359" s="366"/>
      <c r="I359" s="366"/>
      <c r="J359" s="366"/>
      <c r="K359" s="366"/>
      <c r="L359" s="366"/>
      <c r="M359" s="367"/>
      <c r="O359" s="1" t="s">
        <v>1140</v>
      </c>
      <c r="AQ359" s="112" t="s">
        <v>1140</v>
      </c>
    </row>
    <row r="360" spans="2:43" ht="15" customHeight="1" outlineLevel="1" x14ac:dyDescent="0.25">
      <c r="B360" s="363"/>
      <c r="C360" s="364"/>
      <c r="D360" s="365"/>
      <c r="E360" s="366"/>
      <c r="F360" s="366"/>
      <c r="G360" s="366"/>
      <c r="H360" s="366"/>
      <c r="I360" s="366"/>
      <c r="J360" s="366"/>
      <c r="K360" s="366"/>
      <c r="L360" s="366"/>
      <c r="M360" s="367"/>
      <c r="O360" s="1" t="s">
        <v>1141</v>
      </c>
      <c r="AQ360" s="112" t="s">
        <v>1141</v>
      </c>
    </row>
    <row r="361" spans="2:43" ht="15" customHeight="1" outlineLevel="1" x14ac:dyDescent="0.25">
      <c r="B361" s="363"/>
      <c r="C361" s="364"/>
      <c r="D361" s="365"/>
      <c r="E361" s="366"/>
      <c r="F361" s="366"/>
      <c r="G361" s="366"/>
      <c r="H361" s="366"/>
      <c r="I361" s="366"/>
      <c r="J361" s="366"/>
      <c r="K361" s="366"/>
      <c r="L361" s="366"/>
      <c r="M361" s="367"/>
      <c r="O361" s="1" t="s">
        <v>1142</v>
      </c>
      <c r="AQ361" s="112" t="s">
        <v>1142</v>
      </c>
    </row>
    <row r="362" spans="2:43" ht="15" customHeight="1" outlineLevel="1" x14ac:dyDescent="0.25">
      <c r="B362" s="363"/>
      <c r="C362" s="364"/>
      <c r="D362" s="365"/>
      <c r="E362" s="366"/>
      <c r="F362" s="366"/>
      <c r="G362" s="366"/>
      <c r="H362" s="366"/>
      <c r="I362" s="366"/>
      <c r="J362" s="366"/>
      <c r="K362" s="366"/>
      <c r="L362" s="366"/>
      <c r="M362" s="367"/>
      <c r="O362" s="1" t="s">
        <v>1143</v>
      </c>
      <c r="AQ362" s="112" t="s">
        <v>1143</v>
      </c>
    </row>
    <row r="363" spans="2:43" ht="15" customHeight="1" outlineLevel="1" x14ac:dyDescent="0.25">
      <c r="B363" s="363"/>
      <c r="C363" s="364"/>
      <c r="D363" s="365"/>
      <c r="E363" s="366"/>
      <c r="F363" s="366"/>
      <c r="G363" s="366"/>
      <c r="H363" s="366"/>
      <c r="I363" s="366"/>
      <c r="J363" s="366"/>
      <c r="K363" s="366"/>
      <c r="L363" s="366"/>
      <c r="M363" s="367"/>
      <c r="O363" s="1" t="s">
        <v>1144</v>
      </c>
      <c r="AQ363" s="112" t="s">
        <v>1144</v>
      </c>
    </row>
    <row r="364" spans="2:43" ht="15" customHeight="1" outlineLevel="1" x14ac:dyDescent="0.25">
      <c r="B364" s="363"/>
      <c r="C364" s="364"/>
      <c r="D364" s="365"/>
      <c r="E364" s="366"/>
      <c r="F364" s="366"/>
      <c r="G364" s="366"/>
      <c r="H364" s="366"/>
      <c r="I364" s="366"/>
      <c r="J364" s="366"/>
      <c r="K364" s="366"/>
      <c r="L364" s="366"/>
      <c r="M364" s="367"/>
      <c r="O364" s="1" t="s">
        <v>1145</v>
      </c>
      <c r="AQ364" s="112" t="s">
        <v>1145</v>
      </c>
    </row>
    <row r="365" spans="2:43" ht="15" customHeight="1" outlineLevel="1" x14ac:dyDescent="0.25">
      <c r="B365" s="363"/>
      <c r="C365" s="364"/>
      <c r="D365" s="365"/>
      <c r="E365" s="366"/>
      <c r="F365" s="366"/>
      <c r="G365" s="366"/>
      <c r="H365" s="366"/>
      <c r="I365" s="366"/>
      <c r="J365" s="366"/>
      <c r="K365" s="366"/>
      <c r="L365" s="366"/>
      <c r="M365" s="367"/>
      <c r="O365" s="1" t="s">
        <v>1146</v>
      </c>
      <c r="AQ365" s="112" t="s">
        <v>1146</v>
      </c>
    </row>
    <row r="366" spans="2:43" ht="15" customHeight="1" outlineLevel="1" x14ac:dyDescent="0.25">
      <c r="B366" s="363"/>
      <c r="C366" s="364"/>
      <c r="D366" s="365"/>
      <c r="E366" s="366"/>
      <c r="F366" s="366"/>
      <c r="G366" s="366"/>
      <c r="H366" s="366"/>
      <c r="I366" s="366"/>
      <c r="J366" s="366"/>
      <c r="K366" s="366"/>
      <c r="L366" s="366"/>
      <c r="M366" s="367"/>
      <c r="O366" s="1" t="s">
        <v>1147</v>
      </c>
      <c r="AQ366" s="112" t="s">
        <v>1147</v>
      </c>
    </row>
    <row r="367" spans="2:43" ht="15" customHeight="1" outlineLevel="1" x14ac:dyDescent="0.25">
      <c r="B367" s="363"/>
      <c r="C367" s="364"/>
      <c r="D367" s="365"/>
      <c r="E367" s="366"/>
      <c r="F367" s="366"/>
      <c r="G367" s="366"/>
      <c r="H367" s="366"/>
      <c r="I367" s="366"/>
      <c r="J367" s="366"/>
      <c r="K367" s="366"/>
      <c r="L367" s="366"/>
      <c r="M367" s="367"/>
      <c r="O367" s="1" t="s">
        <v>1148</v>
      </c>
      <c r="AQ367" s="112" t="s">
        <v>1148</v>
      </c>
    </row>
    <row r="368" spans="2:43" ht="15" customHeight="1" outlineLevel="1" x14ac:dyDescent="0.25">
      <c r="B368" s="363"/>
      <c r="C368" s="364"/>
      <c r="D368" s="365"/>
      <c r="E368" s="366"/>
      <c r="F368" s="366"/>
      <c r="G368" s="366"/>
      <c r="H368" s="366"/>
      <c r="I368" s="366"/>
      <c r="J368" s="366"/>
      <c r="K368" s="366"/>
      <c r="L368" s="366"/>
      <c r="M368" s="367"/>
      <c r="O368" s="1" t="s">
        <v>1149</v>
      </c>
      <c r="AQ368" s="112" t="s">
        <v>1149</v>
      </c>
    </row>
    <row r="369" spans="2:43" ht="15" customHeight="1" outlineLevel="1" x14ac:dyDescent="0.25">
      <c r="B369" s="363"/>
      <c r="C369" s="364"/>
      <c r="D369" s="365"/>
      <c r="E369" s="366"/>
      <c r="F369" s="366"/>
      <c r="G369" s="366"/>
      <c r="H369" s="366"/>
      <c r="I369" s="366"/>
      <c r="J369" s="366"/>
      <c r="K369" s="366"/>
      <c r="L369" s="366"/>
      <c r="M369" s="367"/>
      <c r="O369" s="1" t="s">
        <v>1150</v>
      </c>
      <c r="AQ369" s="112" t="s">
        <v>1150</v>
      </c>
    </row>
    <row r="370" spans="2:43" ht="15" customHeight="1" outlineLevel="1" x14ac:dyDescent="0.25">
      <c r="B370" s="363"/>
      <c r="C370" s="364"/>
      <c r="D370" s="365"/>
      <c r="E370" s="366"/>
      <c r="F370" s="366"/>
      <c r="G370" s="366"/>
      <c r="H370" s="366"/>
      <c r="I370" s="366"/>
      <c r="J370" s="366"/>
      <c r="K370" s="366"/>
      <c r="L370" s="366"/>
      <c r="M370" s="367"/>
      <c r="O370" s="1" t="s">
        <v>1151</v>
      </c>
      <c r="AQ370" s="112" t="s">
        <v>1151</v>
      </c>
    </row>
    <row r="371" spans="2:43" ht="15" customHeight="1" outlineLevel="1" x14ac:dyDescent="0.25">
      <c r="B371" s="363"/>
      <c r="C371" s="364"/>
      <c r="D371" s="365"/>
      <c r="E371" s="366"/>
      <c r="F371" s="366"/>
      <c r="G371" s="366"/>
      <c r="H371" s="366"/>
      <c r="I371" s="366"/>
      <c r="J371" s="366"/>
      <c r="K371" s="366"/>
      <c r="L371" s="366"/>
      <c r="M371" s="367"/>
      <c r="O371" s="1" t="s">
        <v>1152</v>
      </c>
      <c r="AQ371" s="112" t="s">
        <v>1152</v>
      </c>
    </row>
    <row r="372" spans="2:43" ht="15" customHeight="1" outlineLevel="1" x14ac:dyDescent="0.25">
      <c r="B372" s="363"/>
      <c r="C372" s="364"/>
      <c r="D372" s="365"/>
      <c r="E372" s="366"/>
      <c r="F372" s="366"/>
      <c r="G372" s="366"/>
      <c r="H372" s="366"/>
      <c r="I372" s="366"/>
      <c r="J372" s="366"/>
      <c r="K372" s="366"/>
      <c r="L372" s="366"/>
      <c r="M372" s="367"/>
      <c r="O372" s="1" t="s">
        <v>1153</v>
      </c>
      <c r="AQ372" s="112" t="s">
        <v>1153</v>
      </c>
    </row>
    <row r="373" spans="2:43" ht="15" customHeight="1" outlineLevel="1" x14ac:dyDescent="0.25">
      <c r="B373" s="363"/>
      <c r="C373" s="364"/>
      <c r="D373" s="365"/>
      <c r="E373" s="366"/>
      <c r="F373" s="366"/>
      <c r="G373" s="366"/>
      <c r="H373" s="366"/>
      <c r="I373" s="366"/>
      <c r="J373" s="366"/>
      <c r="K373" s="366"/>
      <c r="L373" s="366"/>
      <c r="M373" s="367"/>
      <c r="O373" s="1" t="s">
        <v>1154</v>
      </c>
      <c r="AQ373" s="112" t="s">
        <v>1154</v>
      </c>
    </row>
    <row r="374" spans="2:43" ht="15" customHeight="1" outlineLevel="1" x14ac:dyDescent="0.25">
      <c r="B374" s="363"/>
      <c r="C374" s="364"/>
      <c r="D374" s="365"/>
      <c r="E374" s="366"/>
      <c r="F374" s="366"/>
      <c r="G374" s="366"/>
      <c r="H374" s="366"/>
      <c r="I374" s="366"/>
      <c r="J374" s="366"/>
      <c r="K374" s="366"/>
      <c r="L374" s="366"/>
      <c r="M374" s="367"/>
      <c r="O374" s="1" t="s">
        <v>1155</v>
      </c>
      <c r="AQ374" s="112" t="s">
        <v>1155</v>
      </c>
    </row>
    <row r="375" spans="2:43" ht="15" customHeight="1" outlineLevel="1" x14ac:dyDescent="0.25">
      <c r="B375" s="363"/>
      <c r="C375" s="364"/>
      <c r="D375" s="365"/>
      <c r="E375" s="366"/>
      <c r="F375" s="366"/>
      <c r="G375" s="366"/>
      <c r="H375" s="366"/>
      <c r="I375" s="366"/>
      <c r="J375" s="366"/>
      <c r="K375" s="366"/>
      <c r="L375" s="366"/>
      <c r="M375" s="367"/>
      <c r="O375" s="1" t="s">
        <v>1156</v>
      </c>
      <c r="AQ375" s="112" t="s">
        <v>1156</v>
      </c>
    </row>
    <row r="376" spans="2:43" ht="15" customHeight="1" outlineLevel="1" x14ac:dyDescent="0.25">
      <c r="B376" s="363"/>
      <c r="C376" s="364"/>
      <c r="D376" s="365"/>
      <c r="E376" s="366"/>
      <c r="F376" s="366"/>
      <c r="G376" s="366"/>
      <c r="H376" s="366"/>
      <c r="I376" s="366"/>
      <c r="J376" s="366"/>
      <c r="K376" s="366"/>
      <c r="L376" s="366"/>
      <c r="M376" s="367"/>
      <c r="O376" s="1" t="s">
        <v>1157</v>
      </c>
      <c r="AQ376" s="112" t="s">
        <v>1157</v>
      </c>
    </row>
    <row r="377" spans="2:43" ht="15" customHeight="1" outlineLevel="1" x14ac:dyDescent="0.25">
      <c r="B377" s="363"/>
      <c r="C377" s="364"/>
      <c r="D377" s="365"/>
      <c r="E377" s="366"/>
      <c r="F377" s="366"/>
      <c r="G377" s="366"/>
      <c r="H377" s="366"/>
      <c r="I377" s="366"/>
      <c r="J377" s="366"/>
      <c r="K377" s="366"/>
      <c r="L377" s="366"/>
      <c r="M377" s="367"/>
      <c r="O377" s="1" t="s">
        <v>1158</v>
      </c>
      <c r="AQ377" s="112" t="s">
        <v>1158</v>
      </c>
    </row>
    <row r="378" spans="2:43" ht="15" customHeight="1" outlineLevel="1" x14ac:dyDescent="0.25">
      <c r="B378" s="363"/>
      <c r="C378" s="364"/>
      <c r="D378" s="365"/>
      <c r="E378" s="366"/>
      <c r="F378" s="366"/>
      <c r="G378" s="366"/>
      <c r="H378" s="366"/>
      <c r="I378" s="366"/>
      <c r="J378" s="366"/>
      <c r="K378" s="366"/>
      <c r="L378" s="366"/>
      <c r="M378" s="367"/>
      <c r="O378" s="1" t="s">
        <v>1159</v>
      </c>
      <c r="AQ378" s="112" t="s">
        <v>1159</v>
      </c>
    </row>
    <row r="379" spans="2:43" ht="15" customHeight="1" outlineLevel="1" x14ac:dyDescent="0.25">
      <c r="B379" s="363"/>
      <c r="C379" s="364"/>
      <c r="D379" s="365"/>
      <c r="E379" s="366"/>
      <c r="F379" s="366"/>
      <c r="G379" s="366"/>
      <c r="H379" s="366"/>
      <c r="I379" s="366"/>
      <c r="J379" s="366"/>
      <c r="K379" s="366"/>
      <c r="L379" s="366"/>
      <c r="M379" s="367"/>
      <c r="O379" s="1" t="s">
        <v>1160</v>
      </c>
      <c r="AQ379" s="112" t="s">
        <v>1160</v>
      </c>
    </row>
    <row r="380" spans="2:43" ht="15" customHeight="1" outlineLevel="1" x14ac:dyDescent="0.25">
      <c r="B380" s="363"/>
      <c r="C380" s="364"/>
      <c r="D380" s="365"/>
      <c r="E380" s="366"/>
      <c r="F380" s="366"/>
      <c r="G380" s="366"/>
      <c r="H380" s="366"/>
      <c r="I380" s="366"/>
      <c r="J380" s="366"/>
      <c r="K380" s="366"/>
      <c r="L380" s="366"/>
      <c r="M380" s="367"/>
      <c r="O380" s="1" t="s">
        <v>1161</v>
      </c>
      <c r="AQ380" s="112" t="s">
        <v>1161</v>
      </c>
    </row>
    <row r="381" spans="2:43" ht="15" customHeight="1" outlineLevel="1" x14ac:dyDescent="0.25">
      <c r="B381" s="363"/>
      <c r="C381" s="364"/>
      <c r="D381" s="365"/>
      <c r="E381" s="366"/>
      <c r="F381" s="366"/>
      <c r="G381" s="366"/>
      <c r="H381" s="366"/>
      <c r="I381" s="366"/>
      <c r="J381" s="366"/>
      <c r="K381" s="366"/>
      <c r="L381" s="366"/>
      <c r="M381" s="367"/>
      <c r="O381" s="1" t="s">
        <v>1162</v>
      </c>
      <c r="AQ381" s="112" t="s">
        <v>1162</v>
      </c>
    </row>
    <row r="382" spans="2:43" ht="15" customHeight="1" outlineLevel="1" x14ac:dyDescent="0.25">
      <c r="B382" s="363"/>
      <c r="C382" s="364"/>
      <c r="D382" s="365"/>
      <c r="E382" s="366"/>
      <c r="F382" s="366"/>
      <c r="G382" s="366"/>
      <c r="H382" s="366"/>
      <c r="I382" s="366"/>
      <c r="J382" s="366"/>
      <c r="K382" s="366"/>
      <c r="L382" s="366"/>
      <c r="M382" s="367"/>
      <c r="O382" s="1" t="s">
        <v>1163</v>
      </c>
      <c r="AQ382" s="112" t="s">
        <v>1163</v>
      </c>
    </row>
    <row r="383" spans="2:43" ht="15" customHeight="1" outlineLevel="1" x14ac:dyDescent="0.25">
      <c r="B383" s="363"/>
      <c r="C383" s="364"/>
      <c r="D383" s="365"/>
      <c r="E383" s="366"/>
      <c r="F383" s="366"/>
      <c r="G383" s="366"/>
      <c r="H383" s="366"/>
      <c r="I383" s="366"/>
      <c r="J383" s="366"/>
      <c r="K383" s="366"/>
      <c r="L383" s="366"/>
      <c r="M383" s="367"/>
      <c r="O383" s="1" t="s">
        <v>1164</v>
      </c>
      <c r="AQ383" s="112" t="s">
        <v>1164</v>
      </c>
    </row>
    <row r="384" spans="2:43" ht="15" customHeight="1" outlineLevel="1" x14ac:dyDescent="0.25">
      <c r="B384" s="363"/>
      <c r="C384" s="364"/>
      <c r="D384" s="365"/>
      <c r="E384" s="366"/>
      <c r="F384" s="366"/>
      <c r="G384" s="366"/>
      <c r="H384" s="366"/>
      <c r="I384" s="366"/>
      <c r="J384" s="366"/>
      <c r="K384" s="366"/>
      <c r="L384" s="366"/>
      <c r="M384" s="367"/>
      <c r="O384" s="1" t="s">
        <v>1165</v>
      </c>
      <c r="AQ384" s="112" t="s">
        <v>1165</v>
      </c>
    </row>
    <row r="385" spans="2:43" ht="15" customHeight="1" outlineLevel="1" x14ac:dyDescent="0.25">
      <c r="B385" s="363"/>
      <c r="C385" s="364"/>
      <c r="D385" s="365"/>
      <c r="E385" s="366"/>
      <c r="F385" s="366"/>
      <c r="G385" s="366"/>
      <c r="H385" s="366"/>
      <c r="I385" s="366"/>
      <c r="J385" s="366"/>
      <c r="K385" s="366"/>
      <c r="L385" s="366"/>
      <c r="M385" s="367"/>
      <c r="O385" s="1" t="s">
        <v>1166</v>
      </c>
      <c r="AQ385" s="112" t="s">
        <v>1166</v>
      </c>
    </row>
    <row r="386" spans="2:43" ht="15" customHeight="1" outlineLevel="1" x14ac:dyDescent="0.25">
      <c r="B386" s="363"/>
      <c r="C386" s="364"/>
      <c r="D386" s="365"/>
      <c r="E386" s="366"/>
      <c r="F386" s="366"/>
      <c r="G386" s="366"/>
      <c r="H386" s="366"/>
      <c r="I386" s="366"/>
      <c r="J386" s="366"/>
      <c r="K386" s="366"/>
      <c r="L386" s="366"/>
      <c r="M386" s="367"/>
      <c r="O386" s="1" t="s">
        <v>1167</v>
      </c>
      <c r="AQ386" s="112" t="s">
        <v>1167</v>
      </c>
    </row>
    <row r="387" spans="2:43" ht="15" customHeight="1" outlineLevel="1" x14ac:dyDescent="0.25">
      <c r="B387" s="363"/>
      <c r="C387" s="364"/>
      <c r="D387" s="365"/>
      <c r="E387" s="366"/>
      <c r="F387" s="366"/>
      <c r="G387" s="366"/>
      <c r="H387" s="366"/>
      <c r="I387" s="366"/>
      <c r="J387" s="366"/>
      <c r="K387" s="366"/>
      <c r="L387" s="366"/>
      <c r="M387" s="367"/>
      <c r="O387" s="1" t="s">
        <v>1168</v>
      </c>
      <c r="AQ387" s="112" t="s">
        <v>1168</v>
      </c>
    </row>
    <row r="388" spans="2:43" ht="15" customHeight="1" outlineLevel="1" x14ac:dyDescent="0.25">
      <c r="B388" s="363"/>
      <c r="C388" s="364"/>
      <c r="D388" s="365"/>
      <c r="E388" s="366"/>
      <c r="F388" s="366"/>
      <c r="G388" s="366"/>
      <c r="H388" s="366"/>
      <c r="I388" s="366"/>
      <c r="J388" s="366"/>
      <c r="K388" s="366"/>
      <c r="L388" s="366"/>
      <c r="M388" s="367"/>
      <c r="O388" s="1" t="s">
        <v>1169</v>
      </c>
      <c r="AQ388" s="112" t="s">
        <v>1169</v>
      </c>
    </row>
    <row r="389" spans="2:43" ht="15" customHeight="1" outlineLevel="1" x14ac:dyDescent="0.25">
      <c r="B389" s="363"/>
      <c r="C389" s="364"/>
      <c r="D389" s="365"/>
      <c r="E389" s="366"/>
      <c r="F389" s="366"/>
      <c r="G389" s="366"/>
      <c r="H389" s="366"/>
      <c r="I389" s="366"/>
      <c r="J389" s="366"/>
      <c r="K389" s="366"/>
      <c r="L389" s="366"/>
      <c r="M389" s="367"/>
      <c r="O389" s="1" t="s">
        <v>1170</v>
      </c>
      <c r="AQ389" s="112" t="s">
        <v>1170</v>
      </c>
    </row>
    <row r="390" spans="2:43" ht="15" customHeight="1" outlineLevel="1" x14ac:dyDescent="0.25">
      <c r="B390" s="363"/>
      <c r="C390" s="364"/>
      <c r="D390" s="365"/>
      <c r="E390" s="366"/>
      <c r="F390" s="366"/>
      <c r="G390" s="366"/>
      <c r="H390" s="366"/>
      <c r="I390" s="366"/>
      <c r="J390" s="366"/>
      <c r="K390" s="366"/>
      <c r="L390" s="366"/>
      <c r="M390" s="367"/>
      <c r="O390" s="1" t="s">
        <v>1171</v>
      </c>
      <c r="AQ390" s="112" t="s">
        <v>1171</v>
      </c>
    </row>
    <row r="391" spans="2:43" ht="15" customHeight="1" outlineLevel="1" x14ac:dyDescent="0.25">
      <c r="B391" s="363"/>
      <c r="C391" s="364"/>
      <c r="D391" s="365"/>
      <c r="E391" s="366"/>
      <c r="F391" s="366"/>
      <c r="G391" s="366"/>
      <c r="H391" s="366"/>
      <c r="I391" s="366"/>
      <c r="J391" s="366"/>
      <c r="K391" s="366"/>
      <c r="L391" s="366"/>
      <c r="M391" s="367"/>
      <c r="O391" s="1" t="s">
        <v>1172</v>
      </c>
      <c r="AQ391" s="112" t="s">
        <v>1172</v>
      </c>
    </row>
    <row r="392" spans="2:43" ht="15" customHeight="1" outlineLevel="1" x14ac:dyDescent="0.25">
      <c r="B392" s="363"/>
      <c r="C392" s="364"/>
      <c r="D392" s="365"/>
      <c r="E392" s="366"/>
      <c r="F392" s="366"/>
      <c r="G392" s="366"/>
      <c r="H392" s="366"/>
      <c r="I392" s="366"/>
      <c r="J392" s="366"/>
      <c r="K392" s="366"/>
      <c r="L392" s="366"/>
      <c r="M392" s="367"/>
      <c r="O392" s="1" t="s">
        <v>1173</v>
      </c>
      <c r="AQ392" s="112" t="s">
        <v>1173</v>
      </c>
    </row>
    <row r="393" spans="2:43" ht="15" customHeight="1" outlineLevel="1" x14ac:dyDescent="0.25">
      <c r="B393" s="363"/>
      <c r="C393" s="364"/>
      <c r="D393" s="365"/>
      <c r="E393" s="366"/>
      <c r="F393" s="366"/>
      <c r="G393" s="366"/>
      <c r="H393" s="366"/>
      <c r="I393" s="366"/>
      <c r="J393" s="366"/>
      <c r="K393" s="366"/>
      <c r="L393" s="366"/>
      <c r="M393" s="367"/>
      <c r="O393" s="1" t="s">
        <v>1174</v>
      </c>
      <c r="AQ393" s="112" t="s">
        <v>1174</v>
      </c>
    </row>
    <row r="394" spans="2:43" ht="15" customHeight="1" outlineLevel="1" x14ac:dyDescent="0.25">
      <c r="B394" s="363"/>
      <c r="C394" s="364"/>
      <c r="D394" s="365"/>
      <c r="E394" s="366"/>
      <c r="F394" s="366"/>
      <c r="G394" s="366"/>
      <c r="H394" s="366"/>
      <c r="I394" s="366"/>
      <c r="J394" s="366"/>
      <c r="K394" s="366"/>
      <c r="L394" s="366"/>
      <c r="M394" s="367"/>
      <c r="O394" s="1" t="s">
        <v>1175</v>
      </c>
      <c r="AQ394" s="112" t="s">
        <v>1175</v>
      </c>
    </row>
    <row r="395" spans="2:43" ht="15" customHeight="1" outlineLevel="1" x14ac:dyDescent="0.25">
      <c r="B395" s="363"/>
      <c r="C395" s="364"/>
      <c r="D395" s="365"/>
      <c r="E395" s="366"/>
      <c r="F395" s="366"/>
      <c r="G395" s="366"/>
      <c r="H395" s="366"/>
      <c r="I395" s="366"/>
      <c r="J395" s="366"/>
      <c r="K395" s="366"/>
      <c r="L395" s="366"/>
      <c r="M395" s="367"/>
      <c r="O395" s="1" t="s">
        <v>1176</v>
      </c>
      <c r="AQ395" s="112" t="s">
        <v>1176</v>
      </c>
    </row>
    <row r="396" spans="2:43" ht="15" customHeight="1" outlineLevel="1" x14ac:dyDescent="0.25">
      <c r="B396" s="363"/>
      <c r="C396" s="364"/>
      <c r="D396" s="365"/>
      <c r="E396" s="366"/>
      <c r="F396" s="366"/>
      <c r="G396" s="366"/>
      <c r="H396" s="366"/>
      <c r="I396" s="366"/>
      <c r="J396" s="366"/>
      <c r="K396" s="366"/>
      <c r="L396" s="366"/>
      <c r="M396" s="367"/>
      <c r="O396" s="1" t="s">
        <v>1177</v>
      </c>
      <c r="AQ396" s="112" t="s">
        <v>1177</v>
      </c>
    </row>
    <row r="397" spans="2:43" ht="15" customHeight="1" outlineLevel="1" x14ac:dyDescent="0.25">
      <c r="B397" s="363"/>
      <c r="C397" s="364"/>
      <c r="D397" s="365"/>
      <c r="E397" s="366"/>
      <c r="F397" s="366"/>
      <c r="G397" s="366"/>
      <c r="H397" s="366"/>
      <c r="I397" s="366"/>
      <c r="J397" s="366"/>
      <c r="K397" s="366"/>
      <c r="L397" s="366"/>
      <c r="M397" s="367"/>
      <c r="O397" s="1" t="s">
        <v>1178</v>
      </c>
      <c r="AQ397" s="112" t="s">
        <v>1178</v>
      </c>
    </row>
    <row r="398" spans="2:43" ht="15" customHeight="1" outlineLevel="1" x14ac:dyDescent="0.25">
      <c r="B398" s="363"/>
      <c r="C398" s="364"/>
      <c r="D398" s="365"/>
      <c r="E398" s="366"/>
      <c r="F398" s="366"/>
      <c r="G398" s="366"/>
      <c r="H398" s="366"/>
      <c r="I398" s="366"/>
      <c r="J398" s="366"/>
      <c r="K398" s="366"/>
      <c r="L398" s="366"/>
      <c r="M398" s="367"/>
      <c r="O398" s="1" t="s">
        <v>1179</v>
      </c>
      <c r="AQ398" s="112" t="s">
        <v>1179</v>
      </c>
    </row>
    <row r="399" spans="2:43" ht="15" customHeight="1" outlineLevel="1" x14ac:dyDescent="0.25">
      <c r="B399" s="363"/>
      <c r="C399" s="364"/>
      <c r="D399" s="365"/>
      <c r="E399" s="366"/>
      <c r="F399" s="366"/>
      <c r="G399" s="366"/>
      <c r="H399" s="366"/>
      <c r="I399" s="366"/>
      <c r="J399" s="366"/>
      <c r="K399" s="366"/>
      <c r="L399" s="366"/>
      <c r="M399" s="367"/>
      <c r="O399" s="1" t="s">
        <v>1180</v>
      </c>
      <c r="AQ399" s="112" t="s">
        <v>1180</v>
      </c>
    </row>
    <row r="400" spans="2:43" ht="15" customHeight="1" outlineLevel="1" x14ac:dyDescent="0.25">
      <c r="B400" s="363"/>
      <c r="C400" s="364"/>
      <c r="D400" s="365"/>
      <c r="E400" s="366"/>
      <c r="F400" s="366"/>
      <c r="G400" s="366"/>
      <c r="H400" s="366"/>
      <c r="I400" s="366"/>
      <c r="J400" s="366"/>
      <c r="K400" s="366"/>
      <c r="L400" s="366"/>
      <c r="M400" s="367"/>
      <c r="O400" s="1" t="s">
        <v>1181</v>
      </c>
      <c r="AQ400" s="112" t="s">
        <v>1181</v>
      </c>
    </row>
    <row r="401" spans="2:43" ht="15" customHeight="1" outlineLevel="1" x14ac:dyDescent="0.25">
      <c r="B401" s="363"/>
      <c r="C401" s="364"/>
      <c r="D401" s="365"/>
      <c r="E401" s="366"/>
      <c r="F401" s="366"/>
      <c r="G401" s="366"/>
      <c r="H401" s="366"/>
      <c r="I401" s="366"/>
      <c r="J401" s="366"/>
      <c r="K401" s="366"/>
      <c r="L401" s="366"/>
      <c r="M401" s="367"/>
      <c r="O401" s="1" t="s">
        <v>1182</v>
      </c>
      <c r="AQ401" s="112" t="s">
        <v>1182</v>
      </c>
    </row>
    <row r="402" spans="2:43" ht="15" customHeight="1" outlineLevel="1" x14ac:dyDescent="0.25">
      <c r="B402" s="363"/>
      <c r="C402" s="364"/>
      <c r="D402" s="365"/>
      <c r="E402" s="366"/>
      <c r="F402" s="366"/>
      <c r="G402" s="366"/>
      <c r="H402" s="366"/>
      <c r="I402" s="366"/>
      <c r="J402" s="366"/>
      <c r="K402" s="366"/>
      <c r="L402" s="366"/>
      <c r="M402" s="367"/>
      <c r="O402" s="1" t="s">
        <v>1183</v>
      </c>
      <c r="AQ402" s="112" t="s">
        <v>1183</v>
      </c>
    </row>
    <row r="403" spans="2:43" ht="15" customHeight="1" outlineLevel="1" x14ac:dyDescent="0.25">
      <c r="B403" s="363"/>
      <c r="C403" s="364"/>
      <c r="D403" s="365"/>
      <c r="E403" s="366"/>
      <c r="F403" s="366"/>
      <c r="G403" s="366"/>
      <c r="H403" s="366"/>
      <c r="I403" s="366"/>
      <c r="J403" s="366"/>
      <c r="K403" s="366"/>
      <c r="L403" s="366"/>
      <c r="M403" s="367"/>
      <c r="O403" s="1" t="s">
        <v>1184</v>
      </c>
      <c r="AQ403" s="112" t="s">
        <v>1184</v>
      </c>
    </row>
    <row r="404" spans="2:43" ht="15" customHeight="1" outlineLevel="1" x14ac:dyDescent="0.25">
      <c r="B404" s="363"/>
      <c r="C404" s="364"/>
      <c r="D404" s="365"/>
      <c r="E404" s="366"/>
      <c r="F404" s="366"/>
      <c r="G404" s="366"/>
      <c r="H404" s="366"/>
      <c r="I404" s="366"/>
      <c r="J404" s="366"/>
      <c r="K404" s="366"/>
      <c r="L404" s="366"/>
      <c r="M404" s="367"/>
      <c r="O404" s="1" t="s">
        <v>1185</v>
      </c>
      <c r="AQ404" s="112" t="s">
        <v>1185</v>
      </c>
    </row>
    <row r="405" spans="2:43" ht="15" customHeight="1" outlineLevel="1" x14ac:dyDescent="0.25">
      <c r="B405" s="363"/>
      <c r="C405" s="364"/>
      <c r="D405" s="365"/>
      <c r="E405" s="366"/>
      <c r="F405" s="366"/>
      <c r="G405" s="366"/>
      <c r="H405" s="366"/>
      <c r="I405" s="366"/>
      <c r="J405" s="366"/>
      <c r="K405" s="366"/>
      <c r="L405" s="366"/>
      <c r="M405" s="367"/>
      <c r="O405" s="1" t="s">
        <v>1186</v>
      </c>
      <c r="AQ405" s="112" t="s">
        <v>1186</v>
      </c>
    </row>
    <row r="406" spans="2:43" ht="15" customHeight="1" outlineLevel="1" x14ac:dyDescent="0.25">
      <c r="B406" s="363"/>
      <c r="C406" s="364"/>
      <c r="D406" s="365"/>
      <c r="E406" s="366"/>
      <c r="F406" s="366"/>
      <c r="G406" s="366"/>
      <c r="H406" s="366"/>
      <c r="I406" s="366"/>
      <c r="J406" s="366"/>
      <c r="K406" s="366"/>
      <c r="L406" s="366"/>
      <c r="M406" s="367"/>
      <c r="O406" s="1" t="s">
        <v>1187</v>
      </c>
      <c r="AQ406" s="112" t="s">
        <v>1187</v>
      </c>
    </row>
    <row r="407" spans="2:43" ht="15" customHeight="1" outlineLevel="1" x14ac:dyDescent="0.25">
      <c r="B407" s="363"/>
      <c r="C407" s="364"/>
      <c r="D407" s="365"/>
      <c r="E407" s="366"/>
      <c r="F407" s="366"/>
      <c r="G407" s="366"/>
      <c r="H407" s="366"/>
      <c r="I407" s="366"/>
      <c r="J407" s="366"/>
      <c r="K407" s="366"/>
      <c r="L407" s="366"/>
      <c r="M407" s="367"/>
      <c r="O407" s="1" t="s">
        <v>1188</v>
      </c>
      <c r="AQ407" s="112" t="s">
        <v>1188</v>
      </c>
    </row>
    <row r="408" spans="2:43" ht="15" customHeight="1" outlineLevel="1" x14ac:dyDescent="0.25">
      <c r="B408" s="363"/>
      <c r="C408" s="364"/>
      <c r="D408" s="365"/>
      <c r="E408" s="366"/>
      <c r="F408" s="366"/>
      <c r="G408" s="366"/>
      <c r="H408" s="366"/>
      <c r="I408" s="366"/>
      <c r="J408" s="366"/>
      <c r="K408" s="366"/>
      <c r="L408" s="366"/>
      <c r="M408" s="367"/>
      <c r="O408" s="1" t="s">
        <v>1189</v>
      </c>
      <c r="AQ408" s="112" t="s">
        <v>1189</v>
      </c>
    </row>
    <row r="409" spans="2:43" ht="15" customHeight="1" outlineLevel="1" x14ac:dyDescent="0.25">
      <c r="B409" s="363"/>
      <c r="C409" s="364"/>
      <c r="D409" s="365"/>
      <c r="E409" s="366"/>
      <c r="F409" s="366"/>
      <c r="G409" s="366"/>
      <c r="H409" s="366"/>
      <c r="I409" s="366"/>
      <c r="J409" s="366"/>
      <c r="K409" s="366"/>
      <c r="L409" s="366"/>
      <c r="M409" s="367"/>
      <c r="O409" s="1" t="s">
        <v>1190</v>
      </c>
      <c r="AQ409" s="112" t="s">
        <v>1190</v>
      </c>
    </row>
    <row r="410" spans="2:43" ht="15" customHeight="1" outlineLevel="1" x14ac:dyDescent="0.25">
      <c r="B410" s="363"/>
      <c r="C410" s="364"/>
      <c r="D410" s="365"/>
      <c r="E410" s="366"/>
      <c r="F410" s="366"/>
      <c r="G410" s="366"/>
      <c r="H410" s="366"/>
      <c r="I410" s="366"/>
      <c r="J410" s="366"/>
      <c r="K410" s="366"/>
      <c r="L410" s="366"/>
      <c r="M410" s="367"/>
      <c r="O410" s="1" t="s">
        <v>1191</v>
      </c>
      <c r="AQ410" s="112" t="s">
        <v>1191</v>
      </c>
    </row>
    <row r="411" spans="2:43" ht="15" customHeight="1" outlineLevel="1" x14ac:dyDescent="0.25">
      <c r="B411" s="363"/>
      <c r="C411" s="364"/>
      <c r="D411" s="365"/>
      <c r="E411" s="366"/>
      <c r="F411" s="366"/>
      <c r="G411" s="366"/>
      <c r="H411" s="366"/>
      <c r="I411" s="366"/>
      <c r="J411" s="366"/>
      <c r="K411" s="366"/>
      <c r="L411" s="366"/>
      <c r="M411" s="367"/>
      <c r="O411" s="1" t="s">
        <v>1192</v>
      </c>
      <c r="AQ411" s="112" t="s">
        <v>1192</v>
      </c>
    </row>
    <row r="412" spans="2:43" ht="15" customHeight="1" outlineLevel="1" x14ac:dyDescent="0.25">
      <c r="B412" s="363"/>
      <c r="C412" s="364"/>
      <c r="D412" s="365"/>
      <c r="E412" s="366"/>
      <c r="F412" s="366"/>
      <c r="G412" s="366"/>
      <c r="H412" s="366"/>
      <c r="I412" s="366"/>
      <c r="J412" s="366"/>
      <c r="K412" s="366"/>
      <c r="L412" s="366"/>
      <c r="M412" s="367"/>
      <c r="O412" s="1" t="s">
        <v>1193</v>
      </c>
      <c r="AQ412" s="112" t="s">
        <v>1193</v>
      </c>
    </row>
    <row r="413" spans="2:43" ht="15" customHeight="1" outlineLevel="1" x14ac:dyDescent="0.25">
      <c r="B413" s="363"/>
      <c r="C413" s="364"/>
      <c r="D413" s="365"/>
      <c r="E413" s="366"/>
      <c r="F413" s="366"/>
      <c r="G413" s="366"/>
      <c r="H413" s="366"/>
      <c r="I413" s="366"/>
      <c r="J413" s="366"/>
      <c r="K413" s="366"/>
      <c r="L413" s="366"/>
      <c r="M413" s="367"/>
      <c r="O413" s="1" t="s">
        <v>1194</v>
      </c>
      <c r="AQ413" s="112" t="s">
        <v>1194</v>
      </c>
    </row>
    <row r="414" spans="2:43" ht="15" customHeight="1" outlineLevel="1" x14ac:dyDescent="0.25">
      <c r="B414" s="363"/>
      <c r="C414" s="364"/>
      <c r="D414" s="365"/>
      <c r="E414" s="366"/>
      <c r="F414" s="366"/>
      <c r="G414" s="366"/>
      <c r="H414" s="366"/>
      <c r="I414" s="366"/>
      <c r="J414" s="366"/>
      <c r="K414" s="366"/>
      <c r="L414" s="366"/>
      <c r="M414" s="367"/>
      <c r="O414" s="1" t="s">
        <v>1195</v>
      </c>
      <c r="AQ414" s="112" t="s">
        <v>1195</v>
      </c>
    </row>
    <row r="415" spans="2:43" ht="15" customHeight="1" outlineLevel="1" x14ac:dyDescent="0.25">
      <c r="B415" s="363"/>
      <c r="C415" s="364"/>
      <c r="D415" s="365"/>
      <c r="E415" s="366"/>
      <c r="F415" s="366"/>
      <c r="G415" s="366"/>
      <c r="H415" s="366"/>
      <c r="I415" s="366"/>
      <c r="J415" s="366"/>
      <c r="K415" s="366"/>
      <c r="L415" s="366"/>
      <c r="M415" s="367"/>
      <c r="O415" s="1" t="s">
        <v>1196</v>
      </c>
      <c r="AQ415" s="112" t="s">
        <v>1196</v>
      </c>
    </row>
    <row r="416" spans="2:43" ht="15" customHeight="1" outlineLevel="1" x14ac:dyDescent="0.25">
      <c r="B416" s="363"/>
      <c r="C416" s="364"/>
      <c r="D416" s="365"/>
      <c r="E416" s="366"/>
      <c r="F416" s="366"/>
      <c r="G416" s="366"/>
      <c r="H416" s="366"/>
      <c r="I416" s="366"/>
      <c r="J416" s="366"/>
      <c r="K416" s="366"/>
      <c r="L416" s="366"/>
      <c r="M416" s="367"/>
      <c r="O416" s="1" t="s">
        <v>1197</v>
      </c>
      <c r="AQ416" s="112" t="s">
        <v>1197</v>
      </c>
    </row>
    <row r="417" spans="2:43" ht="15" customHeight="1" outlineLevel="1" x14ac:dyDescent="0.25">
      <c r="B417" s="363"/>
      <c r="C417" s="364"/>
      <c r="D417" s="365"/>
      <c r="E417" s="366"/>
      <c r="F417" s="366"/>
      <c r="G417" s="366"/>
      <c r="H417" s="366"/>
      <c r="I417" s="366"/>
      <c r="J417" s="366"/>
      <c r="K417" s="366"/>
      <c r="L417" s="366"/>
      <c r="M417" s="367"/>
      <c r="O417" s="1" t="s">
        <v>1198</v>
      </c>
      <c r="AQ417" s="112" t="s">
        <v>1198</v>
      </c>
    </row>
    <row r="418" spans="2:43" ht="15" customHeight="1" outlineLevel="1" x14ac:dyDescent="0.25">
      <c r="B418" s="363"/>
      <c r="C418" s="364"/>
      <c r="D418" s="365"/>
      <c r="E418" s="366"/>
      <c r="F418" s="366"/>
      <c r="G418" s="366"/>
      <c r="H418" s="366"/>
      <c r="I418" s="366"/>
      <c r="J418" s="366"/>
      <c r="K418" s="366"/>
      <c r="L418" s="366"/>
      <c r="M418" s="367"/>
      <c r="O418" s="1" t="s">
        <v>1199</v>
      </c>
      <c r="AQ418" s="112" t="s">
        <v>1199</v>
      </c>
    </row>
    <row r="419" spans="2:43" ht="15" customHeight="1" outlineLevel="1" x14ac:dyDescent="0.25">
      <c r="B419" s="363"/>
      <c r="C419" s="364"/>
      <c r="D419" s="365"/>
      <c r="E419" s="366"/>
      <c r="F419" s="366"/>
      <c r="G419" s="366"/>
      <c r="H419" s="366"/>
      <c r="I419" s="366"/>
      <c r="J419" s="366"/>
      <c r="K419" s="366"/>
      <c r="L419" s="366"/>
      <c r="M419" s="367"/>
      <c r="O419" s="1" t="s">
        <v>1200</v>
      </c>
      <c r="AQ419" s="112" t="s">
        <v>1200</v>
      </c>
    </row>
    <row r="420" spans="2:43" ht="15" customHeight="1" outlineLevel="1" x14ac:dyDescent="0.25">
      <c r="B420" s="363"/>
      <c r="C420" s="364"/>
      <c r="D420" s="365"/>
      <c r="E420" s="366"/>
      <c r="F420" s="366"/>
      <c r="G420" s="366"/>
      <c r="H420" s="366"/>
      <c r="I420" s="366"/>
      <c r="J420" s="366"/>
      <c r="K420" s="366"/>
      <c r="L420" s="366"/>
      <c r="M420" s="367"/>
      <c r="O420" s="1" t="s">
        <v>1201</v>
      </c>
      <c r="AQ420" s="112" t="s">
        <v>1201</v>
      </c>
    </row>
    <row r="421" spans="2:43" ht="15" customHeight="1" outlineLevel="1" x14ac:dyDescent="0.25">
      <c r="B421" s="363"/>
      <c r="C421" s="364"/>
      <c r="D421" s="365"/>
      <c r="E421" s="366"/>
      <c r="F421" s="366"/>
      <c r="G421" s="366"/>
      <c r="H421" s="366"/>
      <c r="I421" s="366"/>
      <c r="J421" s="366"/>
      <c r="K421" s="366"/>
      <c r="L421" s="366"/>
      <c r="M421" s="367"/>
      <c r="O421" s="1" t="s">
        <v>1202</v>
      </c>
      <c r="AQ421" s="112" t="s">
        <v>1202</v>
      </c>
    </row>
    <row r="422" spans="2:43" ht="15" customHeight="1" outlineLevel="1" x14ac:dyDescent="0.25">
      <c r="B422" s="363"/>
      <c r="C422" s="364"/>
      <c r="D422" s="365"/>
      <c r="E422" s="366"/>
      <c r="F422" s="366"/>
      <c r="G422" s="366"/>
      <c r="H422" s="366"/>
      <c r="I422" s="366"/>
      <c r="J422" s="366"/>
      <c r="K422" s="366"/>
      <c r="L422" s="366"/>
      <c r="M422" s="367"/>
      <c r="O422" s="1" t="s">
        <v>1203</v>
      </c>
      <c r="AQ422" s="112" t="s">
        <v>1203</v>
      </c>
    </row>
    <row r="423" spans="2:43" ht="15" customHeight="1" outlineLevel="1" x14ac:dyDescent="0.25">
      <c r="B423" s="363"/>
      <c r="C423" s="364"/>
      <c r="D423" s="365"/>
      <c r="E423" s="366"/>
      <c r="F423" s="366"/>
      <c r="G423" s="366"/>
      <c r="H423" s="366"/>
      <c r="I423" s="366"/>
      <c r="J423" s="366"/>
      <c r="K423" s="366"/>
      <c r="L423" s="366"/>
      <c r="M423" s="367"/>
      <c r="O423" s="1" t="s">
        <v>1204</v>
      </c>
      <c r="AQ423" s="112" t="s">
        <v>1204</v>
      </c>
    </row>
    <row r="424" spans="2:43" ht="15" customHeight="1" outlineLevel="1" x14ac:dyDescent="0.25">
      <c r="B424" s="363"/>
      <c r="C424" s="364"/>
      <c r="D424" s="365"/>
      <c r="E424" s="366"/>
      <c r="F424" s="366"/>
      <c r="G424" s="366"/>
      <c r="H424" s="366"/>
      <c r="I424" s="366"/>
      <c r="J424" s="366"/>
      <c r="K424" s="366"/>
      <c r="L424" s="366"/>
      <c r="M424" s="367"/>
      <c r="O424" s="1" t="s">
        <v>1205</v>
      </c>
      <c r="AQ424" s="112" t="s">
        <v>1205</v>
      </c>
    </row>
    <row r="425" spans="2:43" ht="15" customHeight="1" outlineLevel="1" x14ac:dyDescent="0.25">
      <c r="B425" s="363"/>
      <c r="C425" s="364"/>
      <c r="D425" s="365"/>
      <c r="E425" s="366"/>
      <c r="F425" s="366"/>
      <c r="G425" s="366"/>
      <c r="H425" s="366"/>
      <c r="I425" s="366"/>
      <c r="J425" s="366"/>
      <c r="K425" s="366"/>
      <c r="L425" s="366"/>
      <c r="M425" s="367"/>
      <c r="O425" s="1" t="s">
        <v>1206</v>
      </c>
      <c r="AQ425" s="112" t="s">
        <v>1206</v>
      </c>
    </row>
    <row r="426" spans="2:43" ht="15" customHeight="1" outlineLevel="1" x14ac:dyDescent="0.25">
      <c r="B426" s="363"/>
      <c r="C426" s="364"/>
      <c r="D426" s="365"/>
      <c r="E426" s="366"/>
      <c r="F426" s="366"/>
      <c r="G426" s="366"/>
      <c r="H426" s="366"/>
      <c r="I426" s="366"/>
      <c r="J426" s="366"/>
      <c r="K426" s="366"/>
      <c r="L426" s="366"/>
      <c r="M426" s="367"/>
      <c r="O426" s="1" t="s">
        <v>1207</v>
      </c>
      <c r="AQ426" s="112" t="s">
        <v>1207</v>
      </c>
    </row>
    <row r="427" spans="2:43" ht="15" customHeight="1" outlineLevel="1" x14ac:dyDescent="0.25">
      <c r="B427" s="363"/>
      <c r="C427" s="364"/>
      <c r="D427" s="365"/>
      <c r="E427" s="366"/>
      <c r="F427" s="366"/>
      <c r="G427" s="366"/>
      <c r="H427" s="366"/>
      <c r="I427" s="366"/>
      <c r="J427" s="366"/>
      <c r="K427" s="366"/>
      <c r="L427" s="366"/>
      <c r="M427" s="367"/>
      <c r="O427" s="1" t="s">
        <v>1208</v>
      </c>
      <c r="AQ427" s="112" t="s">
        <v>1208</v>
      </c>
    </row>
    <row r="428" spans="2:43" ht="15" customHeight="1" outlineLevel="1" x14ac:dyDescent="0.25">
      <c r="B428" s="363"/>
      <c r="C428" s="364"/>
      <c r="D428" s="365"/>
      <c r="E428" s="366"/>
      <c r="F428" s="366"/>
      <c r="G428" s="366"/>
      <c r="H428" s="366"/>
      <c r="I428" s="366"/>
      <c r="J428" s="366"/>
      <c r="K428" s="366"/>
      <c r="L428" s="366"/>
      <c r="M428" s="367"/>
      <c r="O428" s="1" t="s">
        <v>1209</v>
      </c>
      <c r="AQ428" s="112" t="s">
        <v>1209</v>
      </c>
    </row>
    <row r="429" spans="2:43" ht="15" customHeight="1" outlineLevel="1" x14ac:dyDescent="0.25">
      <c r="B429" s="363"/>
      <c r="C429" s="364"/>
      <c r="D429" s="365"/>
      <c r="E429" s="366"/>
      <c r="F429" s="366"/>
      <c r="G429" s="366"/>
      <c r="H429" s="366"/>
      <c r="I429" s="366"/>
      <c r="J429" s="366"/>
      <c r="K429" s="366"/>
      <c r="L429" s="366"/>
      <c r="M429" s="367"/>
      <c r="O429" s="1" t="s">
        <v>1210</v>
      </c>
      <c r="AQ429" s="112" t="s">
        <v>1210</v>
      </c>
    </row>
    <row r="430" spans="2:43" ht="15" customHeight="1" outlineLevel="1" x14ac:dyDescent="0.25">
      <c r="B430" s="363"/>
      <c r="C430" s="364"/>
      <c r="D430" s="365"/>
      <c r="E430" s="366"/>
      <c r="F430" s="366"/>
      <c r="G430" s="366"/>
      <c r="H430" s="366"/>
      <c r="I430" s="366"/>
      <c r="J430" s="366"/>
      <c r="K430" s="366"/>
      <c r="L430" s="366"/>
      <c r="M430" s="367"/>
      <c r="O430" s="1" t="s">
        <v>1211</v>
      </c>
      <c r="AQ430" s="112" t="s">
        <v>1211</v>
      </c>
    </row>
    <row r="431" spans="2:43" ht="15" customHeight="1" outlineLevel="1" x14ac:dyDescent="0.25">
      <c r="B431" s="363"/>
      <c r="C431" s="364"/>
      <c r="D431" s="365"/>
      <c r="E431" s="366"/>
      <c r="F431" s="366"/>
      <c r="G431" s="366"/>
      <c r="H431" s="366"/>
      <c r="I431" s="366"/>
      <c r="J431" s="366"/>
      <c r="K431" s="366"/>
      <c r="L431" s="366"/>
      <c r="M431" s="367"/>
      <c r="O431" s="1" t="s">
        <v>1212</v>
      </c>
      <c r="AQ431" s="112" t="s">
        <v>1212</v>
      </c>
    </row>
    <row r="432" spans="2:43" ht="15" customHeight="1" outlineLevel="1" x14ac:dyDescent="0.25">
      <c r="B432" s="363"/>
      <c r="C432" s="364"/>
      <c r="D432" s="365"/>
      <c r="E432" s="366"/>
      <c r="F432" s="366"/>
      <c r="G432" s="366"/>
      <c r="H432" s="366"/>
      <c r="I432" s="366"/>
      <c r="J432" s="366"/>
      <c r="K432" s="366"/>
      <c r="L432" s="366"/>
      <c r="M432" s="367"/>
      <c r="O432" s="1" t="s">
        <v>1213</v>
      </c>
      <c r="AQ432" s="112" t="s">
        <v>1213</v>
      </c>
    </row>
    <row r="433" spans="2:43" ht="15" customHeight="1" outlineLevel="1" x14ac:dyDescent="0.25">
      <c r="B433" s="363"/>
      <c r="C433" s="364"/>
      <c r="D433" s="365"/>
      <c r="E433" s="366"/>
      <c r="F433" s="366"/>
      <c r="G433" s="366"/>
      <c r="H433" s="366"/>
      <c r="I433" s="366"/>
      <c r="J433" s="366"/>
      <c r="K433" s="366"/>
      <c r="L433" s="366"/>
      <c r="M433" s="367"/>
      <c r="O433" s="1" t="s">
        <v>1214</v>
      </c>
      <c r="AQ433" s="112" t="s">
        <v>1214</v>
      </c>
    </row>
    <row r="434" spans="2:43" ht="15" customHeight="1" outlineLevel="1" x14ac:dyDescent="0.25">
      <c r="B434" s="363"/>
      <c r="C434" s="364"/>
      <c r="D434" s="365"/>
      <c r="E434" s="366"/>
      <c r="F434" s="366"/>
      <c r="G434" s="366"/>
      <c r="H434" s="366"/>
      <c r="I434" s="366"/>
      <c r="J434" s="366"/>
      <c r="K434" s="366"/>
      <c r="L434" s="366"/>
      <c r="M434" s="367"/>
      <c r="O434" s="1" t="s">
        <v>1215</v>
      </c>
      <c r="AQ434" s="112" t="s">
        <v>1215</v>
      </c>
    </row>
    <row r="435" spans="2:43" ht="15" customHeight="1" outlineLevel="1" x14ac:dyDescent="0.25">
      <c r="B435" s="363"/>
      <c r="C435" s="364"/>
      <c r="D435" s="365"/>
      <c r="E435" s="366"/>
      <c r="F435" s="366"/>
      <c r="G435" s="366"/>
      <c r="H435" s="366"/>
      <c r="I435" s="366"/>
      <c r="J435" s="366"/>
      <c r="K435" s="366"/>
      <c r="L435" s="366"/>
      <c r="M435" s="367"/>
      <c r="O435" s="1" t="s">
        <v>1216</v>
      </c>
      <c r="AQ435" s="112" t="s">
        <v>1216</v>
      </c>
    </row>
    <row r="436" spans="2:43" ht="15" customHeight="1" outlineLevel="1" x14ac:dyDescent="0.25">
      <c r="B436" s="363"/>
      <c r="C436" s="364"/>
      <c r="D436" s="365"/>
      <c r="E436" s="366"/>
      <c r="F436" s="366"/>
      <c r="G436" s="366"/>
      <c r="H436" s="366"/>
      <c r="I436" s="366"/>
      <c r="J436" s="366"/>
      <c r="K436" s="366"/>
      <c r="L436" s="366"/>
      <c r="M436" s="367"/>
      <c r="O436" s="1" t="s">
        <v>1217</v>
      </c>
      <c r="AQ436" s="112" t="s">
        <v>1217</v>
      </c>
    </row>
    <row r="437" spans="2:43" ht="15" customHeight="1" outlineLevel="1" x14ac:dyDescent="0.25">
      <c r="B437" s="363"/>
      <c r="C437" s="364"/>
      <c r="D437" s="365"/>
      <c r="E437" s="366"/>
      <c r="F437" s="366"/>
      <c r="G437" s="366"/>
      <c r="H437" s="366"/>
      <c r="I437" s="366"/>
      <c r="J437" s="366"/>
      <c r="K437" s="366"/>
      <c r="L437" s="366"/>
      <c r="M437" s="367"/>
      <c r="O437" s="1" t="s">
        <v>1218</v>
      </c>
      <c r="AQ437" s="112" t="s">
        <v>1218</v>
      </c>
    </row>
    <row r="438" spans="2:43" ht="15" customHeight="1" outlineLevel="1" x14ac:dyDescent="0.25">
      <c r="B438" s="363"/>
      <c r="C438" s="364"/>
      <c r="D438" s="365"/>
      <c r="E438" s="366"/>
      <c r="F438" s="366"/>
      <c r="G438" s="366"/>
      <c r="H438" s="366"/>
      <c r="I438" s="366"/>
      <c r="J438" s="366"/>
      <c r="K438" s="366"/>
      <c r="L438" s="366"/>
      <c r="M438" s="367"/>
      <c r="O438" s="1" t="s">
        <v>1219</v>
      </c>
      <c r="AQ438" s="112" t="s">
        <v>1219</v>
      </c>
    </row>
    <row r="439" spans="2:43" ht="15" customHeight="1" outlineLevel="1" x14ac:dyDescent="0.25">
      <c r="B439" s="363"/>
      <c r="C439" s="364"/>
      <c r="D439" s="365"/>
      <c r="E439" s="366"/>
      <c r="F439" s="366"/>
      <c r="G439" s="366"/>
      <c r="H439" s="366"/>
      <c r="I439" s="366"/>
      <c r="J439" s="366"/>
      <c r="K439" s="366"/>
      <c r="L439" s="366"/>
      <c r="M439" s="367"/>
      <c r="O439" s="1" t="s">
        <v>1220</v>
      </c>
      <c r="AQ439" s="112" t="s">
        <v>1220</v>
      </c>
    </row>
    <row r="440" spans="2:43" ht="15" customHeight="1" outlineLevel="1" x14ac:dyDescent="0.25">
      <c r="B440" s="363"/>
      <c r="C440" s="364"/>
      <c r="D440" s="365"/>
      <c r="E440" s="366"/>
      <c r="F440" s="366"/>
      <c r="G440" s="366"/>
      <c r="H440" s="366"/>
      <c r="I440" s="366"/>
      <c r="J440" s="366"/>
      <c r="K440" s="366"/>
      <c r="L440" s="366"/>
      <c r="M440" s="367"/>
      <c r="O440" s="1" t="s">
        <v>1221</v>
      </c>
      <c r="AQ440" s="112" t="s">
        <v>1221</v>
      </c>
    </row>
    <row r="441" spans="2:43" ht="15" customHeight="1" outlineLevel="1" x14ac:dyDescent="0.25">
      <c r="B441" s="363"/>
      <c r="C441" s="364"/>
      <c r="D441" s="365"/>
      <c r="E441" s="366"/>
      <c r="F441" s="366"/>
      <c r="G441" s="366"/>
      <c r="H441" s="366"/>
      <c r="I441" s="366"/>
      <c r="J441" s="366"/>
      <c r="K441" s="366"/>
      <c r="L441" s="366"/>
      <c r="M441" s="367"/>
      <c r="O441" s="1" t="s">
        <v>1222</v>
      </c>
      <c r="AQ441" s="112" t="s">
        <v>1222</v>
      </c>
    </row>
    <row r="442" spans="2:43" ht="15" customHeight="1" outlineLevel="1" x14ac:dyDescent="0.25">
      <c r="B442" s="363"/>
      <c r="C442" s="364"/>
      <c r="D442" s="365"/>
      <c r="E442" s="366"/>
      <c r="F442" s="366"/>
      <c r="G442" s="366"/>
      <c r="H442" s="366"/>
      <c r="I442" s="366"/>
      <c r="J442" s="366"/>
      <c r="K442" s="366"/>
      <c r="L442" s="366"/>
      <c r="M442" s="367"/>
      <c r="O442" s="1" t="s">
        <v>1223</v>
      </c>
      <c r="AQ442" s="112" t="s">
        <v>1223</v>
      </c>
    </row>
    <row r="443" spans="2:43" ht="15" customHeight="1" outlineLevel="1" x14ac:dyDescent="0.25">
      <c r="B443" s="363"/>
      <c r="C443" s="364"/>
      <c r="D443" s="365"/>
      <c r="E443" s="366"/>
      <c r="F443" s="366"/>
      <c r="G443" s="366"/>
      <c r="H443" s="366"/>
      <c r="I443" s="366"/>
      <c r="J443" s="366"/>
      <c r="K443" s="366"/>
      <c r="L443" s="366"/>
      <c r="M443" s="367"/>
      <c r="O443" s="1" t="s">
        <v>1224</v>
      </c>
      <c r="AQ443" s="112" t="s">
        <v>1224</v>
      </c>
    </row>
    <row r="444" spans="2:43" ht="15" customHeight="1" outlineLevel="1" x14ac:dyDescent="0.25">
      <c r="B444" s="363"/>
      <c r="C444" s="364"/>
      <c r="D444" s="365"/>
      <c r="E444" s="366"/>
      <c r="F444" s="366"/>
      <c r="G444" s="366"/>
      <c r="H444" s="366"/>
      <c r="I444" s="366"/>
      <c r="J444" s="366"/>
      <c r="K444" s="366"/>
      <c r="L444" s="366"/>
      <c r="M444" s="367"/>
      <c r="O444" s="1" t="s">
        <v>1225</v>
      </c>
      <c r="AQ444" s="112" t="s">
        <v>1225</v>
      </c>
    </row>
    <row r="445" spans="2:43" ht="15" customHeight="1" outlineLevel="1" x14ac:dyDescent="0.25">
      <c r="B445" s="363"/>
      <c r="C445" s="364"/>
      <c r="D445" s="365"/>
      <c r="E445" s="366"/>
      <c r="F445" s="366"/>
      <c r="G445" s="366"/>
      <c r="H445" s="366"/>
      <c r="I445" s="366"/>
      <c r="J445" s="366"/>
      <c r="K445" s="366"/>
      <c r="L445" s="366"/>
      <c r="M445" s="367"/>
      <c r="O445" s="1" t="s">
        <v>1226</v>
      </c>
      <c r="AQ445" s="112" t="s">
        <v>1226</v>
      </c>
    </row>
    <row r="446" spans="2:43" ht="15" customHeight="1" outlineLevel="1" x14ac:dyDescent="0.25">
      <c r="B446" s="363"/>
      <c r="C446" s="364"/>
      <c r="D446" s="365"/>
      <c r="E446" s="366"/>
      <c r="F446" s="366"/>
      <c r="G446" s="366"/>
      <c r="H446" s="366"/>
      <c r="I446" s="366"/>
      <c r="J446" s="366"/>
      <c r="K446" s="366"/>
      <c r="L446" s="366"/>
      <c r="M446" s="367"/>
      <c r="O446" s="1" t="s">
        <v>1227</v>
      </c>
      <c r="AQ446" s="112" t="s">
        <v>1227</v>
      </c>
    </row>
    <row r="447" spans="2:43" ht="15" customHeight="1" outlineLevel="1" x14ac:dyDescent="0.25">
      <c r="B447" s="363"/>
      <c r="C447" s="364"/>
      <c r="D447" s="365"/>
      <c r="E447" s="366"/>
      <c r="F447" s="366"/>
      <c r="G447" s="366"/>
      <c r="H447" s="366"/>
      <c r="I447" s="366"/>
      <c r="J447" s="366"/>
      <c r="K447" s="366"/>
      <c r="L447" s="366"/>
      <c r="M447" s="367"/>
      <c r="O447" s="1" t="s">
        <v>1228</v>
      </c>
      <c r="AQ447" s="112" t="s">
        <v>1228</v>
      </c>
    </row>
    <row r="448" spans="2:43" ht="15" customHeight="1" outlineLevel="1" x14ac:dyDescent="0.25">
      <c r="B448" s="363"/>
      <c r="C448" s="364"/>
      <c r="D448" s="365"/>
      <c r="E448" s="366"/>
      <c r="F448" s="366"/>
      <c r="G448" s="366"/>
      <c r="H448" s="366"/>
      <c r="I448" s="366"/>
      <c r="J448" s="366"/>
      <c r="K448" s="366"/>
      <c r="L448" s="366"/>
      <c r="M448" s="367"/>
      <c r="O448" s="1" t="s">
        <v>1229</v>
      </c>
      <c r="AQ448" s="112" t="s">
        <v>1229</v>
      </c>
    </row>
    <row r="449" spans="2:43" ht="15" customHeight="1" outlineLevel="1" x14ac:dyDescent="0.25">
      <c r="B449" s="363"/>
      <c r="C449" s="364"/>
      <c r="D449" s="365"/>
      <c r="E449" s="366"/>
      <c r="F449" s="366"/>
      <c r="G449" s="366"/>
      <c r="H449" s="366"/>
      <c r="I449" s="366"/>
      <c r="J449" s="366"/>
      <c r="K449" s="366"/>
      <c r="L449" s="366"/>
      <c r="M449" s="367"/>
      <c r="O449" s="1" t="s">
        <v>1230</v>
      </c>
      <c r="AQ449" s="112" t="s">
        <v>1230</v>
      </c>
    </row>
    <row r="450" spans="2:43" ht="15" customHeight="1" outlineLevel="1" x14ac:dyDescent="0.25">
      <c r="B450" s="363"/>
      <c r="C450" s="364"/>
      <c r="D450" s="365"/>
      <c r="E450" s="366"/>
      <c r="F450" s="366"/>
      <c r="G450" s="366"/>
      <c r="H450" s="366"/>
      <c r="I450" s="366"/>
      <c r="J450" s="366"/>
      <c r="K450" s="366"/>
      <c r="L450" s="366"/>
      <c r="M450" s="367"/>
      <c r="O450" s="1" t="s">
        <v>1231</v>
      </c>
      <c r="AQ450" s="112" t="s">
        <v>1231</v>
      </c>
    </row>
    <row r="451" spans="2:43" ht="15" customHeight="1" outlineLevel="1" x14ac:dyDescent="0.25">
      <c r="B451" s="363"/>
      <c r="C451" s="364"/>
      <c r="D451" s="365"/>
      <c r="E451" s="366"/>
      <c r="F451" s="366"/>
      <c r="G451" s="366"/>
      <c r="H451" s="366"/>
      <c r="I451" s="366"/>
      <c r="J451" s="366"/>
      <c r="K451" s="366"/>
      <c r="L451" s="366"/>
      <c r="M451" s="367"/>
      <c r="O451" s="1" t="s">
        <v>1232</v>
      </c>
      <c r="AQ451" s="112" t="s">
        <v>1232</v>
      </c>
    </row>
    <row r="452" spans="2:43" ht="15" customHeight="1" outlineLevel="1" x14ac:dyDescent="0.25">
      <c r="B452" s="363"/>
      <c r="C452" s="364"/>
      <c r="D452" s="365"/>
      <c r="E452" s="366"/>
      <c r="F452" s="366"/>
      <c r="G452" s="366"/>
      <c r="H452" s="366"/>
      <c r="I452" s="366"/>
      <c r="J452" s="366"/>
      <c r="K452" s="366"/>
      <c r="L452" s="366"/>
      <c r="M452" s="367"/>
      <c r="O452" s="1" t="s">
        <v>1233</v>
      </c>
      <c r="AQ452" s="112" t="s">
        <v>1233</v>
      </c>
    </row>
    <row r="453" spans="2:43" ht="15" customHeight="1" outlineLevel="1" x14ac:dyDescent="0.25">
      <c r="B453" s="363"/>
      <c r="C453" s="364"/>
      <c r="D453" s="365"/>
      <c r="E453" s="366"/>
      <c r="F453" s="366"/>
      <c r="G453" s="366"/>
      <c r="H453" s="366"/>
      <c r="I453" s="366"/>
      <c r="J453" s="366"/>
      <c r="K453" s="366"/>
      <c r="L453" s="366"/>
      <c r="M453" s="367"/>
      <c r="O453" s="1" t="s">
        <v>1234</v>
      </c>
      <c r="AQ453" s="112" t="s">
        <v>1234</v>
      </c>
    </row>
    <row r="454" spans="2:43" ht="15" customHeight="1" outlineLevel="1" x14ac:dyDescent="0.25">
      <c r="B454" s="363"/>
      <c r="C454" s="364"/>
      <c r="D454" s="365"/>
      <c r="E454" s="366"/>
      <c r="F454" s="366"/>
      <c r="G454" s="366"/>
      <c r="H454" s="366"/>
      <c r="I454" s="366"/>
      <c r="J454" s="366"/>
      <c r="K454" s="366"/>
      <c r="L454" s="366"/>
      <c r="M454" s="367"/>
      <c r="O454" s="1" t="s">
        <v>1235</v>
      </c>
      <c r="AQ454" s="112" t="s">
        <v>1235</v>
      </c>
    </row>
    <row r="455" spans="2:43" ht="15" customHeight="1" outlineLevel="1" x14ac:dyDescent="0.25">
      <c r="B455" s="363"/>
      <c r="C455" s="364"/>
      <c r="D455" s="365"/>
      <c r="E455" s="366"/>
      <c r="F455" s="366"/>
      <c r="G455" s="366"/>
      <c r="H455" s="366"/>
      <c r="I455" s="366"/>
      <c r="J455" s="366"/>
      <c r="K455" s="366"/>
      <c r="L455" s="366"/>
      <c r="M455" s="367"/>
      <c r="O455" s="1" t="s">
        <v>1236</v>
      </c>
      <c r="AQ455" s="112" t="s">
        <v>1236</v>
      </c>
    </row>
    <row r="456" spans="2:43" ht="15" customHeight="1" outlineLevel="1" x14ac:dyDescent="0.25">
      <c r="B456" s="363"/>
      <c r="C456" s="364"/>
      <c r="D456" s="365"/>
      <c r="E456" s="366"/>
      <c r="F456" s="366"/>
      <c r="G456" s="366"/>
      <c r="H456" s="366"/>
      <c r="I456" s="366"/>
      <c r="J456" s="366"/>
      <c r="K456" s="366"/>
      <c r="L456" s="366"/>
      <c r="M456" s="367"/>
      <c r="O456" s="1" t="s">
        <v>1237</v>
      </c>
      <c r="AQ456" s="112" t="s">
        <v>1237</v>
      </c>
    </row>
    <row r="457" spans="2:43" ht="15" customHeight="1" outlineLevel="1" x14ac:dyDescent="0.25">
      <c r="B457" s="363"/>
      <c r="C457" s="364"/>
      <c r="D457" s="365"/>
      <c r="E457" s="366"/>
      <c r="F457" s="366"/>
      <c r="G457" s="366"/>
      <c r="H457" s="366"/>
      <c r="I457" s="366"/>
      <c r="J457" s="366"/>
      <c r="K457" s="366"/>
      <c r="L457" s="366"/>
      <c r="M457" s="367"/>
      <c r="O457" s="1" t="s">
        <v>1238</v>
      </c>
      <c r="AQ457" s="112" t="s">
        <v>1238</v>
      </c>
    </row>
    <row r="458" spans="2:43" ht="15" customHeight="1" outlineLevel="1" x14ac:dyDescent="0.25">
      <c r="B458" s="363"/>
      <c r="C458" s="364"/>
      <c r="D458" s="365"/>
      <c r="E458" s="366"/>
      <c r="F458" s="366"/>
      <c r="G458" s="366"/>
      <c r="H458" s="366"/>
      <c r="I458" s="366"/>
      <c r="J458" s="366"/>
      <c r="K458" s="366"/>
      <c r="L458" s="366"/>
      <c r="M458" s="367"/>
      <c r="O458" s="1" t="s">
        <v>1239</v>
      </c>
      <c r="AQ458" s="112" t="s">
        <v>1239</v>
      </c>
    </row>
    <row r="459" spans="2:43" ht="15" customHeight="1" outlineLevel="1" x14ac:dyDescent="0.25">
      <c r="B459" s="363"/>
      <c r="C459" s="364"/>
      <c r="D459" s="365"/>
      <c r="E459" s="366"/>
      <c r="F459" s="366"/>
      <c r="G459" s="366"/>
      <c r="H459" s="366"/>
      <c r="I459" s="366"/>
      <c r="J459" s="366"/>
      <c r="K459" s="366"/>
      <c r="L459" s="366"/>
      <c r="M459" s="367"/>
      <c r="O459" s="1" t="s">
        <v>1240</v>
      </c>
      <c r="AQ459" s="112" t="s">
        <v>1240</v>
      </c>
    </row>
    <row r="460" spans="2:43" ht="15" customHeight="1" outlineLevel="1" x14ac:dyDescent="0.25">
      <c r="B460" s="363"/>
      <c r="C460" s="364"/>
      <c r="D460" s="365"/>
      <c r="E460" s="366"/>
      <c r="F460" s="366"/>
      <c r="G460" s="366"/>
      <c r="H460" s="366"/>
      <c r="I460" s="366"/>
      <c r="J460" s="366"/>
      <c r="K460" s="366"/>
      <c r="L460" s="366"/>
      <c r="M460" s="367"/>
      <c r="O460" s="1" t="s">
        <v>1241</v>
      </c>
      <c r="AQ460" s="112" t="s">
        <v>1241</v>
      </c>
    </row>
    <row r="461" spans="2:43" ht="15" customHeight="1" outlineLevel="1" x14ac:dyDescent="0.25">
      <c r="B461" s="363"/>
      <c r="C461" s="364"/>
      <c r="D461" s="365"/>
      <c r="E461" s="366"/>
      <c r="F461" s="366"/>
      <c r="G461" s="366"/>
      <c r="H461" s="366"/>
      <c r="I461" s="366"/>
      <c r="J461" s="366"/>
      <c r="K461" s="366"/>
      <c r="L461" s="366"/>
      <c r="M461" s="367"/>
      <c r="O461" s="1" t="s">
        <v>1242</v>
      </c>
      <c r="AQ461" s="112" t="s">
        <v>1242</v>
      </c>
    </row>
    <row r="462" spans="2:43" ht="15" customHeight="1" outlineLevel="1" x14ac:dyDescent="0.25">
      <c r="B462" s="363"/>
      <c r="C462" s="364"/>
      <c r="D462" s="365"/>
      <c r="E462" s="366"/>
      <c r="F462" s="366"/>
      <c r="G462" s="366"/>
      <c r="H462" s="366"/>
      <c r="I462" s="366"/>
      <c r="J462" s="366"/>
      <c r="K462" s="366"/>
      <c r="L462" s="366"/>
      <c r="M462" s="367"/>
      <c r="O462" s="1" t="s">
        <v>1243</v>
      </c>
      <c r="AQ462" s="112" t="s">
        <v>1243</v>
      </c>
    </row>
    <row r="463" spans="2:43" ht="15" customHeight="1" outlineLevel="1" x14ac:dyDescent="0.25">
      <c r="B463" s="363"/>
      <c r="C463" s="364"/>
      <c r="D463" s="365"/>
      <c r="E463" s="366"/>
      <c r="F463" s="366"/>
      <c r="G463" s="366"/>
      <c r="H463" s="366"/>
      <c r="I463" s="366"/>
      <c r="J463" s="366"/>
      <c r="K463" s="366"/>
      <c r="L463" s="366"/>
      <c r="M463" s="367"/>
      <c r="O463" s="1" t="s">
        <v>1244</v>
      </c>
      <c r="AQ463" s="112" t="s">
        <v>1244</v>
      </c>
    </row>
    <row r="464" spans="2:43" ht="15" customHeight="1" outlineLevel="1" x14ac:dyDescent="0.25">
      <c r="B464" s="363"/>
      <c r="C464" s="364"/>
      <c r="D464" s="365"/>
      <c r="E464" s="366"/>
      <c r="F464" s="366"/>
      <c r="G464" s="366"/>
      <c r="H464" s="366"/>
      <c r="I464" s="366"/>
      <c r="J464" s="366"/>
      <c r="K464" s="366"/>
      <c r="L464" s="366"/>
      <c r="M464" s="367"/>
      <c r="O464" s="1" t="s">
        <v>1245</v>
      </c>
      <c r="AQ464" s="112" t="s">
        <v>1245</v>
      </c>
    </row>
    <row r="465" spans="2:43" ht="15" customHeight="1" outlineLevel="1" x14ac:dyDescent="0.25">
      <c r="B465" s="363"/>
      <c r="C465" s="364"/>
      <c r="D465" s="365"/>
      <c r="E465" s="366"/>
      <c r="F465" s="366"/>
      <c r="G465" s="366"/>
      <c r="H465" s="366"/>
      <c r="I465" s="366"/>
      <c r="J465" s="366"/>
      <c r="K465" s="366"/>
      <c r="L465" s="366"/>
      <c r="M465" s="367"/>
      <c r="O465" s="1" t="s">
        <v>1246</v>
      </c>
      <c r="AQ465" s="112" t="s">
        <v>1246</v>
      </c>
    </row>
    <row r="466" spans="2:43" ht="15" customHeight="1" outlineLevel="1" x14ac:dyDescent="0.25">
      <c r="B466" s="363"/>
      <c r="C466" s="364"/>
      <c r="D466" s="365"/>
      <c r="E466" s="366"/>
      <c r="F466" s="366"/>
      <c r="G466" s="366"/>
      <c r="H466" s="366"/>
      <c r="I466" s="366"/>
      <c r="J466" s="366"/>
      <c r="K466" s="366"/>
      <c r="L466" s="366"/>
      <c r="M466" s="367"/>
      <c r="O466" s="1" t="s">
        <v>1247</v>
      </c>
      <c r="AQ466" s="112" t="s">
        <v>1247</v>
      </c>
    </row>
    <row r="467" spans="2:43" ht="15" customHeight="1" outlineLevel="1" x14ac:dyDescent="0.25">
      <c r="B467" s="363"/>
      <c r="C467" s="364"/>
      <c r="D467" s="365"/>
      <c r="E467" s="366"/>
      <c r="F467" s="366"/>
      <c r="G467" s="366"/>
      <c r="H467" s="366"/>
      <c r="I467" s="366"/>
      <c r="J467" s="366"/>
      <c r="K467" s="366"/>
      <c r="L467" s="366"/>
      <c r="M467" s="367"/>
      <c r="O467" s="1" t="s">
        <v>1248</v>
      </c>
      <c r="AQ467" s="112" t="s">
        <v>1248</v>
      </c>
    </row>
    <row r="468" spans="2:43" ht="15" customHeight="1" outlineLevel="1" x14ac:dyDescent="0.25">
      <c r="B468" s="363"/>
      <c r="C468" s="364"/>
      <c r="D468" s="365"/>
      <c r="E468" s="366"/>
      <c r="F468" s="366"/>
      <c r="G468" s="366"/>
      <c r="H468" s="366"/>
      <c r="I468" s="366"/>
      <c r="J468" s="366"/>
      <c r="K468" s="366"/>
      <c r="L468" s="366"/>
      <c r="M468" s="367"/>
      <c r="O468" s="1" t="s">
        <v>1249</v>
      </c>
      <c r="AQ468" s="112" t="s">
        <v>1249</v>
      </c>
    </row>
    <row r="469" spans="2:43" ht="15" customHeight="1" outlineLevel="1" x14ac:dyDescent="0.25">
      <c r="B469" s="363"/>
      <c r="C469" s="364"/>
      <c r="D469" s="365"/>
      <c r="E469" s="366"/>
      <c r="F469" s="366"/>
      <c r="G469" s="366"/>
      <c r="H469" s="366"/>
      <c r="I469" s="366"/>
      <c r="J469" s="366"/>
      <c r="K469" s="366"/>
      <c r="L469" s="366"/>
      <c r="M469" s="367"/>
      <c r="O469" s="1" t="s">
        <v>1250</v>
      </c>
      <c r="AQ469" s="112" t="s">
        <v>1250</v>
      </c>
    </row>
    <row r="470" spans="2:43" ht="15" customHeight="1" outlineLevel="1" x14ac:dyDescent="0.25">
      <c r="B470" s="363"/>
      <c r="C470" s="364"/>
      <c r="D470" s="365"/>
      <c r="E470" s="366"/>
      <c r="F470" s="366"/>
      <c r="G470" s="366"/>
      <c r="H470" s="366"/>
      <c r="I470" s="366"/>
      <c r="J470" s="366"/>
      <c r="K470" s="366"/>
      <c r="L470" s="366"/>
      <c r="M470" s="367"/>
      <c r="O470" s="1" t="s">
        <v>1251</v>
      </c>
      <c r="AQ470" s="112" t="s">
        <v>1251</v>
      </c>
    </row>
    <row r="471" spans="2:43" ht="15" customHeight="1" outlineLevel="1" x14ac:dyDescent="0.25">
      <c r="B471" s="363"/>
      <c r="C471" s="364"/>
      <c r="D471" s="365"/>
      <c r="E471" s="366"/>
      <c r="F471" s="366"/>
      <c r="G471" s="366"/>
      <c r="H471" s="366"/>
      <c r="I471" s="366"/>
      <c r="J471" s="366"/>
      <c r="K471" s="366"/>
      <c r="L471" s="366"/>
      <c r="M471" s="367"/>
      <c r="O471" s="1" t="s">
        <v>1252</v>
      </c>
      <c r="AQ471" s="112" t="s">
        <v>1252</v>
      </c>
    </row>
    <row r="472" spans="2:43" ht="15" customHeight="1" outlineLevel="1" x14ac:dyDescent="0.25">
      <c r="B472" s="363"/>
      <c r="C472" s="364"/>
      <c r="D472" s="365"/>
      <c r="E472" s="366"/>
      <c r="F472" s="366"/>
      <c r="G472" s="366"/>
      <c r="H472" s="366"/>
      <c r="I472" s="366"/>
      <c r="J472" s="366"/>
      <c r="K472" s="366"/>
      <c r="L472" s="366"/>
      <c r="M472" s="367"/>
      <c r="O472" s="1" t="s">
        <v>1253</v>
      </c>
      <c r="AQ472" s="112" t="s">
        <v>1253</v>
      </c>
    </row>
    <row r="473" spans="2:43" ht="15" customHeight="1" outlineLevel="1" x14ac:dyDescent="0.25">
      <c r="B473" s="363"/>
      <c r="C473" s="364"/>
      <c r="D473" s="365"/>
      <c r="E473" s="366"/>
      <c r="F473" s="366"/>
      <c r="G473" s="366"/>
      <c r="H473" s="366"/>
      <c r="I473" s="366"/>
      <c r="J473" s="366"/>
      <c r="K473" s="366"/>
      <c r="L473" s="366"/>
      <c r="M473" s="367"/>
      <c r="O473" s="1" t="s">
        <v>1254</v>
      </c>
      <c r="AQ473" s="112" t="s">
        <v>1254</v>
      </c>
    </row>
    <row r="474" spans="2:43" ht="15" customHeight="1" outlineLevel="1" x14ac:dyDescent="0.25">
      <c r="B474" s="363"/>
      <c r="C474" s="364"/>
      <c r="D474" s="365"/>
      <c r="E474" s="366"/>
      <c r="F474" s="366"/>
      <c r="G474" s="366"/>
      <c r="H474" s="366"/>
      <c r="I474" s="366"/>
      <c r="J474" s="366"/>
      <c r="K474" s="366"/>
      <c r="L474" s="366"/>
      <c r="M474" s="367"/>
      <c r="O474" s="1" t="s">
        <v>1255</v>
      </c>
      <c r="AQ474" s="112" t="s">
        <v>1255</v>
      </c>
    </row>
    <row r="475" spans="2:43" ht="15" customHeight="1" outlineLevel="1" x14ac:dyDescent="0.25">
      <c r="B475" s="363"/>
      <c r="C475" s="364"/>
      <c r="D475" s="365"/>
      <c r="E475" s="366"/>
      <c r="F475" s="366"/>
      <c r="G475" s="366"/>
      <c r="H475" s="366"/>
      <c r="I475" s="366"/>
      <c r="J475" s="366"/>
      <c r="K475" s="366"/>
      <c r="L475" s="366"/>
      <c r="M475" s="367"/>
      <c r="O475" s="1" t="s">
        <v>1256</v>
      </c>
      <c r="AQ475" s="112" t="s">
        <v>1256</v>
      </c>
    </row>
    <row r="476" spans="2:43" ht="15" customHeight="1" outlineLevel="1" x14ac:dyDescent="0.25">
      <c r="B476" s="363"/>
      <c r="C476" s="364"/>
      <c r="D476" s="365"/>
      <c r="E476" s="366"/>
      <c r="F476" s="366"/>
      <c r="G476" s="366"/>
      <c r="H476" s="366"/>
      <c r="I476" s="366"/>
      <c r="J476" s="366"/>
      <c r="K476" s="366"/>
      <c r="L476" s="366"/>
      <c r="M476" s="367"/>
      <c r="O476" s="1" t="s">
        <v>1257</v>
      </c>
      <c r="AQ476" s="112" t="s">
        <v>1257</v>
      </c>
    </row>
    <row r="477" spans="2:43" ht="15" customHeight="1" outlineLevel="1" x14ac:dyDescent="0.25">
      <c r="B477" s="363"/>
      <c r="C477" s="364"/>
      <c r="D477" s="365"/>
      <c r="E477" s="366"/>
      <c r="F477" s="366"/>
      <c r="G477" s="366"/>
      <c r="H477" s="366"/>
      <c r="I477" s="366"/>
      <c r="J477" s="366"/>
      <c r="K477" s="366"/>
      <c r="L477" s="366"/>
      <c r="M477" s="367"/>
      <c r="O477" s="1" t="s">
        <v>1258</v>
      </c>
      <c r="AQ477" s="112" t="s">
        <v>1258</v>
      </c>
    </row>
    <row r="478" spans="2:43" ht="15" customHeight="1" outlineLevel="1" x14ac:dyDescent="0.25">
      <c r="B478" s="363"/>
      <c r="C478" s="364"/>
      <c r="D478" s="365"/>
      <c r="E478" s="366"/>
      <c r="F478" s="366"/>
      <c r="G478" s="366"/>
      <c r="H478" s="366"/>
      <c r="I478" s="366"/>
      <c r="J478" s="366"/>
      <c r="K478" s="366"/>
      <c r="L478" s="366"/>
      <c r="M478" s="367"/>
      <c r="O478" s="1" t="s">
        <v>1259</v>
      </c>
      <c r="AQ478" s="112" t="s">
        <v>1259</v>
      </c>
    </row>
    <row r="479" spans="2:43" ht="15" customHeight="1" outlineLevel="1" x14ac:dyDescent="0.25">
      <c r="B479" s="363"/>
      <c r="C479" s="364"/>
      <c r="D479" s="365"/>
      <c r="E479" s="366"/>
      <c r="F479" s="366"/>
      <c r="G479" s="366"/>
      <c r="H479" s="366"/>
      <c r="I479" s="366"/>
      <c r="J479" s="366"/>
      <c r="K479" s="366"/>
      <c r="L479" s="366"/>
      <c r="M479" s="367"/>
      <c r="O479" s="1" t="s">
        <v>1260</v>
      </c>
      <c r="AQ479" s="112" t="s">
        <v>1260</v>
      </c>
    </row>
    <row r="480" spans="2:43" ht="15" customHeight="1" outlineLevel="1" x14ac:dyDescent="0.25">
      <c r="B480" s="363"/>
      <c r="C480" s="364"/>
      <c r="D480" s="365"/>
      <c r="E480" s="366"/>
      <c r="F480" s="366"/>
      <c r="G480" s="366"/>
      <c r="H480" s="366"/>
      <c r="I480" s="366"/>
      <c r="J480" s="366"/>
      <c r="K480" s="366"/>
      <c r="L480" s="366"/>
      <c r="M480" s="367"/>
      <c r="O480" s="1" t="s">
        <v>1261</v>
      </c>
      <c r="AQ480" s="112" t="s">
        <v>1261</v>
      </c>
    </row>
    <row r="481" spans="2:43" ht="15" customHeight="1" outlineLevel="1" x14ac:dyDescent="0.25">
      <c r="B481" s="363"/>
      <c r="C481" s="364"/>
      <c r="D481" s="365"/>
      <c r="E481" s="366"/>
      <c r="F481" s="366"/>
      <c r="G481" s="366"/>
      <c r="H481" s="366"/>
      <c r="I481" s="366"/>
      <c r="J481" s="366"/>
      <c r="K481" s="366"/>
      <c r="L481" s="366"/>
      <c r="M481" s="367"/>
      <c r="O481" s="1" t="s">
        <v>1262</v>
      </c>
      <c r="AQ481" s="112" t="s">
        <v>1262</v>
      </c>
    </row>
    <row r="482" spans="2:43" ht="15" customHeight="1" outlineLevel="1" x14ac:dyDescent="0.25">
      <c r="B482" s="363"/>
      <c r="C482" s="364"/>
      <c r="D482" s="365"/>
      <c r="E482" s="366"/>
      <c r="F482" s="366"/>
      <c r="G482" s="366"/>
      <c r="H482" s="366"/>
      <c r="I482" s="366"/>
      <c r="J482" s="366"/>
      <c r="K482" s="366"/>
      <c r="L482" s="366"/>
      <c r="M482" s="367"/>
      <c r="O482" s="1" t="s">
        <v>1263</v>
      </c>
      <c r="AQ482" s="112" t="s">
        <v>1263</v>
      </c>
    </row>
    <row r="483" spans="2:43" ht="15" customHeight="1" outlineLevel="1" x14ac:dyDescent="0.25">
      <c r="B483" s="363"/>
      <c r="C483" s="364"/>
      <c r="D483" s="365"/>
      <c r="E483" s="366"/>
      <c r="F483" s="366"/>
      <c r="G483" s="366"/>
      <c r="H483" s="366"/>
      <c r="I483" s="366"/>
      <c r="J483" s="366"/>
      <c r="K483" s="366"/>
      <c r="L483" s="366"/>
      <c r="M483" s="367"/>
      <c r="O483" s="1" t="s">
        <v>1264</v>
      </c>
      <c r="AQ483" s="112" t="s">
        <v>1264</v>
      </c>
    </row>
    <row r="484" spans="2:43" ht="15" customHeight="1" outlineLevel="1" x14ac:dyDescent="0.25">
      <c r="B484" s="363"/>
      <c r="C484" s="364"/>
      <c r="D484" s="365"/>
      <c r="E484" s="366"/>
      <c r="F484" s="366"/>
      <c r="G484" s="366"/>
      <c r="H484" s="366"/>
      <c r="I484" s="366"/>
      <c r="J484" s="366"/>
      <c r="K484" s="366"/>
      <c r="L484" s="366"/>
      <c r="M484" s="367"/>
      <c r="O484" s="1" t="s">
        <v>1265</v>
      </c>
      <c r="AQ484" s="112" t="s">
        <v>1265</v>
      </c>
    </row>
    <row r="485" spans="2:43" ht="15" customHeight="1" outlineLevel="1" x14ac:dyDescent="0.25">
      <c r="B485" s="363"/>
      <c r="C485" s="364"/>
      <c r="D485" s="365"/>
      <c r="E485" s="366"/>
      <c r="F485" s="366"/>
      <c r="G485" s="366"/>
      <c r="H485" s="366"/>
      <c r="I485" s="366"/>
      <c r="J485" s="366"/>
      <c r="K485" s="366"/>
      <c r="L485" s="366"/>
      <c r="M485" s="367"/>
      <c r="O485" s="1" t="s">
        <v>1266</v>
      </c>
      <c r="AQ485" s="112" t="s">
        <v>1266</v>
      </c>
    </row>
    <row r="486" spans="2:43" ht="15" customHeight="1" outlineLevel="1" x14ac:dyDescent="0.25">
      <c r="B486" s="363"/>
      <c r="C486" s="364"/>
      <c r="D486" s="365"/>
      <c r="E486" s="366"/>
      <c r="F486" s="366"/>
      <c r="G486" s="366"/>
      <c r="H486" s="366"/>
      <c r="I486" s="366"/>
      <c r="J486" s="366"/>
      <c r="K486" s="366"/>
      <c r="L486" s="366"/>
      <c r="M486" s="367"/>
      <c r="O486" s="1" t="s">
        <v>1267</v>
      </c>
      <c r="AQ486" s="112" t="s">
        <v>1267</v>
      </c>
    </row>
    <row r="487" spans="2:43" ht="15" customHeight="1" outlineLevel="1" x14ac:dyDescent="0.25">
      <c r="B487" s="363"/>
      <c r="C487" s="364"/>
      <c r="D487" s="365"/>
      <c r="E487" s="366"/>
      <c r="F487" s="366"/>
      <c r="G487" s="366"/>
      <c r="H487" s="366"/>
      <c r="I487" s="366"/>
      <c r="J487" s="366"/>
      <c r="K487" s="366"/>
      <c r="L487" s="366"/>
      <c r="M487" s="367"/>
      <c r="O487" s="1" t="s">
        <v>1268</v>
      </c>
      <c r="AQ487" s="112" t="s">
        <v>1268</v>
      </c>
    </row>
    <row r="488" spans="2:43" ht="15" customHeight="1" outlineLevel="1" x14ac:dyDescent="0.25">
      <c r="B488" s="363"/>
      <c r="C488" s="364"/>
      <c r="D488" s="365"/>
      <c r="E488" s="366"/>
      <c r="F488" s="366"/>
      <c r="G488" s="366"/>
      <c r="H488" s="366"/>
      <c r="I488" s="366"/>
      <c r="J488" s="366"/>
      <c r="K488" s="366"/>
      <c r="L488" s="366"/>
      <c r="M488" s="367"/>
      <c r="O488" s="1" t="s">
        <v>1269</v>
      </c>
      <c r="AQ488" s="112" t="s">
        <v>1269</v>
      </c>
    </row>
    <row r="489" spans="2:43" ht="15" customHeight="1" outlineLevel="1" x14ac:dyDescent="0.25">
      <c r="B489" s="363"/>
      <c r="C489" s="364"/>
      <c r="D489" s="365"/>
      <c r="E489" s="366"/>
      <c r="F489" s="366"/>
      <c r="G489" s="366"/>
      <c r="H489" s="366"/>
      <c r="I489" s="366"/>
      <c r="J489" s="366"/>
      <c r="K489" s="366"/>
      <c r="L489" s="366"/>
      <c r="M489" s="367"/>
      <c r="O489" s="1" t="s">
        <v>1270</v>
      </c>
      <c r="AQ489" s="112" t="s">
        <v>1270</v>
      </c>
    </row>
    <row r="490" spans="2:43" ht="15" customHeight="1" outlineLevel="1" x14ac:dyDescent="0.25">
      <c r="B490" s="363"/>
      <c r="C490" s="364"/>
      <c r="D490" s="365"/>
      <c r="E490" s="366"/>
      <c r="F490" s="366"/>
      <c r="G490" s="366"/>
      <c r="H490" s="366"/>
      <c r="I490" s="366"/>
      <c r="J490" s="366"/>
      <c r="K490" s="366"/>
      <c r="L490" s="366"/>
      <c r="M490" s="367"/>
      <c r="O490" s="1" t="s">
        <v>1271</v>
      </c>
      <c r="AQ490" s="112" t="s">
        <v>1271</v>
      </c>
    </row>
    <row r="491" spans="2:43" ht="15" customHeight="1" outlineLevel="1" x14ac:dyDescent="0.25">
      <c r="B491" s="363"/>
      <c r="C491" s="364"/>
      <c r="D491" s="365"/>
      <c r="E491" s="366"/>
      <c r="F491" s="366"/>
      <c r="G491" s="366"/>
      <c r="H491" s="366"/>
      <c r="I491" s="366"/>
      <c r="J491" s="366"/>
      <c r="K491" s="366"/>
      <c r="L491" s="366"/>
      <c r="M491" s="367"/>
      <c r="O491" s="1" t="s">
        <v>1272</v>
      </c>
      <c r="AQ491" s="112" t="s">
        <v>1272</v>
      </c>
    </row>
    <row r="492" spans="2:43" ht="15" customHeight="1" outlineLevel="1" x14ac:dyDescent="0.25">
      <c r="B492" s="363"/>
      <c r="C492" s="364"/>
      <c r="D492" s="365"/>
      <c r="E492" s="366"/>
      <c r="F492" s="366"/>
      <c r="G492" s="366"/>
      <c r="H492" s="366"/>
      <c r="I492" s="366"/>
      <c r="J492" s="366"/>
      <c r="K492" s="366"/>
      <c r="L492" s="366"/>
      <c r="M492" s="367"/>
      <c r="O492" s="1" t="s">
        <v>1273</v>
      </c>
      <c r="AQ492" s="112" t="s">
        <v>1273</v>
      </c>
    </row>
    <row r="493" spans="2:43" ht="15" customHeight="1" outlineLevel="1" x14ac:dyDescent="0.25">
      <c r="B493" s="363"/>
      <c r="C493" s="364"/>
      <c r="D493" s="365"/>
      <c r="E493" s="366"/>
      <c r="F493" s="366"/>
      <c r="G493" s="366"/>
      <c r="H493" s="366"/>
      <c r="I493" s="366"/>
      <c r="J493" s="366"/>
      <c r="K493" s="366"/>
      <c r="L493" s="366"/>
      <c r="M493" s="367"/>
      <c r="O493" s="1" t="s">
        <v>1274</v>
      </c>
      <c r="AQ493" s="112" t="s">
        <v>1274</v>
      </c>
    </row>
    <row r="494" spans="2:43" ht="15" customHeight="1" outlineLevel="1" x14ac:dyDescent="0.25">
      <c r="B494" s="363"/>
      <c r="C494" s="364"/>
      <c r="D494" s="365"/>
      <c r="E494" s="366"/>
      <c r="F494" s="366"/>
      <c r="G494" s="366"/>
      <c r="H494" s="366"/>
      <c r="I494" s="366"/>
      <c r="J494" s="366"/>
      <c r="K494" s="366"/>
      <c r="L494" s="366"/>
      <c r="M494" s="367"/>
      <c r="O494" s="1" t="s">
        <v>1275</v>
      </c>
      <c r="AQ494" s="112" t="s">
        <v>1275</v>
      </c>
    </row>
    <row r="495" spans="2:43" ht="15" customHeight="1" outlineLevel="1" x14ac:dyDescent="0.25">
      <c r="B495" s="363"/>
      <c r="C495" s="364"/>
      <c r="D495" s="365"/>
      <c r="E495" s="366"/>
      <c r="F495" s="366"/>
      <c r="G495" s="366"/>
      <c r="H495" s="366"/>
      <c r="I495" s="366"/>
      <c r="J495" s="366"/>
      <c r="K495" s="366"/>
      <c r="L495" s="366"/>
      <c r="M495" s="367"/>
      <c r="O495" s="1" t="s">
        <v>1276</v>
      </c>
      <c r="AQ495" s="112" t="s">
        <v>1276</v>
      </c>
    </row>
    <row r="496" spans="2:43" ht="15" customHeight="1" outlineLevel="1" x14ac:dyDescent="0.25">
      <c r="B496" s="363"/>
      <c r="C496" s="364"/>
      <c r="D496" s="365"/>
      <c r="E496" s="366"/>
      <c r="F496" s="366"/>
      <c r="G496" s="366"/>
      <c r="H496" s="366"/>
      <c r="I496" s="366"/>
      <c r="J496" s="366"/>
      <c r="K496" s="366"/>
      <c r="L496" s="366"/>
      <c r="M496" s="367"/>
      <c r="O496" s="1" t="s">
        <v>1277</v>
      </c>
      <c r="AQ496" s="112" t="s">
        <v>1277</v>
      </c>
    </row>
    <row r="497" spans="2:43" ht="15" customHeight="1" outlineLevel="1" x14ac:dyDescent="0.25">
      <c r="B497" s="363"/>
      <c r="C497" s="364"/>
      <c r="D497" s="365"/>
      <c r="E497" s="366"/>
      <c r="F497" s="366"/>
      <c r="G497" s="366"/>
      <c r="H497" s="366"/>
      <c r="I497" s="366"/>
      <c r="J497" s="366"/>
      <c r="K497" s="366"/>
      <c r="L497" s="366"/>
      <c r="M497" s="367"/>
      <c r="O497" s="1" t="s">
        <v>1278</v>
      </c>
      <c r="AQ497" s="112" t="s">
        <v>1278</v>
      </c>
    </row>
    <row r="498" spans="2:43" ht="15" customHeight="1" outlineLevel="1" x14ac:dyDescent="0.25">
      <c r="B498" s="363"/>
      <c r="C498" s="364"/>
      <c r="D498" s="365"/>
      <c r="E498" s="366"/>
      <c r="F498" s="366"/>
      <c r="G498" s="366"/>
      <c r="H498" s="366"/>
      <c r="I498" s="366"/>
      <c r="J498" s="366"/>
      <c r="K498" s="366"/>
      <c r="L498" s="366"/>
      <c r="M498" s="367"/>
      <c r="O498" s="1" t="s">
        <v>1279</v>
      </c>
      <c r="AQ498" s="112" t="s">
        <v>1279</v>
      </c>
    </row>
    <row r="499" spans="2:43" ht="15" customHeight="1" outlineLevel="1" x14ac:dyDescent="0.25">
      <c r="B499" s="363"/>
      <c r="C499" s="364"/>
      <c r="D499" s="365"/>
      <c r="E499" s="366"/>
      <c r="F499" s="366"/>
      <c r="G499" s="366"/>
      <c r="H499" s="366"/>
      <c r="I499" s="366"/>
      <c r="J499" s="366"/>
      <c r="K499" s="366"/>
      <c r="L499" s="366"/>
      <c r="M499" s="367"/>
      <c r="O499" s="1" t="s">
        <v>1280</v>
      </c>
      <c r="AQ499" s="112" t="s">
        <v>1280</v>
      </c>
    </row>
    <row r="500" spans="2:43" ht="15" customHeight="1" outlineLevel="1" x14ac:dyDescent="0.25">
      <c r="B500" s="363"/>
      <c r="C500" s="364"/>
      <c r="D500" s="365"/>
      <c r="E500" s="366"/>
      <c r="F500" s="366"/>
      <c r="G500" s="366"/>
      <c r="H500" s="366"/>
      <c r="I500" s="366"/>
      <c r="J500" s="366"/>
      <c r="K500" s="366"/>
      <c r="L500" s="366"/>
      <c r="M500" s="367"/>
      <c r="O500" s="1" t="s">
        <v>1281</v>
      </c>
      <c r="AQ500" s="112" t="s">
        <v>1281</v>
      </c>
    </row>
    <row r="501" spans="2:43" ht="15" customHeight="1" outlineLevel="1" x14ac:dyDescent="0.25">
      <c r="B501" s="363"/>
      <c r="C501" s="364"/>
      <c r="D501" s="365"/>
      <c r="E501" s="366"/>
      <c r="F501" s="366"/>
      <c r="G501" s="366"/>
      <c r="H501" s="366"/>
      <c r="I501" s="366"/>
      <c r="J501" s="366"/>
      <c r="K501" s="366"/>
      <c r="L501" s="366"/>
      <c r="M501" s="367"/>
      <c r="O501" s="1" t="s">
        <v>1282</v>
      </c>
      <c r="AQ501" s="112" t="s">
        <v>1282</v>
      </c>
    </row>
    <row r="502" spans="2:43" ht="15" customHeight="1" outlineLevel="1" x14ac:dyDescent="0.25">
      <c r="B502" s="363"/>
      <c r="C502" s="364"/>
      <c r="D502" s="365"/>
      <c r="E502" s="366"/>
      <c r="F502" s="366"/>
      <c r="G502" s="366"/>
      <c r="H502" s="366"/>
      <c r="I502" s="366"/>
      <c r="J502" s="366"/>
      <c r="K502" s="366"/>
      <c r="L502" s="366"/>
      <c r="M502" s="367"/>
      <c r="O502" s="1" t="s">
        <v>1283</v>
      </c>
      <c r="AQ502" s="112" t="s">
        <v>1283</v>
      </c>
    </row>
    <row r="503" spans="2:43" ht="15" customHeight="1" outlineLevel="1" x14ac:dyDescent="0.25">
      <c r="B503" s="363"/>
      <c r="C503" s="364"/>
      <c r="D503" s="365"/>
      <c r="E503" s="366"/>
      <c r="F503" s="366"/>
      <c r="G503" s="366"/>
      <c r="H503" s="366"/>
      <c r="I503" s="366"/>
      <c r="J503" s="366"/>
      <c r="K503" s="366"/>
      <c r="L503" s="366"/>
      <c r="M503" s="367"/>
      <c r="O503" s="1" t="s">
        <v>1284</v>
      </c>
      <c r="AQ503" s="112" t="s">
        <v>1284</v>
      </c>
    </row>
    <row r="504" spans="2:43" ht="15" customHeight="1" outlineLevel="1" x14ac:dyDescent="0.25">
      <c r="B504" s="363"/>
      <c r="C504" s="364"/>
      <c r="D504" s="365"/>
      <c r="E504" s="366"/>
      <c r="F504" s="366"/>
      <c r="G504" s="366"/>
      <c r="H504" s="366"/>
      <c r="I504" s="366"/>
      <c r="J504" s="366"/>
      <c r="K504" s="366"/>
      <c r="L504" s="366"/>
      <c r="M504" s="367"/>
      <c r="O504" s="1" t="s">
        <v>1285</v>
      </c>
      <c r="AQ504" s="112" t="s">
        <v>1285</v>
      </c>
    </row>
    <row r="505" spans="2:43" ht="15" customHeight="1" outlineLevel="1" x14ac:dyDescent="0.25">
      <c r="B505" s="363"/>
      <c r="C505" s="364"/>
      <c r="D505" s="365"/>
      <c r="E505" s="366"/>
      <c r="F505" s="366"/>
      <c r="G505" s="366"/>
      <c r="H505" s="366"/>
      <c r="I505" s="366"/>
      <c r="J505" s="366"/>
      <c r="K505" s="366"/>
      <c r="L505" s="366"/>
      <c r="M505" s="367"/>
      <c r="O505" s="1" t="s">
        <v>1286</v>
      </c>
      <c r="AQ505" s="112" t="s">
        <v>1286</v>
      </c>
    </row>
    <row r="506" spans="2:43" ht="15" customHeight="1" outlineLevel="1" x14ac:dyDescent="0.25">
      <c r="B506" s="363"/>
      <c r="C506" s="364"/>
      <c r="D506" s="365"/>
      <c r="E506" s="366"/>
      <c r="F506" s="366"/>
      <c r="G506" s="366"/>
      <c r="H506" s="366"/>
      <c r="I506" s="366"/>
      <c r="J506" s="366"/>
      <c r="K506" s="366"/>
      <c r="L506" s="366"/>
      <c r="M506" s="367"/>
      <c r="O506" s="1" t="s">
        <v>1287</v>
      </c>
      <c r="AQ506" s="112" t="s">
        <v>1287</v>
      </c>
    </row>
    <row r="507" spans="2:43" ht="15" customHeight="1" outlineLevel="1" x14ac:dyDescent="0.25">
      <c r="B507" s="363"/>
      <c r="C507" s="364"/>
      <c r="D507" s="365"/>
      <c r="E507" s="366"/>
      <c r="F507" s="366"/>
      <c r="G507" s="366"/>
      <c r="H507" s="366"/>
      <c r="I507" s="366"/>
      <c r="J507" s="366"/>
      <c r="K507" s="366"/>
      <c r="L507" s="366"/>
      <c r="M507" s="367"/>
      <c r="O507" s="1" t="s">
        <v>1288</v>
      </c>
      <c r="AQ507" s="112" t="s">
        <v>1288</v>
      </c>
    </row>
    <row r="508" spans="2:43" ht="15" customHeight="1" outlineLevel="1" x14ac:dyDescent="0.25">
      <c r="B508" s="363"/>
      <c r="C508" s="364"/>
      <c r="D508" s="365"/>
      <c r="E508" s="366"/>
      <c r="F508" s="366"/>
      <c r="G508" s="366"/>
      <c r="H508" s="366"/>
      <c r="I508" s="366"/>
      <c r="J508" s="366"/>
      <c r="K508" s="366"/>
      <c r="L508" s="366"/>
      <c r="M508" s="367"/>
      <c r="O508" s="1" t="s">
        <v>1289</v>
      </c>
      <c r="AQ508" s="112" t="s">
        <v>1289</v>
      </c>
    </row>
    <row r="509" spans="2:43" ht="15" customHeight="1" outlineLevel="1" x14ac:dyDescent="0.25">
      <c r="B509" s="363"/>
      <c r="C509" s="364"/>
      <c r="D509" s="365"/>
      <c r="E509" s="366"/>
      <c r="F509" s="366"/>
      <c r="G509" s="366"/>
      <c r="H509" s="366"/>
      <c r="I509" s="366"/>
      <c r="J509" s="366"/>
      <c r="K509" s="366"/>
      <c r="L509" s="366"/>
      <c r="M509" s="367"/>
      <c r="O509" s="1" t="s">
        <v>1290</v>
      </c>
      <c r="AQ509" s="112" t="s">
        <v>1290</v>
      </c>
    </row>
    <row r="510" spans="2:43" ht="15" customHeight="1" outlineLevel="1" x14ac:dyDescent="0.25">
      <c r="B510" s="363"/>
      <c r="C510" s="364"/>
      <c r="D510" s="365"/>
      <c r="E510" s="366"/>
      <c r="F510" s="366"/>
      <c r="G510" s="366"/>
      <c r="H510" s="366"/>
      <c r="I510" s="366"/>
      <c r="J510" s="366"/>
      <c r="K510" s="366"/>
      <c r="L510" s="366"/>
      <c r="M510" s="367"/>
      <c r="O510" s="1" t="s">
        <v>1291</v>
      </c>
      <c r="AQ510" s="112" t="s">
        <v>1291</v>
      </c>
    </row>
    <row r="511" spans="2:43" ht="15" customHeight="1" outlineLevel="1" x14ac:dyDescent="0.25">
      <c r="B511" s="363"/>
      <c r="C511" s="364"/>
      <c r="D511" s="365"/>
      <c r="E511" s="366"/>
      <c r="F511" s="366"/>
      <c r="G511" s="366"/>
      <c r="H511" s="366"/>
      <c r="I511" s="366"/>
      <c r="J511" s="366"/>
      <c r="K511" s="366"/>
      <c r="L511" s="366"/>
      <c r="M511" s="367"/>
      <c r="O511" s="1" t="s">
        <v>1292</v>
      </c>
      <c r="AQ511" s="112" t="s">
        <v>1292</v>
      </c>
    </row>
    <row r="512" spans="2:43" ht="15" customHeight="1" outlineLevel="1" x14ac:dyDescent="0.25">
      <c r="B512" s="363"/>
      <c r="C512" s="364"/>
      <c r="D512" s="365"/>
      <c r="E512" s="366"/>
      <c r="F512" s="366"/>
      <c r="G512" s="366"/>
      <c r="H512" s="366"/>
      <c r="I512" s="366"/>
      <c r="J512" s="366"/>
      <c r="K512" s="366"/>
      <c r="L512" s="366"/>
      <c r="M512" s="367"/>
      <c r="O512" s="1" t="s">
        <v>1293</v>
      </c>
      <c r="AQ512" s="112" t="s">
        <v>1293</v>
      </c>
    </row>
    <row r="513" spans="2:43" ht="15" customHeight="1" outlineLevel="1" x14ac:dyDescent="0.25">
      <c r="B513" s="363"/>
      <c r="C513" s="364"/>
      <c r="D513" s="365"/>
      <c r="E513" s="366"/>
      <c r="F513" s="366"/>
      <c r="G513" s="366"/>
      <c r="H513" s="366"/>
      <c r="I513" s="366"/>
      <c r="J513" s="366"/>
      <c r="K513" s="366"/>
      <c r="L513" s="366"/>
      <c r="M513" s="367"/>
      <c r="O513" s="1" t="s">
        <v>1294</v>
      </c>
      <c r="AQ513" s="112" t="s">
        <v>1294</v>
      </c>
    </row>
    <row r="514" spans="2:43" ht="15" customHeight="1" outlineLevel="1" x14ac:dyDescent="0.25">
      <c r="B514" s="363"/>
      <c r="C514" s="364"/>
      <c r="D514" s="365"/>
      <c r="E514" s="366"/>
      <c r="F514" s="366"/>
      <c r="G514" s="366"/>
      <c r="H514" s="366"/>
      <c r="I514" s="366"/>
      <c r="J514" s="366"/>
      <c r="K514" s="366"/>
      <c r="L514" s="366"/>
      <c r="M514" s="367"/>
      <c r="O514" s="1" t="s">
        <v>1295</v>
      </c>
      <c r="AQ514" s="112" t="s">
        <v>1295</v>
      </c>
    </row>
    <row r="515" spans="2:43" ht="15" customHeight="1" outlineLevel="1" x14ac:dyDescent="0.25">
      <c r="B515" s="363"/>
      <c r="C515" s="364"/>
      <c r="D515" s="365"/>
      <c r="E515" s="366"/>
      <c r="F515" s="366"/>
      <c r="G515" s="366"/>
      <c r="H515" s="366"/>
      <c r="I515" s="366"/>
      <c r="J515" s="366"/>
      <c r="K515" s="366"/>
      <c r="L515" s="366"/>
      <c r="M515" s="367"/>
      <c r="O515" s="1" t="s">
        <v>1296</v>
      </c>
      <c r="AQ515" s="112" t="s">
        <v>1296</v>
      </c>
    </row>
    <row r="516" spans="2:43" ht="15" customHeight="1" outlineLevel="1" x14ac:dyDescent="0.25">
      <c r="B516" s="363"/>
      <c r="C516" s="364"/>
      <c r="D516" s="365"/>
      <c r="E516" s="366"/>
      <c r="F516" s="366"/>
      <c r="G516" s="366"/>
      <c r="H516" s="366"/>
      <c r="I516" s="366"/>
      <c r="J516" s="366"/>
      <c r="K516" s="366"/>
      <c r="L516" s="366"/>
      <c r="M516" s="367"/>
      <c r="O516" s="1" t="s">
        <v>1297</v>
      </c>
      <c r="AQ516" s="112" t="s">
        <v>1297</v>
      </c>
    </row>
    <row r="517" spans="2:43" ht="15" customHeight="1" outlineLevel="1" x14ac:dyDescent="0.25">
      <c r="B517" s="363"/>
      <c r="C517" s="364"/>
      <c r="D517" s="365"/>
      <c r="E517" s="366"/>
      <c r="F517" s="366"/>
      <c r="G517" s="366"/>
      <c r="H517" s="366"/>
      <c r="I517" s="366"/>
      <c r="J517" s="366"/>
      <c r="K517" s="366"/>
      <c r="L517" s="366"/>
      <c r="M517" s="367"/>
      <c r="O517" s="1" t="s">
        <v>1298</v>
      </c>
      <c r="AQ517" s="112" t="s">
        <v>1298</v>
      </c>
    </row>
    <row r="518" spans="2:43" ht="15" customHeight="1" outlineLevel="1" x14ac:dyDescent="0.25">
      <c r="B518" s="363"/>
      <c r="C518" s="364"/>
      <c r="D518" s="365"/>
      <c r="E518" s="366"/>
      <c r="F518" s="366"/>
      <c r="G518" s="366"/>
      <c r="H518" s="366"/>
      <c r="I518" s="366"/>
      <c r="J518" s="366"/>
      <c r="K518" s="366"/>
      <c r="L518" s="366"/>
      <c r="M518" s="367"/>
      <c r="O518" s="1" t="s">
        <v>1299</v>
      </c>
      <c r="AQ518" s="112" t="s">
        <v>1299</v>
      </c>
    </row>
    <row r="519" spans="2:43" ht="15" customHeight="1" outlineLevel="1" x14ac:dyDescent="0.25">
      <c r="B519" s="363"/>
      <c r="C519" s="364"/>
      <c r="D519" s="365"/>
      <c r="E519" s="366"/>
      <c r="F519" s="366"/>
      <c r="G519" s="366"/>
      <c r="H519" s="366"/>
      <c r="I519" s="366"/>
      <c r="J519" s="366"/>
      <c r="K519" s="366"/>
      <c r="L519" s="366"/>
      <c r="M519" s="367"/>
      <c r="O519" s="1" t="s">
        <v>1300</v>
      </c>
      <c r="AQ519" s="112" t="s">
        <v>1300</v>
      </c>
    </row>
    <row r="520" spans="2:43" ht="15" customHeight="1" outlineLevel="1" x14ac:dyDescent="0.25">
      <c r="B520" s="363"/>
      <c r="C520" s="364"/>
      <c r="D520" s="365"/>
      <c r="E520" s="366"/>
      <c r="F520" s="366"/>
      <c r="G520" s="366"/>
      <c r="H520" s="366"/>
      <c r="I520" s="366"/>
      <c r="J520" s="366"/>
      <c r="K520" s="366"/>
      <c r="L520" s="366"/>
      <c r="M520" s="367"/>
      <c r="O520" s="1" t="s">
        <v>1301</v>
      </c>
      <c r="AQ520" s="112" t="s">
        <v>1301</v>
      </c>
    </row>
    <row r="521" spans="2:43" ht="15" customHeight="1" outlineLevel="1" x14ac:dyDescent="0.25">
      <c r="B521" s="363"/>
      <c r="C521" s="364"/>
      <c r="D521" s="365"/>
      <c r="E521" s="366"/>
      <c r="F521" s="366"/>
      <c r="G521" s="366"/>
      <c r="H521" s="366"/>
      <c r="I521" s="366"/>
      <c r="J521" s="366"/>
      <c r="K521" s="366"/>
      <c r="L521" s="366"/>
      <c r="M521" s="367"/>
      <c r="O521" s="1" t="s">
        <v>1302</v>
      </c>
      <c r="AQ521" s="112" t="s">
        <v>1302</v>
      </c>
    </row>
    <row r="522" spans="2:43" ht="15" customHeight="1" outlineLevel="1" x14ac:dyDescent="0.25">
      <c r="B522" s="363"/>
      <c r="C522" s="364"/>
      <c r="D522" s="365"/>
      <c r="E522" s="366"/>
      <c r="F522" s="366"/>
      <c r="G522" s="366"/>
      <c r="H522" s="366"/>
      <c r="I522" s="366"/>
      <c r="J522" s="366"/>
      <c r="K522" s="366"/>
      <c r="L522" s="366"/>
      <c r="M522" s="367"/>
      <c r="O522" s="1" t="s">
        <v>1303</v>
      </c>
      <c r="AQ522" s="112" t="s">
        <v>1303</v>
      </c>
    </row>
    <row r="523" spans="2:43" ht="15" customHeight="1" outlineLevel="1" x14ac:dyDescent="0.25">
      <c r="B523" s="363"/>
      <c r="C523" s="364"/>
      <c r="D523" s="365"/>
      <c r="E523" s="366"/>
      <c r="F523" s="366"/>
      <c r="G523" s="366"/>
      <c r="H523" s="366"/>
      <c r="I523" s="366"/>
      <c r="J523" s="366"/>
      <c r="K523" s="366"/>
      <c r="L523" s="366"/>
      <c r="M523" s="367"/>
      <c r="O523" s="1" t="s">
        <v>1304</v>
      </c>
      <c r="AQ523" s="112" t="s">
        <v>1304</v>
      </c>
    </row>
    <row r="524" spans="2:43" ht="15" customHeight="1" outlineLevel="1" x14ac:dyDescent="0.25">
      <c r="B524" s="363"/>
      <c r="C524" s="364"/>
      <c r="D524" s="365"/>
      <c r="E524" s="366"/>
      <c r="F524" s="366"/>
      <c r="G524" s="366"/>
      <c r="H524" s="366"/>
      <c r="I524" s="366"/>
      <c r="J524" s="366"/>
      <c r="K524" s="366"/>
      <c r="L524" s="366"/>
      <c r="M524" s="367"/>
      <c r="O524" s="1" t="s">
        <v>1305</v>
      </c>
      <c r="AQ524" s="112" t="s">
        <v>1305</v>
      </c>
    </row>
    <row r="525" spans="2:43" ht="15" customHeight="1" outlineLevel="1" x14ac:dyDescent="0.25">
      <c r="B525" s="363"/>
      <c r="C525" s="364"/>
      <c r="D525" s="365"/>
      <c r="E525" s="366"/>
      <c r="F525" s="366"/>
      <c r="G525" s="366"/>
      <c r="H525" s="366"/>
      <c r="I525" s="366"/>
      <c r="J525" s="366"/>
      <c r="K525" s="366"/>
      <c r="L525" s="366"/>
      <c r="M525" s="367"/>
      <c r="O525" s="1" t="s">
        <v>1306</v>
      </c>
      <c r="AQ525" s="112" t="s">
        <v>1306</v>
      </c>
    </row>
    <row r="526" spans="2:43" ht="15" customHeight="1" outlineLevel="1" x14ac:dyDescent="0.25">
      <c r="B526" s="363"/>
      <c r="C526" s="364"/>
      <c r="D526" s="365"/>
      <c r="E526" s="366"/>
      <c r="F526" s="366"/>
      <c r="G526" s="366"/>
      <c r="H526" s="366"/>
      <c r="I526" s="366"/>
      <c r="J526" s="366"/>
      <c r="K526" s="366"/>
      <c r="L526" s="366"/>
      <c r="M526" s="367"/>
      <c r="O526" s="1" t="s">
        <v>1307</v>
      </c>
      <c r="AQ526" s="112" t="s">
        <v>1307</v>
      </c>
    </row>
    <row r="527" spans="2:43" ht="15" customHeight="1" outlineLevel="1" x14ac:dyDescent="0.25">
      <c r="B527" s="363"/>
      <c r="C527" s="364"/>
      <c r="D527" s="365"/>
      <c r="E527" s="366"/>
      <c r="F527" s="366"/>
      <c r="G527" s="366"/>
      <c r="H527" s="366"/>
      <c r="I527" s="366"/>
      <c r="J527" s="366"/>
      <c r="K527" s="366"/>
      <c r="L527" s="366"/>
      <c r="M527" s="367"/>
      <c r="O527" s="1" t="s">
        <v>1308</v>
      </c>
      <c r="AQ527" s="112" t="s">
        <v>1308</v>
      </c>
    </row>
    <row r="528" spans="2:43" ht="15" customHeight="1" outlineLevel="1" x14ac:dyDescent="0.25">
      <c r="B528" s="363"/>
      <c r="C528" s="364"/>
      <c r="D528" s="365"/>
      <c r="E528" s="366"/>
      <c r="F528" s="366"/>
      <c r="G528" s="366"/>
      <c r="H528" s="366"/>
      <c r="I528" s="366"/>
      <c r="J528" s="366"/>
      <c r="K528" s="366"/>
      <c r="L528" s="366"/>
      <c r="M528" s="367"/>
      <c r="O528" s="1" t="s">
        <v>1309</v>
      </c>
      <c r="AQ528" s="112" t="s">
        <v>1309</v>
      </c>
    </row>
    <row r="529" spans="2:43" ht="15" customHeight="1" outlineLevel="1" x14ac:dyDescent="0.25">
      <c r="B529" s="363"/>
      <c r="C529" s="364"/>
      <c r="D529" s="365"/>
      <c r="E529" s="366"/>
      <c r="F529" s="366"/>
      <c r="G529" s="366"/>
      <c r="H529" s="366"/>
      <c r="I529" s="366"/>
      <c r="J529" s="366"/>
      <c r="K529" s="366"/>
      <c r="L529" s="366"/>
      <c r="M529" s="367"/>
      <c r="O529" s="1" t="s">
        <v>1310</v>
      </c>
      <c r="AQ529" s="112" t="s">
        <v>1310</v>
      </c>
    </row>
    <row r="530" spans="2:43" ht="15" customHeight="1" outlineLevel="1" x14ac:dyDescent="0.25">
      <c r="B530" s="363"/>
      <c r="C530" s="364"/>
      <c r="D530" s="365"/>
      <c r="E530" s="366"/>
      <c r="F530" s="366"/>
      <c r="G530" s="366"/>
      <c r="H530" s="366"/>
      <c r="I530" s="366"/>
      <c r="J530" s="366"/>
      <c r="K530" s="366"/>
      <c r="L530" s="366"/>
      <c r="M530" s="367"/>
      <c r="O530" s="1" t="s">
        <v>1311</v>
      </c>
      <c r="AQ530" s="112" t="s">
        <v>1311</v>
      </c>
    </row>
    <row r="531" spans="2:43" ht="15" customHeight="1" outlineLevel="1" x14ac:dyDescent="0.25">
      <c r="B531" s="363"/>
      <c r="C531" s="364"/>
      <c r="D531" s="365"/>
      <c r="E531" s="366"/>
      <c r="F531" s="366"/>
      <c r="G531" s="366"/>
      <c r="H531" s="366"/>
      <c r="I531" s="366"/>
      <c r="J531" s="366"/>
      <c r="K531" s="366"/>
      <c r="L531" s="366"/>
      <c r="M531" s="367"/>
      <c r="O531" s="1" t="s">
        <v>1312</v>
      </c>
      <c r="AQ531" s="112" t="s">
        <v>1312</v>
      </c>
    </row>
    <row r="532" spans="2:43" ht="15" customHeight="1" outlineLevel="1" x14ac:dyDescent="0.25">
      <c r="B532" s="363"/>
      <c r="C532" s="364"/>
      <c r="D532" s="365"/>
      <c r="E532" s="366"/>
      <c r="F532" s="366"/>
      <c r="G532" s="366"/>
      <c r="H532" s="366"/>
      <c r="I532" s="366"/>
      <c r="J532" s="366"/>
      <c r="K532" s="366"/>
      <c r="L532" s="366"/>
      <c r="M532" s="367"/>
      <c r="O532" s="1" t="s">
        <v>1313</v>
      </c>
      <c r="AQ532" s="112" t="s">
        <v>1313</v>
      </c>
    </row>
    <row r="533" spans="2:43" ht="15" customHeight="1" outlineLevel="1" x14ac:dyDescent="0.25">
      <c r="B533" s="363"/>
      <c r="C533" s="364"/>
      <c r="D533" s="365"/>
      <c r="E533" s="366"/>
      <c r="F533" s="366"/>
      <c r="G533" s="366"/>
      <c r="H533" s="366"/>
      <c r="I533" s="366"/>
      <c r="J533" s="366"/>
      <c r="K533" s="366"/>
      <c r="L533" s="366"/>
      <c r="M533" s="367"/>
      <c r="O533" s="1" t="s">
        <v>1314</v>
      </c>
      <c r="AQ533" s="112" t="s">
        <v>1314</v>
      </c>
    </row>
    <row r="534" spans="2:43" ht="15" customHeight="1" outlineLevel="1" x14ac:dyDescent="0.25">
      <c r="B534" s="363"/>
      <c r="C534" s="364"/>
      <c r="D534" s="365"/>
      <c r="E534" s="366"/>
      <c r="F534" s="366"/>
      <c r="G534" s="366"/>
      <c r="H534" s="366"/>
      <c r="I534" s="366"/>
      <c r="J534" s="366"/>
      <c r="K534" s="366"/>
      <c r="L534" s="366"/>
      <c r="M534" s="367"/>
      <c r="O534" s="1" t="s">
        <v>1315</v>
      </c>
      <c r="AQ534" s="112" t="s">
        <v>1315</v>
      </c>
    </row>
    <row r="535" spans="2:43" ht="15" customHeight="1" outlineLevel="1" x14ac:dyDescent="0.25">
      <c r="B535" s="363"/>
      <c r="C535" s="364"/>
      <c r="D535" s="365"/>
      <c r="E535" s="366"/>
      <c r="F535" s="366"/>
      <c r="G535" s="366"/>
      <c r="H535" s="366"/>
      <c r="I535" s="366"/>
      <c r="J535" s="366"/>
      <c r="K535" s="366"/>
      <c r="L535" s="366"/>
      <c r="M535" s="367"/>
      <c r="O535" s="1" t="s">
        <v>1316</v>
      </c>
      <c r="AQ535" s="112" t="s">
        <v>1316</v>
      </c>
    </row>
    <row r="536" spans="2:43" ht="15" customHeight="1" outlineLevel="1" x14ac:dyDescent="0.25">
      <c r="B536" s="363"/>
      <c r="C536" s="364"/>
      <c r="D536" s="365"/>
      <c r="E536" s="366"/>
      <c r="F536" s="366"/>
      <c r="G536" s="366"/>
      <c r="H536" s="366"/>
      <c r="I536" s="366"/>
      <c r="J536" s="366"/>
      <c r="K536" s="366"/>
      <c r="L536" s="366"/>
      <c r="M536" s="367"/>
      <c r="O536" s="1" t="s">
        <v>1317</v>
      </c>
      <c r="AQ536" s="112" t="s">
        <v>1317</v>
      </c>
    </row>
    <row r="537" spans="2:43" ht="15" customHeight="1" outlineLevel="1" x14ac:dyDescent="0.25">
      <c r="B537" s="363"/>
      <c r="C537" s="364"/>
      <c r="D537" s="365"/>
      <c r="E537" s="366"/>
      <c r="F537" s="366"/>
      <c r="G537" s="366"/>
      <c r="H537" s="366"/>
      <c r="I537" s="366"/>
      <c r="J537" s="366"/>
      <c r="K537" s="366"/>
      <c r="L537" s="366"/>
      <c r="M537" s="367"/>
      <c r="O537" s="1" t="s">
        <v>1318</v>
      </c>
      <c r="AQ537" s="112" t="s">
        <v>1318</v>
      </c>
    </row>
    <row r="538" spans="2:43" ht="15" customHeight="1" outlineLevel="1" x14ac:dyDescent="0.25">
      <c r="B538" s="363"/>
      <c r="C538" s="364"/>
      <c r="D538" s="365"/>
      <c r="E538" s="366"/>
      <c r="F538" s="366"/>
      <c r="G538" s="366"/>
      <c r="H538" s="366"/>
      <c r="I538" s="366"/>
      <c r="J538" s="366"/>
      <c r="K538" s="366"/>
      <c r="L538" s="366"/>
      <c r="M538" s="367"/>
      <c r="O538" s="1" t="s">
        <v>1319</v>
      </c>
      <c r="AQ538" s="112" t="s">
        <v>1319</v>
      </c>
    </row>
    <row r="539" spans="2:43" ht="15" customHeight="1" outlineLevel="1" x14ac:dyDescent="0.25">
      <c r="B539" s="363"/>
      <c r="C539" s="364"/>
      <c r="D539" s="365"/>
      <c r="E539" s="366"/>
      <c r="F539" s="366"/>
      <c r="G539" s="366"/>
      <c r="H539" s="366"/>
      <c r="I539" s="366"/>
      <c r="J539" s="366"/>
      <c r="K539" s="366"/>
      <c r="L539" s="366"/>
      <c r="M539" s="367"/>
      <c r="O539" s="1" t="s">
        <v>1320</v>
      </c>
      <c r="AQ539" s="112" t="s">
        <v>1320</v>
      </c>
    </row>
    <row r="540" spans="2:43" ht="15" customHeight="1" outlineLevel="1" x14ac:dyDescent="0.25">
      <c r="B540" s="363"/>
      <c r="C540" s="364"/>
      <c r="D540" s="365"/>
      <c r="E540" s="366"/>
      <c r="F540" s="366"/>
      <c r="G540" s="366"/>
      <c r="H540" s="366"/>
      <c r="I540" s="366"/>
      <c r="J540" s="366"/>
      <c r="K540" s="366"/>
      <c r="L540" s="366"/>
      <c r="M540" s="367"/>
      <c r="O540" s="1" t="s">
        <v>1321</v>
      </c>
      <c r="AQ540" s="112" t="s">
        <v>1321</v>
      </c>
    </row>
    <row r="541" spans="2:43" ht="15" customHeight="1" outlineLevel="1" x14ac:dyDescent="0.25">
      <c r="B541" s="363"/>
      <c r="C541" s="364"/>
      <c r="D541" s="365"/>
      <c r="E541" s="366"/>
      <c r="F541" s="366"/>
      <c r="G541" s="366"/>
      <c r="H541" s="366"/>
      <c r="I541" s="366"/>
      <c r="J541" s="366"/>
      <c r="K541" s="366"/>
      <c r="L541" s="366"/>
      <c r="M541" s="367"/>
      <c r="O541" s="1" t="s">
        <v>1322</v>
      </c>
      <c r="AQ541" s="112" t="s">
        <v>1322</v>
      </c>
    </row>
    <row r="542" spans="2:43" ht="15" customHeight="1" outlineLevel="1" x14ac:dyDescent="0.25">
      <c r="B542" s="363"/>
      <c r="C542" s="364"/>
      <c r="D542" s="365"/>
      <c r="E542" s="366"/>
      <c r="F542" s="366"/>
      <c r="G542" s="366"/>
      <c r="H542" s="366"/>
      <c r="I542" s="366"/>
      <c r="J542" s="366"/>
      <c r="K542" s="366"/>
      <c r="L542" s="366"/>
      <c r="M542" s="367"/>
      <c r="O542" s="1" t="s">
        <v>1323</v>
      </c>
      <c r="AQ542" s="112" t="s">
        <v>1323</v>
      </c>
    </row>
    <row r="543" spans="2:43" ht="15" customHeight="1" outlineLevel="1" x14ac:dyDescent="0.25">
      <c r="B543" s="363"/>
      <c r="C543" s="364"/>
      <c r="D543" s="365"/>
      <c r="E543" s="366"/>
      <c r="F543" s="366"/>
      <c r="G543" s="366"/>
      <c r="H543" s="366"/>
      <c r="I543" s="366"/>
      <c r="J543" s="366"/>
      <c r="K543" s="366"/>
      <c r="L543" s="366"/>
      <c r="M543" s="367"/>
      <c r="O543" s="1" t="s">
        <v>1324</v>
      </c>
      <c r="AQ543" s="112" t="s">
        <v>1324</v>
      </c>
    </row>
    <row r="544" spans="2:43" ht="15" customHeight="1" outlineLevel="1" x14ac:dyDescent="0.25">
      <c r="B544" s="363"/>
      <c r="C544" s="364"/>
      <c r="D544" s="365"/>
      <c r="E544" s="366"/>
      <c r="F544" s="366"/>
      <c r="G544" s="366"/>
      <c r="H544" s="366"/>
      <c r="I544" s="366"/>
      <c r="J544" s="366"/>
      <c r="K544" s="366"/>
      <c r="L544" s="366"/>
      <c r="M544" s="367"/>
      <c r="O544" s="1" t="s">
        <v>1325</v>
      </c>
      <c r="AQ544" s="112" t="s">
        <v>1325</v>
      </c>
    </row>
    <row r="545" spans="2:43" ht="15" customHeight="1" outlineLevel="1" x14ac:dyDescent="0.25">
      <c r="B545" s="363"/>
      <c r="C545" s="364"/>
      <c r="D545" s="365"/>
      <c r="E545" s="366"/>
      <c r="F545" s="366"/>
      <c r="G545" s="366"/>
      <c r="H545" s="366"/>
      <c r="I545" s="366"/>
      <c r="J545" s="366"/>
      <c r="K545" s="366"/>
      <c r="L545" s="366"/>
      <c r="M545" s="367"/>
      <c r="O545" s="1" t="s">
        <v>1326</v>
      </c>
      <c r="AQ545" s="112" t="s">
        <v>1326</v>
      </c>
    </row>
    <row r="546" spans="2:43" ht="15" customHeight="1" outlineLevel="1" x14ac:dyDescent="0.25">
      <c r="B546" s="363"/>
      <c r="C546" s="364"/>
      <c r="D546" s="365"/>
      <c r="E546" s="366"/>
      <c r="F546" s="366"/>
      <c r="G546" s="366"/>
      <c r="H546" s="366"/>
      <c r="I546" s="366"/>
      <c r="J546" s="366"/>
      <c r="K546" s="366"/>
      <c r="L546" s="366"/>
      <c r="M546" s="367"/>
      <c r="O546" s="1" t="s">
        <v>1327</v>
      </c>
      <c r="AQ546" s="112" t="s">
        <v>1327</v>
      </c>
    </row>
    <row r="547" spans="2:43" ht="15" customHeight="1" outlineLevel="1" x14ac:dyDescent="0.25">
      <c r="B547" s="363"/>
      <c r="C547" s="364"/>
      <c r="D547" s="365"/>
      <c r="E547" s="366"/>
      <c r="F547" s="366"/>
      <c r="G547" s="366"/>
      <c r="H547" s="366"/>
      <c r="I547" s="366"/>
      <c r="J547" s="366"/>
      <c r="K547" s="366"/>
      <c r="L547" s="366"/>
      <c r="M547" s="367"/>
      <c r="O547" s="1" t="s">
        <v>1328</v>
      </c>
      <c r="AQ547" s="112" t="s">
        <v>1328</v>
      </c>
    </row>
    <row r="548" spans="2:43" ht="15" customHeight="1" outlineLevel="1" x14ac:dyDescent="0.25">
      <c r="B548" s="363"/>
      <c r="C548" s="364"/>
      <c r="D548" s="365"/>
      <c r="E548" s="366"/>
      <c r="F548" s="366"/>
      <c r="G548" s="366"/>
      <c r="H548" s="366"/>
      <c r="I548" s="366"/>
      <c r="J548" s="366"/>
      <c r="K548" s="366"/>
      <c r="L548" s="366"/>
      <c r="M548" s="367"/>
      <c r="O548" s="1" t="s">
        <v>1329</v>
      </c>
      <c r="AQ548" s="112" t="s">
        <v>1329</v>
      </c>
    </row>
    <row r="549" spans="2:43" ht="15" customHeight="1" outlineLevel="1" x14ac:dyDescent="0.25">
      <c r="B549" s="363"/>
      <c r="C549" s="364"/>
      <c r="D549" s="365"/>
      <c r="E549" s="366"/>
      <c r="F549" s="366"/>
      <c r="G549" s="366"/>
      <c r="H549" s="366"/>
      <c r="I549" s="366"/>
      <c r="J549" s="366"/>
      <c r="K549" s="366"/>
      <c r="L549" s="366"/>
      <c r="M549" s="367"/>
      <c r="O549" s="1" t="s">
        <v>1330</v>
      </c>
      <c r="AQ549" s="112" t="s">
        <v>1330</v>
      </c>
    </row>
    <row r="550" spans="2:43" ht="15" customHeight="1" outlineLevel="1" x14ac:dyDescent="0.25">
      <c r="B550" s="363"/>
      <c r="C550" s="364"/>
      <c r="D550" s="365"/>
      <c r="E550" s="366"/>
      <c r="F550" s="366"/>
      <c r="G550" s="366"/>
      <c r="H550" s="366"/>
      <c r="I550" s="366"/>
      <c r="J550" s="366"/>
      <c r="K550" s="366"/>
      <c r="L550" s="366"/>
      <c r="M550" s="367"/>
      <c r="O550" s="1" t="s">
        <v>1331</v>
      </c>
      <c r="AQ550" s="112" t="s">
        <v>1331</v>
      </c>
    </row>
    <row r="551" spans="2:43" ht="15" customHeight="1" outlineLevel="1" x14ac:dyDescent="0.25">
      <c r="B551" s="363"/>
      <c r="C551" s="364"/>
      <c r="D551" s="365"/>
      <c r="E551" s="366"/>
      <c r="F551" s="366"/>
      <c r="G551" s="366"/>
      <c r="H551" s="366"/>
      <c r="I551" s="366"/>
      <c r="J551" s="366"/>
      <c r="K551" s="366"/>
      <c r="L551" s="366"/>
      <c r="M551" s="367"/>
      <c r="O551" s="1" t="s">
        <v>1332</v>
      </c>
      <c r="AQ551" s="112" t="s">
        <v>1332</v>
      </c>
    </row>
    <row r="552" spans="2:43" ht="15" customHeight="1" outlineLevel="1" x14ac:dyDescent="0.25">
      <c r="B552" s="363"/>
      <c r="C552" s="364"/>
      <c r="D552" s="365"/>
      <c r="E552" s="366"/>
      <c r="F552" s="366"/>
      <c r="G552" s="366"/>
      <c r="H552" s="366"/>
      <c r="I552" s="366"/>
      <c r="J552" s="366"/>
      <c r="K552" s="366"/>
      <c r="L552" s="366"/>
      <c r="M552" s="367"/>
      <c r="O552" s="1" t="s">
        <v>1333</v>
      </c>
      <c r="AQ552" s="112" t="s">
        <v>1333</v>
      </c>
    </row>
    <row r="553" spans="2:43" ht="15" customHeight="1" outlineLevel="1" x14ac:dyDescent="0.25">
      <c r="B553" s="363"/>
      <c r="C553" s="364"/>
      <c r="D553" s="365"/>
      <c r="E553" s="366"/>
      <c r="F553" s="366"/>
      <c r="G553" s="366"/>
      <c r="H553" s="366"/>
      <c r="I553" s="366"/>
      <c r="J553" s="366"/>
      <c r="K553" s="366"/>
      <c r="L553" s="366"/>
      <c r="M553" s="367"/>
      <c r="O553" s="1" t="s">
        <v>1334</v>
      </c>
      <c r="AQ553" s="112" t="s">
        <v>1334</v>
      </c>
    </row>
    <row r="554" spans="2:43" ht="15" customHeight="1" outlineLevel="1" x14ac:dyDescent="0.25">
      <c r="B554" s="363"/>
      <c r="C554" s="364"/>
      <c r="D554" s="365"/>
      <c r="E554" s="366"/>
      <c r="F554" s="366"/>
      <c r="G554" s="366"/>
      <c r="H554" s="366"/>
      <c r="I554" s="366"/>
      <c r="J554" s="366"/>
      <c r="K554" s="366"/>
      <c r="L554" s="366"/>
      <c r="M554" s="367"/>
      <c r="O554" s="1" t="s">
        <v>1335</v>
      </c>
      <c r="AQ554" s="112" t="s">
        <v>1335</v>
      </c>
    </row>
    <row r="555" spans="2:43" ht="15" customHeight="1" outlineLevel="1" x14ac:dyDescent="0.25">
      <c r="B555" s="363"/>
      <c r="C555" s="364"/>
      <c r="D555" s="365"/>
      <c r="E555" s="366"/>
      <c r="F555" s="366"/>
      <c r="G555" s="366"/>
      <c r="H555" s="366"/>
      <c r="I555" s="366"/>
      <c r="J555" s="366"/>
      <c r="K555" s="366"/>
      <c r="L555" s="366"/>
      <c r="M555" s="367"/>
      <c r="O555" s="1" t="s">
        <v>1336</v>
      </c>
      <c r="AQ555" s="112" t="s">
        <v>1336</v>
      </c>
    </row>
    <row r="556" spans="2:43" ht="15" customHeight="1" outlineLevel="1" x14ac:dyDescent="0.25">
      <c r="B556" s="363"/>
      <c r="C556" s="364"/>
      <c r="D556" s="365"/>
      <c r="E556" s="366"/>
      <c r="F556" s="366"/>
      <c r="G556" s="366"/>
      <c r="H556" s="366"/>
      <c r="I556" s="366"/>
      <c r="J556" s="366"/>
      <c r="K556" s="366"/>
      <c r="L556" s="366"/>
      <c r="M556" s="367"/>
      <c r="O556" s="1" t="s">
        <v>1337</v>
      </c>
      <c r="AQ556" s="112" t="s">
        <v>1337</v>
      </c>
    </row>
    <row r="557" spans="2:43" ht="15" customHeight="1" outlineLevel="1" x14ac:dyDescent="0.25">
      <c r="B557" s="363"/>
      <c r="C557" s="364"/>
      <c r="D557" s="365"/>
      <c r="E557" s="366"/>
      <c r="F557" s="366"/>
      <c r="G557" s="366"/>
      <c r="H557" s="366"/>
      <c r="I557" s="366"/>
      <c r="J557" s="366"/>
      <c r="K557" s="366"/>
      <c r="L557" s="366"/>
      <c r="M557" s="367"/>
      <c r="O557" s="1" t="s">
        <v>1338</v>
      </c>
      <c r="AQ557" s="112" t="s">
        <v>1338</v>
      </c>
    </row>
    <row r="558" spans="2:43" ht="15" customHeight="1" outlineLevel="1" x14ac:dyDescent="0.25">
      <c r="B558" s="363"/>
      <c r="C558" s="364"/>
      <c r="D558" s="365"/>
      <c r="E558" s="366"/>
      <c r="F558" s="366"/>
      <c r="G558" s="366"/>
      <c r="H558" s="366"/>
      <c r="I558" s="366"/>
      <c r="J558" s="366"/>
      <c r="K558" s="366"/>
      <c r="L558" s="366"/>
      <c r="M558" s="367"/>
      <c r="O558" s="1" t="s">
        <v>1339</v>
      </c>
      <c r="AQ558" s="112" t="s">
        <v>1339</v>
      </c>
    </row>
    <row r="559" spans="2:43" ht="15" customHeight="1" outlineLevel="1" x14ac:dyDescent="0.25">
      <c r="B559" s="363"/>
      <c r="C559" s="364"/>
      <c r="D559" s="365"/>
      <c r="E559" s="366"/>
      <c r="F559" s="366"/>
      <c r="G559" s="366"/>
      <c r="H559" s="366"/>
      <c r="I559" s="366"/>
      <c r="J559" s="366"/>
      <c r="K559" s="366"/>
      <c r="L559" s="366"/>
      <c r="M559" s="367"/>
      <c r="O559" s="1" t="s">
        <v>1340</v>
      </c>
      <c r="AQ559" s="112" t="s">
        <v>1340</v>
      </c>
    </row>
    <row r="560" spans="2:43" ht="15" customHeight="1" outlineLevel="1" x14ac:dyDescent="0.25">
      <c r="B560" s="363"/>
      <c r="C560" s="364"/>
      <c r="D560" s="365"/>
      <c r="E560" s="366"/>
      <c r="F560" s="366"/>
      <c r="G560" s="366"/>
      <c r="H560" s="366"/>
      <c r="I560" s="366"/>
      <c r="J560" s="366"/>
      <c r="K560" s="366"/>
      <c r="L560" s="366"/>
      <c r="M560" s="367"/>
      <c r="O560" s="1" t="s">
        <v>1341</v>
      </c>
      <c r="AQ560" s="112" t="s">
        <v>1341</v>
      </c>
    </row>
    <row r="561" spans="2:43" ht="15" customHeight="1" outlineLevel="1" x14ac:dyDescent="0.25">
      <c r="B561" s="363"/>
      <c r="C561" s="364"/>
      <c r="D561" s="365"/>
      <c r="E561" s="366"/>
      <c r="F561" s="366"/>
      <c r="G561" s="366"/>
      <c r="H561" s="366"/>
      <c r="I561" s="366"/>
      <c r="J561" s="366"/>
      <c r="K561" s="366"/>
      <c r="L561" s="366"/>
      <c r="M561" s="367"/>
      <c r="O561" s="1" t="s">
        <v>1342</v>
      </c>
      <c r="AQ561" s="112" t="s">
        <v>1342</v>
      </c>
    </row>
    <row r="562" spans="2:43" ht="15" customHeight="1" outlineLevel="1" x14ac:dyDescent="0.25">
      <c r="B562" s="363"/>
      <c r="C562" s="364"/>
      <c r="D562" s="365"/>
      <c r="E562" s="366"/>
      <c r="F562" s="366"/>
      <c r="G562" s="366"/>
      <c r="H562" s="366"/>
      <c r="I562" s="366"/>
      <c r="J562" s="366"/>
      <c r="K562" s="366"/>
      <c r="L562" s="366"/>
      <c r="M562" s="367"/>
      <c r="O562" s="1" t="s">
        <v>1343</v>
      </c>
      <c r="AQ562" s="112" t="s">
        <v>1343</v>
      </c>
    </row>
    <row r="563" spans="2:43" ht="15" customHeight="1" outlineLevel="1" x14ac:dyDescent="0.25">
      <c r="B563" s="363"/>
      <c r="C563" s="364"/>
      <c r="D563" s="365"/>
      <c r="E563" s="366"/>
      <c r="F563" s="366"/>
      <c r="G563" s="366"/>
      <c r="H563" s="366"/>
      <c r="I563" s="366"/>
      <c r="J563" s="366"/>
      <c r="K563" s="366"/>
      <c r="L563" s="366"/>
      <c r="M563" s="367"/>
      <c r="O563" s="1" t="s">
        <v>1344</v>
      </c>
      <c r="AQ563" s="112" t="s">
        <v>1344</v>
      </c>
    </row>
    <row r="564" spans="2:43" ht="15" customHeight="1" outlineLevel="1" x14ac:dyDescent="0.25">
      <c r="B564" s="363"/>
      <c r="C564" s="364"/>
      <c r="D564" s="365"/>
      <c r="E564" s="366"/>
      <c r="F564" s="366"/>
      <c r="G564" s="366"/>
      <c r="H564" s="366"/>
      <c r="I564" s="366"/>
      <c r="J564" s="366"/>
      <c r="K564" s="366"/>
      <c r="L564" s="366"/>
      <c r="M564" s="367"/>
      <c r="O564" s="1" t="s">
        <v>1345</v>
      </c>
      <c r="AQ564" s="112" t="s">
        <v>1345</v>
      </c>
    </row>
    <row r="565" spans="2:43" ht="15" customHeight="1" outlineLevel="1" x14ac:dyDescent="0.25">
      <c r="B565" s="363"/>
      <c r="C565" s="364"/>
      <c r="D565" s="365"/>
      <c r="E565" s="366"/>
      <c r="F565" s="366"/>
      <c r="G565" s="366"/>
      <c r="H565" s="366"/>
      <c r="I565" s="366"/>
      <c r="J565" s="366"/>
      <c r="K565" s="366"/>
      <c r="L565" s="366"/>
      <c r="M565" s="367"/>
      <c r="O565" s="1" t="s">
        <v>1346</v>
      </c>
      <c r="AQ565" s="112" t="s">
        <v>1346</v>
      </c>
    </row>
    <row r="566" spans="2:43" ht="15" customHeight="1" outlineLevel="1" x14ac:dyDescent="0.25">
      <c r="B566" s="363"/>
      <c r="C566" s="364"/>
      <c r="D566" s="365"/>
      <c r="E566" s="366"/>
      <c r="F566" s="366"/>
      <c r="G566" s="366"/>
      <c r="H566" s="366"/>
      <c r="I566" s="366"/>
      <c r="J566" s="366"/>
      <c r="K566" s="366"/>
      <c r="L566" s="366"/>
      <c r="M566" s="367"/>
      <c r="O566" s="1" t="s">
        <v>1347</v>
      </c>
      <c r="AQ566" s="112" t="s">
        <v>1347</v>
      </c>
    </row>
    <row r="567" spans="2:43" ht="15" customHeight="1" outlineLevel="1" x14ac:dyDescent="0.25">
      <c r="B567" s="363"/>
      <c r="C567" s="364"/>
      <c r="D567" s="365"/>
      <c r="E567" s="366"/>
      <c r="F567" s="366"/>
      <c r="G567" s="366"/>
      <c r="H567" s="366"/>
      <c r="I567" s="366"/>
      <c r="J567" s="366"/>
      <c r="K567" s="366"/>
      <c r="L567" s="366"/>
      <c r="M567" s="367"/>
      <c r="O567" s="1" t="s">
        <v>1348</v>
      </c>
      <c r="AQ567" s="112" t="s">
        <v>1348</v>
      </c>
    </row>
    <row r="568" spans="2:43" ht="15" customHeight="1" outlineLevel="1" x14ac:dyDescent="0.25">
      <c r="B568" s="363"/>
      <c r="C568" s="364"/>
      <c r="D568" s="365"/>
      <c r="E568" s="366"/>
      <c r="F568" s="366"/>
      <c r="G568" s="366"/>
      <c r="H568" s="366"/>
      <c r="I568" s="366"/>
      <c r="J568" s="366"/>
      <c r="K568" s="366"/>
      <c r="L568" s="366"/>
      <c r="M568" s="367"/>
      <c r="O568" s="1" t="s">
        <v>1349</v>
      </c>
      <c r="AQ568" s="112" t="s">
        <v>1349</v>
      </c>
    </row>
    <row r="569" spans="2:43" ht="15" customHeight="1" outlineLevel="1" x14ac:dyDescent="0.25">
      <c r="B569" s="363"/>
      <c r="C569" s="364"/>
      <c r="D569" s="365"/>
      <c r="E569" s="366"/>
      <c r="F569" s="366"/>
      <c r="G569" s="366"/>
      <c r="H569" s="366"/>
      <c r="I569" s="366"/>
      <c r="J569" s="366"/>
      <c r="K569" s="366"/>
      <c r="L569" s="366"/>
      <c r="M569" s="367"/>
      <c r="O569" s="1" t="s">
        <v>1350</v>
      </c>
      <c r="AQ569" s="112" t="s">
        <v>1350</v>
      </c>
    </row>
    <row r="570" spans="2:43" ht="15" customHeight="1" outlineLevel="1" x14ac:dyDescent="0.25">
      <c r="B570" s="363"/>
      <c r="C570" s="364"/>
      <c r="D570" s="365"/>
      <c r="E570" s="366"/>
      <c r="F570" s="366"/>
      <c r="G570" s="366"/>
      <c r="H570" s="366"/>
      <c r="I570" s="366"/>
      <c r="J570" s="366"/>
      <c r="K570" s="366"/>
      <c r="L570" s="366"/>
      <c r="M570" s="367"/>
      <c r="O570" s="1" t="s">
        <v>1351</v>
      </c>
      <c r="AQ570" s="112" t="s">
        <v>1351</v>
      </c>
    </row>
    <row r="571" spans="2:43" ht="15" customHeight="1" outlineLevel="1" x14ac:dyDescent="0.25">
      <c r="B571" s="363"/>
      <c r="C571" s="364"/>
      <c r="D571" s="365"/>
      <c r="E571" s="366"/>
      <c r="F571" s="366"/>
      <c r="G571" s="366"/>
      <c r="H571" s="366"/>
      <c r="I571" s="366"/>
      <c r="J571" s="366"/>
      <c r="K571" s="366"/>
      <c r="L571" s="366"/>
      <c r="M571" s="367"/>
      <c r="O571" s="1" t="s">
        <v>1352</v>
      </c>
      <c r="AQ571" s="112" t="s">
        <v>1352</v>
      </c>
    </row>
    <row r="572" spans="2:43" ht="15" customHeight="1" outlineLevel="1" x14ac:dyDescent="0.25">
      <c r="B572" s="363"/>
      <c r="C572" s="364"/>
      <c r="D572" s="365"/>
      <c r="E572" s="366"/>
      <c r="F572" s="366"/>
      <c r="G572" s="366"/>
      <c r="H572" s="366"/>
      <c r="I572" s="366"/>
      <c r="J572" s="366"/>
      <c r="K572" s="366"/>
      <c r="L572" s="366"/>
      <c r="M572" s="367"/>
      <c r="O572" s="1" t="s">
        <v>1353</v>
      </c>
      <c r="AQ572" s="112" t="s">
        <v>1353</v>
      </c>
    </row>
    <row r="573" spans="2:43" ht="15" customHeight="1" outlineLevel="1" x14ac:dyDescent="0.25">
      <c r="B573" s="363"/>
      <c r="C573" s="364"/>
      <c r="D573" s="365"/>
      <c r="E573" s="366"/>
      <c r="F573" s="366"/>
      <c r="G573" s="366"/>
      <c r="H573" s="366"/>
      <c r="I573" s="366"/>
      <c r="J573" s="366"/>
      <c r="K573" s="366"/>
      <c r="L573" s="366"/>
      <c r="M573" s="367"/>
      <c r="O573" s="1" t="s">
        <v>1354</v>
      </c>
      <c r="AQ573" s="112" t="s">
        <v>1354</v>
      </c>
    </row>
    <row r="574" spans="2:43" ht="15" customHeight="1" outlineLevel="1" x14ac:dyDescent="0.25">
      <c r="B574" s="363"/>
      <c r="C574" s="364"/>
      <c r="D574" s="365"/>
      <c r="E574" s="366"/>
      <c r="F574" s="366"/>
      <c r="G574" s="366"/>
      <c r="H574" s="366"/>
      <c r="I574" s="366"/>
      <c r="J574" s="366"/>
      <c r="K574" s="366"/>
      <c r="L574" s="366"/>
      <c r="M574" s="367"/>
      <c r="O574" s="1" t="s">
        <v>1355</v>
      </c>
      <c r="AQ574" s="112" t="s">
        <v>1355</v>
      </c>
    </row>
    <row r="575" spans="2:43" ht="15" customHeight="1" outlineLevel="1" x14ac:dyDescent="0.25">
      <c r="B575" s="363"/>
      <c r="C575" s="364"/>
      <c r="D575" s="365"/>
      <c r="E575" s="366"/>
      <c r="F575" s="366"/>
      <c r="G575" s="366"/>
      <c r="H575" s="366"/>
      <c r="I575" s="366"/>
      <c r="J575" s="366"/>
      <c r="K575" s="366"/>
      <c r="L575" s="366"/>
      <c r="M575" s="367"/>
      <c r="O575" s="1" t="s">
        <v>1356</v>
      </c>
      <c r="AQ575" s="112" t="s">
        <v>1356</v>
      </c>
    </row>
    <row r="576" spans="2:43" ht="15" customHeight="1" outlineLevel="1" x14ac:dyDescent="0.25">
      <c r="B576" s="363"/>
      <c r="C576" s="364"/>
      <c r="D576" s="365"/>
      <c r="E576" s="366"/>
      <c r="F576" s="366"/>
      <c r="G576" s="366"/>
      <c r="H576" s="366"/>
      <c r="I576" s="366"/>
      <c r="J576" s="366"/>
      <c r="K576" s="366"/>
      <c r="L576" s="366"/>
      <c r="M576" s="367"/>
      <c r="O576" s="1" t="s">
        <v>1357</v>
      </c>
      <c r="AQ576" s="112" t="s">
        <v>1357</v>
      </c>
    </row>
    <row r="577" spans="2:43" ht="15" customHeight="1" outlineLevel="1" x14ac:dyDescent="0.25">
      <c r="B577" s="363"/>
      <c r="C577" s="364"/>
      <c r="D577" s="365"/>
      <c r="E577" s="366"/>
      <c r="F577" s="366"/>
      <c r="G577" s="366"/>
      <c r="H577" s="366"/>
      <c r="I577" s="366"/>
      <c r="J577" s="366"/>
      <c r="K577" s="366"/>
      <c r="L577" s="366"/>
      <c r="M577" s="367"/>
      <c r="O577" s="1" t="s">
        <v>1358</v>
      </c>
      <c r="AQ577" s="112" t="s">
        <v>1358</v>
      </c>
    </row>
    <row r="578" spans="2:43" ht="15" customHeight="1" outlineLevel="1" x14ac:dyDescent="0.25">
      <c r="B578" s="363"/>
      <c r="C578" s="364"/>
      <c r="D578" s="365"/>
      <c r="E578" s="366"/>
      <c r="F578" s="366"/>
      <c r="G578" s="366"/>
      <c r="H578" s="366"/>
      <c r="I578" s="366"/>
      <c r="J578" s="366"/>
      <c r="K578" s="366"/>
      <c r="L578" s="366"/>
      <c r="M578" s="367"/>
      <c r="O578" s="1" t="s">
        <v>1359</v>
      </c>
      <c r="AQ578" s="112" t="s">
        <v>1359</v>
      </c>
    </row>
    <row r="579" spans="2:43" ht="15" customHeight="1" outlineLevel="1" x14ac:dyDescent="0.25">
      <c r="B579" s="363"/>
      <c r="C579" s="364"/>
      <c r="D579" s="365"/>
      <c r="E579" s="366"/>
      <c r="F579" s="366"/>
      <c r="G579" s="366"/>
      <c r="H579" s="366"/>
      <c r="I579" s="366"/>
      <c r="J579" s="366"/>
      <c r="K579" s="366"/>
      <c r="L579" s="366"/>
      <c r="M579" s="367"/>
      <c r="O579" s="1" t="s">
        <v>1360</v>
      </c>
      <c r="AQ579" s="112" t="s">
        <v>1360</v>
      </c>
    </row>
    <row r="580" spans="2:43" ht="15" customHeight="1" outlineLevel="1" x14ac:dyDescent="0.25">
      <c r="B580" s="363"/>
      <c r="C580" s="364"/>
      <c r="D580" s="365"/>
      <c r="E580" s="366"/>
      <c r="F580" s="366"/>
      <c r="G580" s="366"/>
      <c r="H580" s="366"/>
      <c r="I580" s="366"/>
      <c r="J580" s="366"/>
      <c r="K580" s="366"/>
      <c r="L580" s="366"/>
      <c r="M580" s="367"/>
      <c r="O580" s="1" t="s">
        <v>1361</v>
      </c>
      <c r="AQ580" s="112" t="s">
        <v>1361</v>
      </c>
    </row>
    <row r="581" spans="2:43" ht="15" customHeight="1" outlineLevel="1" x14ac:dyDescent="0.25">
      <c r="B581" s="363"/>
      <c r="C581" s="364"/>
      <c r="D581" s="365"/>
      <c r="E581" s="366"/>
      <c r="F581" s="366"/>
      <c r="G581" s="366"/>
      <c r="H581" s="366"/>
      <c r="I581" s="366"/>
      <c r="J581" s="366"/>
      <c r="K581" s="366"/>
      <c r="L581" s="366"/>
      <c r="M581" s="367"/>
      <c r="O581" s="1" t="s">
        <v>1362</v>
      </c>
      <c r="AQ581" s="112" t="s">
        <v>1362</v>
      </c>
    </row>
    <row r="582" spans="2:43" ht="15" customHeight="1" outlineLevel="1" x14ac:dyDescent="0.25">
      <c r="B582" s="363"/>
      <c r="C582" s="364"/>
      <c r="D582" s="365"/>
      <c r="E582" s="366"/>
      <c r="F582" s="366"/>
      <c r="G582" s="366"/>
      <c r="H582" s="366"/>
      <c r="I582" s="366"/>
      <c r="J582" s="366"/>
      <c r="K582" s="366"/>
      <c r="L582" s="366"/>
      <c r="M582" s="367"/>
      <c r="O582" s="1" t="s">
        <v>1363</v>
      </c>
      <c r="AQ582" s="112" t="s">
        <v>1363</v>
      </c>
    </row>
    <row r="583" spans="2:43" ht="15" customHeight="1" outlineLevel="1" x14ac:dyDescent="0.25">
      <c r="B583" s="363"/>
      <c r="C583" s="364"/>
      <c r="D583" s="365"/>
      <c r="E583" s="366"/>
      <c r="F583" s="366"/>
      <c r="G583" s="366"/>
      <c r="H583" s="366"/>
      <c r="I583" s="366"/>
      <c r="J583" s="366"/>
      <c r="K583" s="366"/>
      <c r="L583" s="366"/>
      <c r="M583" s="367"/>
      <c r="O583" s="1" t="s">
        <v>1364</v>
      </c>
      <c r="AQ583" s="112" t="s">
        <v>1364</v>
      </c>
    </row>
    <row r="584" spans="2:43" ht="15" customHeight="1" outlineLevel="1" x14ac:dyDescent="0.25">
      <c r="B584" s="363"/>
      <c r="C584" s="364"/>
      <c r="D584" s="365"/>
      <c r="E584" s="366"/>
      <c r="F584" s="366"/>
      <c r="G584" s="366"/>
      <c r="H584" s="366"/>
      <c r="I584" s="366"/>
      <c r="J584" s="366"/>
      <c r="K584" s="366"/>
      <c r="L584" s="366"/>
      <c r="M584" s="367"/>
      <c r="O584" s="1" t="s">
        <v>1365</v>
      </c>
      <c r="AQ584" s="112" t="s">
        <v>1365</v>
      </c>
    </row>
    <row r="585" spans="2:43" ht="15" customHeight="1" outlineLevel="1" x14ac:dyDescent="0.25">
      <c r="B585" s="363"/>
      <c r="C585" s="364"/>
      <c r="D585" s="365"/>
      <c r="E585" s="366"/>
      <c r="F585" s="366"/>
      <c r="G585" s="366"/>
      <c r="H585" s="366"/>
      <c r="I585" s="366"/>
      <c r="J585" s="366"/>
      <c r="K585" s="366"/>
      <c r="L585" s="366"/>
      <c r="M585" s="367"/>
      <c r="O585" s="1" t="s">
        <v>1366</v>
      </c>
      <c r="AQ585" s="112" t="s">
        <v>1366</v>
      </c>
    </row>
    <row r="586" spans="2:43" ht="15" customHeight="1" outlineLevel="1" x14ac:dyDescent="0.25">
      <c r="B586" s="363"/>
      <c r="C586" s="364"/>
      <c r="D586" s="365"/>
      <c r="E586" s="366"/>
      <c r="F586" s="366"/>
      <c r="G586" s="366"/>
      <c r="H586" s="366"/>
      <c r="I586" s="366"/>
      <c r="J586" s="366"/>
      <c r="K586" s="366"/>
      <c r="L586" s="366"/>
      <c r="M586" s="367"/>
      <c r="O586" s="1" t="s">
        <v>1367</v>
      </c>
      <c r="AQ586" s="112" t="s">
        <v>1367</v>
      </c>
    </row>
    <row r="587" spans="2:43" ht="15" customHeight="1" outlineLevel="1" x14ac:dyDescent="0.25">
      <c r="B587" s="363"/>
      <c r="C587" s="364"/>
      <c r="D587" s="365"/>
      <c r="E587" s="366"/>
      <c r="F587" s="366"/>
      <c r="G587" s="366"/>
      <c r="H587" s="366"/>
      <c r="I587" s="366"/>
      <c r="J587" s="366"/>
      <c r="K587" s="366"/>
      <c r="L587" s="366"/>
      <c r="M587" s="367"/>
      <c r="O587" s="1" t="s">
        <v>1368</v>
      </c>
      <c r="AQ587" s="112" t="s">
        <v>1368</v>
      </c>
    </row>
    <row r="588" spans="2:43" ht="15" customHeight="1" outlineLevel="1" x14ac:dyDescent="0.25">
      <c r="B588" s="363"/>
      <c r="C588" s="364"/>
      <c r="D588" s="365"/>
      <c r="E588" s="366"/>
      <c r="F588" s="366"/>
      <c r="G588" s="366"/>
      <c r="H588" s="366"/>
      <c r="I588" s="366"/>
      <c r="J588" s="366"/>
      <c r="K588" s="366"/>
      <c r="L588" s="366"/>
      <c r="M588" s="367"/>
      <c r="O588" s="1" t="s">
        <v>1369</v>
      </c>
      <c r="AQ588" s="112" t="s">
        <v>1369</v>
      </c>
    </row>
    <row r="589" spans="2:43" ht="15" customHeight="1" outlineLevel="1" x14ac:dyDescent="0.25">
      <c r="B589" s="363"/>
      <c r="C589" s="364"/>
      <c r="D589" s="365"/>
      <c r="E589" s="366"/>
      <c r="F589" s="366"/>
      <c r="G589" s="366"/>
      <c r="H589" s="366"/>
      <c r="I589" s="366"/>
      <c r="J589" s="366"/>
      <c r="K589" s="366"/>
      <c r="L589" s="366"/>
      <c r="M589" s="367"/>
      <c r="O589" s="1" t="s">
        <v>1370</v>
      </c>
      <c r="AQ589" s="112" t="s">
        <v>1370</v>
      </c>
    </row>
    <row r="590" spans="2:43" ht="15" customHeight="1" outlineLevel="1" x14ac:dyDescent="0.25">
      <c r="B590" s="363"/>
      <c r="C590" s="364"/>
      <c r="D590" s="365"/>
      <c r="E590" s="366"/>
      <c r="F590" s="366"/>
      <c r="G590" s="366"/>
      <c r="H590" s="366"/>
      <c r="I590" s="366"/>
      <c r="J590" s="366"/>
      <c r="K590" s="366"/>
      <c r="L590" s="366"/>
      <c r="M590" s="367"/>
      <c r="O590" s="1" t="s">
        <v>1371</v>
      </c>
      <c r="AQ590" s="112" t="s">
        <v>1371</v>
      </c>
    </row>
    <row r="591" spans="2:43" ht="15" customHeight="1" outlineLevel="1" x14ac:dyDescent="0.25">
      <c r="B591" s="363"/>
      <c r="C591" s="364"/>
      <c r="D591" s="365"/>
      <c r="E591" s="366"/>
      <c r="F591" s="366"/>
      <c r="G591" s="366"/>
      <c r="H591" s="366"/>
      <c r="I591" s="366"/>
      <c r="J591" s="366"/>
      <c r="K591" s="366"/>
      <c r="L591" s="366"/>
      <c r="M591" s="367"/>
      <c r="O591" s="1" t="s">
        <v>1372</v>
      </c>
      <c r="AQ591" s="112" t="s">
        <v>1372</v>
      </c>
    </row>
    <row r="592" spans="2:43" ht="15" customHeight="1" outlineLevel="1" x14ac:dyDescent="0.25">
      <c r="B592" s="363"/>
      <c r="C592" s="364"/>
      <c r="D592" s="365"/>
      <c r="E592" s="366"/>
      <c r="F592" s="366"/>
      <c r="G592" s="366"/>
      <c r="H592" s="366"/>
      <c r="I592" s="366"/>
      <c r="J592" s="366"/>
      <c r="K592" s="366"/>
      <c r="L592" s="366"/>
      <c r="M592" s="367"/>
      <c r="O592" s="1" t="s">
        <v>1373</v>
      </c>
      <c r="AQ592" s="112" t="s">
        <v>1373</v>
      </c>
    </row>
    <row r="593" spans="2:43" ht="15" customHeight="1" outlineLevel="1" x14ac:dyDescent="0.25">
      <c r="B593" s="363"/>
      <c r="C593" s="364"/>
      <c r="D593" s="365"/>
      <c r="E593" s="366"/>
      <c r="F593" s="366"/>
      <c r="G593" s="366"/>
      <c r="H593" s="366"/>
      <c r="I593" s="366"/>
      <c r="J593" s="366"/>
      <c r="K593" s="366"/>
      <c r="L593" s="366"/>
      <c r="M593" s="367"/>
      <c r="O593" s="1" t="s">
        <v>1374</v>
      </c>
      <c r="AQ593" s="112" t="s">
        <v>1374</v>
      </c>
    </row>
    <row r="594" spans="2:43" ht="15" customHeight="1" outlineLevel="1" x14ac:dyDescent="0.25">
      <c r="B594" s="363"/>
      <c r="C594" s="364"/>
      <c r="D594" s="365"/>
      <c r="E594" s="366"/>
      <c r="F594" s="366"/>
      <c r="G594" s="366"/>
      <c r="H594" s="366"/>
      <c r="I594" s="366"/>
      <c r="J594" s="366"/>
      <c r="K594" s="366"/>
      <c r="L594" s="366"/>
      <c r="M594" s="367"/>
      <c r="O594" s="1" t="s">
        <v>1375</v>
      </c>
      <c r="AQ594" s="112" t="s">
        <v>1375</v>
      </c>
    </row>
    <row r="595" spans="2:43" ht="15" customHeight="1" outlineLevel="1" x14ac:dyDescent="0.25">
      <c r="B595" s="363"/>
      <c r="C595" s="364"/>
      <c r="D595" s="365"/>
      <c r="E595" s="366"/>
      <c r="F595" s="366"/>
      <c r="G595" s="366"/>
      <c r="H595" s="366"/>
      <c r="I595" s="366"/>
      <c r="J595" s="366"/>
      <c r="K595" s="366"/>
      <c r="L595" s="366"/>
      <c r="M595" s="367"/>
      <c r="O595" s="1" t="s">
        <v>1376</v>
      </c>
      <c r="AQ595" s="112" t="s">
        <v>1376</v>
      </c>
    </row>
    <row r="596" spans="2:43" ht="15" customHeight="1" outlineLevel="1" x14ac:dyDescent="0.25">
      <c r="B596" s="363"/>
      <c r="C596" s="364"/>
      <c r="D596" s="365"/>
      <c r="E596" s="366"/>
      <c r="F596" s="366"/>
      <c r="G596" s="366"/>
      <c r="H596" s="366"/>
      <c r="I596" s="366"/>
      <c r="J596" s="366"/>
      <c r="K596" s="366"/>
      <c r="L596" s="366"/>
      <c r="M596" s="367"/>
      <c r="O596" s="1" t="s">
        <v>1377</v>
      </c>
      <c r="AQ596" s="112" t="s">
        <v>1377</v>
      </c>
    </row>
    <row r="597" spans="2:43" ht="15" customHeight="1" outlineLevel="1" x14ac:dyDescent="0.25">
      <c r="B597" s="363"/>
      <c r="C597" s="364"/>
      <c r="D597" s="365"/>
      <c r="E597" s="366"/>
      <c r="F597" s="366"/>
      <c r="G597" s="366"/>
      <c r="H597" s="366"/>
      <c r="I597" s="366"/>
      <c r="J597" s="366"/>
      <c r="K597" s="366"/>
      <c r="L597" s="366"/>
      <c r="M597" s="367"/>
      <c r="O597" s="1" t="s">
        <v>1378</v>
      </c>
      <c r="AQ597" s="112" t="s">
        <v>1378</v>
      </c>
    </row>
    <row r="598" spans="2:43" ht="15" customHeight="1" outlineLevel="1" x14ac:dyDescent="0.25">
      <c r="B598" s="363"/>
      <c r="C598" s="364"/>
      <c r="D598" s="365"/>
      <c r="E598" s="366"/>
      <c r="F598" s="366"/>
      <c r="G598" s="366"/>
      <c r="H598" s="366"/>
      <c r="I598" s="366"/>
      <c r="J598" s="366"/>
      <c r="K598" s="366"/>
      <c r="L598" s="366"/>
      <c r="M598" s="367"/>
      <c r="O598" s="1" t="s">
        <v>1379</v>
      </c>
      <c r="AQ598" s="112" t="s">
        <v>1379</v>
      </c>
    </row>
    <row r="599" spans="2:43" ht="15" customHeight="1" outlineLevel="1" x14ac:dyDescent="0.25">
      <c r="B599" s="363"/>
      <c r="C599" s="364"/>
      <c r="D599" s="365"/>
      <c r="E599" s="366"/>
      <c r="F599" s="366"/>
      <c r="G599" s="366"/>
      <c r="H599" s="366"/>
      <c r="I599" s="366"/>
      <c r="J599" s="366"/>
      <c r="K599" s="366"/>
      <c r="L599" s="366"/>
      <c r="M599" s="367"/>
      <c r="O599" s="1" t="s">
        <v>1380</v>
      </c>
      <c r="AQ599" s="112" t="s">
        <v>1380</v>
      </c>
    </row>
    <row r="600" spans="2:43" ht="15" customHeight="1" outlineLevel="1" x14ac:dyDescent="0.25">
      <c r="B600" s="363"/>
      <c r="C600" s="364"/>
      <c r="D600" s="365"/>
      <c r="E600" s="366"/>
      <c r="F600" s="366"/>
      <c r="G600" s="366"/>
      <c r="H600" s="366"/>
      <c r="I600" s="366"/>
      <c r="J600" s="366"/>
      <c r="K600" s="366"/>
      <c r="L600" s="366"/>
      <c r="M600" s="367"/>
      <c r="O600" s="1" t="s">
        <v>1381</v>
      </c>
      <c r="AQ600" s="112" t="s">
        <v>1381</v>
      </c>
    </row>
    <row r="601" spans="2:43" ht="15" customHeight="1" outlineLevel="1" x14ac:dyDescent="0.25">
      <c r="B601" s="363"/>
      <c r="C601" s="364"/>
      <c r="D601" s="365"/>
      <c r="E601" s="366"/>
      <c r="F601" s="366"/>
      <c r="G601" s="366"/>
      <c r="H601" s="366"/>
      <c r="I601" s="366"/>
      <c r="J601" s="366"/>
      <c r="K601" s="366"/>
      <c r="L601" s="366"/>
      <c r="M601" s="367"/>
      <c r="O601" s="1" t="s">
        <v>1382</v>
      </c>
      <c r="AQ601" s="112" t="s">
        <v>1382</v>
      </c>
    </row>
    <row r="602" spans="2:43" ht="15" customHeight="1" outlineLevel="1" x14ac:dyDescent="0.25">
      <c r="B602" s="363"/>
      <c r="C602" s="364"/>
      <c r="D602" s="365"/>
      <c r="E602" s="366"/>
      <c r="F602" s="366"/>
      <c r="G602" s="366"/>
      <c r="H602" s="366"/>
      <c r="I602" s="366"/>
      <c r="J602" s="366"/>
      <c r="K602" s="366"/>
      <c r="L602" s="366"/>
      <c r="M602" s="367"/>
      <c r="O602" s="1" t="s">
        <v>1383</v>
      </c>
      <c r="AQ602" s="112" t="s">
        <v>1383</v>
      </c>
    </row>
    <row r="603" spans="2:43" ht="15" customHeight="1" outlineLevel="1" x14ac:dyDescent="0.25">
      <c r="B603" s="363"/>
      <c r="C603" s="364"/>
      <c r="D603" s="365"/>
      <c r="E603" s="366"/>
      <c r="F603" s="366"/>
      <c r="G603" s="366"/>
      <c r="H603" s="366"/>
      <c r="I603" s="366"/>
      <c r="J603" s="366"/>
      <c r="K603" s="366"/>
      <c r="L603" s="366"/>
      <c r="M603" s="367"/>
      <c r="O603" s="1" t="s">
        <v>1384</v>
      </c>
      <c r="AQ603" s="112" t="s">
        <v>1384</v>
      </c>
    </row>
    <row r="604" spans="2:43" ht="15" customHeight="1" outlineLevel="1" x14ac:dyDescent="0.25">
      <c r="B604" s="363"/>
      <c r="C604" s="364"/>
      <c r="D604" s="365"/>
      <c r="E604" s="366"/>
      <c r="F604" s="366"/>
      <c r="G604" s="366"/>
      <c r="H604" s="366"/>
      <c r="I604" s="366"/>
      <c r="J604" s="366"/>
      <c r="K604" s="366"/>
      <c r="L604" s="366"/>
      <c r="M604" s="367"/>
      <c r="O604" s="1" t="s">
        <v>1385</v>
      </c>
      <c r="AQ604" s="112" t="s">
        <v>1385</v>
      </c>
    </row>
    <row r="605" spans="2:43" ht="15" customHeight="1" outlineLevel="1" x14ac:dyDescent="0.25">
      <c r="B605" s="363"/>
      <c r="C605" s="364"/>
      <c r="D605" s="365"/>
      <c r="E605" s="366"/>
      <c r="F605" s="366"/>
      <c r="G605" s="366"/>
      <c r="H605" s="366"/>
      <c r="I605" s="366"/>
      <c r="J605" s="366"/>
      <c r="K605" s="366"/>
      <c r="L605" s="366"/>
      <c r="M605" s="367"/>
      <c r="O605" s="1" t="s">
        <v>1386</v>
      </c>
      <c r="AQ605" s="112" t="s">
        <v>1386</v>
      </c>
    </row>
    <row r="606" spans="2:43" ht="15" customHeight="1" outlineLevel="1" x14ac:dyDescent="0.25">
      <c r="B606" s="363"/>
      <c r="C606" s="364"/>
      <c r="D606" s="365"/>
      <c r="E606" s="366"/>
      <c r="F606" s="366"/>
      <c r="G606" s="366"/>
      <c r="H606" s="366"/>
      <c r="I606" s="366"/>
      <c r="J606" s="366"/>
      <c r="K606" s="366"/>
      <c r="L606" s="366"/>
      <c r="M606" s="367"/>
      <c r="O606" s="1" t="s">
        <v>1387</v>
      </c>
      <c r="AQ606" s="112" t="s">
        <v>1387</v>
      </c>
    </row>
    <row r="607" spans="2:43" ht="15" customHeight="1" outlineLevel="1" x14ac:dyDescent="0.25">
      <c r="B607" s="363"/>
      <c r="C607" s="364"/>
      <c r="D607" s="365"/>
      <c r="E607" s="366"/>
      <c r="F607" s="366"/>
      <c r="G607" s="366"/>
      <c r="H607" s="366"/>
      <c r="I607" s="366"/>
      <c r="J607" s="366"/>
      <c r="K607" s="366"/>
      <c r="L607" s="366"/>
      <c r="M607" s="367"/>
      <c r="O607" s="1" t="s">
        <v>1388</v>
      </c>
      <c r="AQ607" s="112" t="s">
        <v>1388</v>
      </c>
    </row>
    <row r="608" spans="2:43" ht="15" customHeight="1" outlineLevel="1" x14ac:dyDescent="0.25">
      <c r="B608" s="363"/>
      <c r="C608" s="364"/>
      <c r="D608" s="365"/>
      <c r="E608" s="366"/>
      <c r="F608" s="366"/>
      <c r="G608" s="366"/>
      <c r="H608" s="366"/>
      <c r="I608" s="366"/>
      <c r="J608" s="366"/>
      <c r="K608" s="366"/>
      <c r="L608" s="366"/>
      <c r="M608" s="367"/>
      <c r="O608" s="1" t="s">
        <v>1389</v>
      </c>
      <c r="AQ608" s="112" t="s">
        <v>1389</v>
      </c>
    </row>
    <row r="609" spans="2:43" ht="15" customHeight="1" outlineLevel="1" x14ac:dyDescent="0.25">
      <c r="B609" s="363"/>
      <c r="C609" s="364"/>
      <c r="D609" s="365"/>
      <c r="E609" s="366"/>
      <c r="F609" s="366"/>
      <c r="G609" s="366"/>
      <c r="H609" s="366"/>
      <c r="I609" s="366"/>
      <c r="J609" s="366"/>
      <c r="K609" s="366"/>
      <c r="L609" s="366"/>
      <c r="M609" s="367"/>
      <c r="O609" s="1" t="s">
        <v>1390</v>
      </c>
      <c r="AQ609" s="112" t="s">
        <v>1390</v>
      </c>
    </row>
    <row r="610" spans="2:43" ht="15" customHeight="1" outlineLevel="1" x14ac:dyDescent="0.25">
      <c r="B610" s="363"/>
      <c r="C610" s="364"/>
      <c r="D610" s="365"/>
      <c r="E610" s="366"/>
      <c r="F610" s="366"/>
      <c r="G610" s="366"/>
      <c r="H610" s="366"/>
      <c r="I610" s="366"/>
      <c r="J610" s="366"/>
      <c r="K610" s="366"/>
      <c r="L610" s="366"/>
      <c r="M610" s="367"/>
      <c r="O610" s="1" t="s">
        <v>1391</v>
      </c>
      <c r="AQ610" s="112" t="s">
        <v>1391</v>
      </c>
    </row>
    <row r="611" spans="2:43" ht="15" customHeight="1" outlineLevel="1" x14ac:dyDescent="0.25">
      <c r="B611" s="363"/>
      <c r="C611" s="364"/>
      <c r="D611" s="365"/>
      <c r="E611" s="366"/>
      <c r="F611" s="366"/>
      <c r="G611" s="366"/>
      <c r="H611" s="366"/>
      <c r="I611" s="366"/>
      <c r="J611" s="366"/>
      <c r="K611" s="366"/>
      <c r="L611" s="366"/>
      <c r="M611" s="367"/>
      <c r="O611" s="1" t="s">
        <v>1392</v>
      </c>
      <c r="AQ611" s="112" t="s">
        <v>1392</v>
      </c>
    </row>
    <row r="612" spans="2:43" ht="15" customHeight="1" outlineLevel="1" x14ac:dyDescent="0.25">
      <c r="B612" s="363"/>
      <c r="C612" s="364"/>
      <c r="D612" s="365"/>
      <c r="E612" s="366"/>
      <c r="F612" s="366"/>
      <c r="G612" s="366"/>
      <c r="H612" s="366"/>
      <c r="I612" s="366"/>
      <c r="J612" s="366"/>
      <c r="K612" s="366"/>
      <c r="L612" s="366"/>
      <c r="M612" s="367"/>
      <c r="O612" s="1" t="s">
        <v>1393</v>
      </c>
      <c r="AQ612" s="112" t="s">
        <v>1393</v>
      </c>
    </row>
    <row r="613" spans="2:43" ht="15" customHeight="1" outlineLevel="1" x14ac:dyDescent="0.25">
      <c r="B613" s="363"/>
      <c r="C613" s="364"/>
      <c r="D613" s="365"/>
      <c r="E613" s="366"/>
      <c r="F613" s="366"/>
      <c r="G613" s="366"/>
      <c r="H613" s="366"/>
      <c r="I613" s="366"/>
      <c r="J613" s="366"/>
      <c r="K613" s="366"/>
      <c r="L613" s="366"/>
      <c r="M613" s="367"/>
      <c r="O613" s="1" t="s">
        <v>1394</v>
      </c>
      <c r="AQ613" s="112" t="s">
        <v>1394</v>
      </c>
    </row>
    <row r="614" spans="2:43" ht="15" customHeight="1" outlineLevel="1" x14ac:dyDescent="0.25">
      <c r="B614" s="363"/>
      <c r="C614" s="364"/>
      <c r="D614" s="365"/>
      <c r="E614" s="366"/>
      <c r="F614" s="366"/>
      <c r="G614" s="366"/>
      <c r="H614" s="366"/>
      <c r="I614" s="366"/>
      <c r="J614" s="366"/>
      <c r="K614" s="366"/>
      <c r="L614" s="366"/>
      <c r="M614" s="367"/>
      <c r="O614" s="1" t="s">
        <v>1395</v>
      </c>
      <c r="AQ614" s="112" t="s">
        <v>1395</v>
      </c>
    </row>
    <row r="615" spans="2:43" ht="15" customHeight="1" outlineLevel="1" x14ac:dyDescent="0.25">
      <c r="B615" s="363"/>
      <c r="C615" s="364"/>
      <c r="D615" s="365"/>
      <c r="E615" s="366"/>
      <c r="F615" s="366"/>
      <c r="G615" s="366"/>
      <c r="H615" s="366"/>
      <c r="I615" s="366"/>
      <c r="J615" s="366"/>
      <c r="K615" s="366"/>
      <c r="L615" s="366"/>
      <c r="M615" s="367"/>
      <c r="O615" s="1" t="s">
        <v>1396</v>
      </c>
      <c r="AQ615" s="112" t="s">
        <v>1396</v>
      </c>
    </row>
    <row r="616" spans="2:43" ht="15" customHeight="1" outlineLevel="1" x14ac:dyDescent="0.25">
      <c r="B616" s="363"/>
      <c r="C616" s="364"/>
      <c r="D616" s="365"/>
      <c r="E616" s="366"/>
      <c r="F616" s="366"/>
      <c r="G616" s="366"/>
      <c r="H616" s="366"/>
      <c r="I616" s="366"/>
      <c r="J616" s="366"/>
      <c r="K616" s="366"/>
      <c r="L616" s="366"/>
      <c r="M616" s="367"/>
      <c r="O616" s="1" t="s">
        <v>1397</v>
      </c>
      <c r="AQ616" s="112" t="s">
        <v>1397</v>
      </c>
    </row>
    <row r="617" spans="2:43" ht="15" customHeight="1" outlineLevel="1" x14ac:dyDescent="0.25">
      <c r="B617" s="363"/>
      <c r="C617" s="364"/>
      <c r="D617" s="365"/>
      <c r="E617" s="366"/>
      <c r="F617" s="366"/>
      <c r="G617" s="366"/>
      <c r="H617" s="366"/>
      <c r="I617" s="366"/>
      <c r="J617" s="366"/>
      <c r="K617" s="366"/>
      <c r="L617" s="366"/>
      <c r="M617" s="367"/>
      <c r="O617" s="1" t="s">
        <v>1398</v>
      </c>
      <c r="AQ617" s="112" t="s">
        <v>1398</v>
      </c>
    </row>
    <row r="618" spans="2:43" ht="15" customHeight="1" outlineLevel="1" x14ac:dyDescent="0.25">
      <c r="B618" s="363"/>
      <c r="C618" s="364"/>
      <c r="D618" s="365"/>
      <c r="E618" s="366"/>
      <c r="F618" s="366"/>
      <c r="G618" s="366"/>
      <c r="H618" s="366"/>
      <c r="I618" s="366"/>
      <c r="J618" s="366"/>
      <c r="K618" s="366"/>
      <c r="L618" s="366"/>
      <c r="M618" s="367"/>
      <c r="O618" s="1" t="s">
        <v>1399</v>
      </c>
      <c r="AQ618" s="112" t="s">
        <v>1399</v>
      </c>
    </row>
    <row r="619" spans="2:43" ht="15" customHeight="1" outlineLevel="1" x14ac:dyDescent="0.25">
      <c r="B619" s="363"/>
      <c r="C619" s="364"/>
      <c r="D619" s="365"/>
      <c r="E619" s="366"/>
      <c r="F619" s="366"/>
      <c r="G619" s="366"/>
      <c r="H619" s="366"/>
      <c r="I619" s="366"/>
      <c r="J619" s="366"/>
      <c r="K619" s="366"/>
      <c r="L619" s="366"/>
      <c r="M619" s="367"/>
      <c r="O619" s="1" t="s">
        <v>1400</v>
      </c>
      <c r="AQ619" s="112" t="s">
        <v>1400</v>
      </c>
    </row>
    <row r="620" spans="2:43" ht="15" customHeight="1" outlineLevel="1" x14ac:dyDescent="0.25">
      <c r="B620" s="363"/>
      <c r="C620" s="364"/>
      <c r="D620" s="365"/>
      <c r="E620" s="366"/>
      <c r="F620" s="366"/>
      <c r="G620" s="366"/>
      <c r="H620" s="366"/>
      <c r="I620" s="366"/>
      <c r="J620" s="366"/>
      <c r="K620" s="366"/>
      <c r="L620" s="366"/>
      <c r="M620" s="367"/>
      <c r="O620" s="1" t="s">
        <v>1401</v>
      </c>
      <c r="AQ620" s="112" t="s">
        <v>1401</v>
      </c>
    </row>
    <row r="621" spans="2:43" ht="15" customHeight="1" outlineLevel="1" x14ac:dyDescent="0.25">
      <c r="B621" s="363"/>
      <c r="C621" s="364"/>
      <c r="D621" s="365"/>
      <c r="E621" s="366"/>
      <c r="F621" s="366"/>
      <c r="G621" s="366"/>
      <c r="H621" s="366"/>
      <c r="I621" s="366"/>
      <c r="J621" s="366"/>
      <c r="K621" s="366"/>
      <c r="L621" s="366"/>
      <c r="M621" s="367"/>
      <c r="O621" s="1" t="s">
        <v>1402</v>
      </c>
      <c r="AQ621" s="112" t="s">
        <v>1402</v>
      </c>
    </row>
    <row r="622" spans="2:43" ht="15" customHeight="1" outlineLevel="1" x14ac:dyDescent="0.25">
      <c r="B622" s="363"/>
      <c r="C622" s="364"/>
      <c r="D622" s="365"/>
      <c r="E622" s="366"/>
      <c r="F622" s="366"/>
      <c r="G622" s="366"/>
      <c r="H622" s="366"/>
      <c r="I622" s="366"/>
      <c r="J622" s="366"/>
      <c r="K622" s="366"/>
      <c r="L622" s="366"/>
      <c r="M622" s="367"/>
      <c r="O622" s="1" t="s">
        <v>1403</v>
      </c>
      <c r="AQ622" s="112" t="s">
        <v>1403</v>
      </c>
    </row>
    <row r="623" spans="2:43" ht="15" customHeight="1" outlineLevel="1" x14ac:dyDescent="0.25">
      <c r="B623" s="363"/>
      <c r="C623" s="364"/>
      <c r="D623" s="365"/>
      <c r="E623" s="366"/>
      <c r="F623" s="366"/>
      <c r="G623" s="366"/>
      <c r="H623" s="366"/>
      <c r="I623" s="366"/>
      <c r="J623" s="366"/>
      <c r="K623" s="366"/>
      <c r="L623" s="366"/>
      <c r="M623" s="367"/>
      <c r="O623" s="1" t="s">
        <v>1404</v>
      </c>
      <c r="AQ623" s="112" t="s">
        <v>1404</v>
      </c>
    </row>
    <row r="624" spans="2:43" ht="15" customHeight="1" outlineLevel="1" x14ac:dyDescent="0.25">
      <c r="B624" s="363"/>
      <c r="C624" s="364"/>
      <c r="D624" s="365"/>
      <c r="E624" s="366"/>
      <c r="F624" s="366"/>
      <c r="G624" s="366"/>
      <c r="H624" s="366"/>
      <c r="I624" s="366"/>
      <c r="J624" s="366"/>
      <c r="K624" s="366"/>
      <c r="L624" s="366"/>
      <c r="M624" s="367"/>
      <c r="O624" s="1" t="s">
        <v>1405</v>
      </c>
      <c r="AQ624" s="112" t="s">
        <v>1405</v>
      </c>
    </row>
    <row r="625" spans="2:43" ht="15" customHeight="1" outlineLevel="1" x14ac:dyDescent="0.25">
      <c r="B625" s="363"/>
      <c r="C625" s="364"/>
      <c r="D625" s="365"/>
      <c r="E625" s="366"/>
      <c r="F625" s="366"/>
      <c r="G625" s="366"/>
      <c r="H625" s="366"/>
      <c r="I625" s="366"/>
      <c r="J625" s="366"/>
      <c r="K625" s="366"/>
      <c r="L625" s="366"/>
      <c r="M625" s="367"/>
      <c r="O625" s="1" t="s">
        <v>1406</v>
      </c>
      <c r="AQ625" s="112" t="s">
        <v>1406</v>
      </c>
    </row>
    <row r="626" spans="2:43" ht="15" customHeight="1" outlineLevel="1" x14ac:dyDescent="0.25">
      <c r="B626" s="363"/>
      <c r="C626" s="364"/>
      <c r="D626" s="365"/>
      <c r="E626" s="366"/>
      <c r="F626" s="366"/>
      <c r="G626" s="366"/>
      <c r="H626" s="366"/>
      <c r="I626" s="366"/>
      <c r="J626" s="366"/>
      <c r="K626" s="366"/>
      <c r="L626" s="366"/>
      <c r="M626" s="367"/>
      <c r="O626" s="1" t="s">
        <v>1407</v>
      </c>
      <c r="AQ626" s="112" t="s">
        <v>1407</v>
      </c>
    </row>
    <row r="627" spans="2:43" ht="15" customHeight="1" outlineLevel="1" x14ac:dyDescent="0.25">
      <c r="B627" s="363"/>
      <c r="C627" s="364"/>
      <c r="D627" s="365"/>
      <c r="E627" s="366"/>
      <c r="F627" s="366"/>
      <c r="G627" s="366"/>
      <c r="H627" s="366"/>
      <c r="I627" s="366"/>
      <c r="J627" s="366"/>
      <c r="K627" s="366"/>
      <c r="L627" s="366"/>
      <c r="M627" s="367"/>
      <c r="O627" s="1" t="s">
        <v>1408</v>
      </c>
      <c r="AQ627" s="112" t="s">
        <v>1408</v>
      </c>
    </row>
    <row r="628" spans="2:43" ht="15" customHeight="1" outlineLevel="1" x14ac:dyDescent="0.25">
      <c r="B628" s="363"/>
      <c r="C628" s="364"/>
      <c r="D628" s="365"/>
      <c r="E628" s="366"/>
      <c r="F628" s="366"/>
      <c r="G628" s="366"/>
      <c r="H628" s="366"/>
      <c r="I628" s="366"/>
      <c r="J628" s="366"/>
      <c r="K628" s="366"/>
      <c r="L628" s="366"/>
      <c r="M628" s="367"/>
      <c r="O628" s="1" t="s">
        <v>1409</v>
      </c>
      <c r="AQ628" s="112" t="s">
        <v>1409</v>
      </c>
    </row>
    <row r="629" spans="2:43" ht="15" customHeight="1" outlineLevel="1" x14ac:dyDescent="0.25">
      <c r="B629" s="363"/>
      <c r="C629" s="364"/>
      <c r="D629" s="365"/>
      <c r="E629" s="366"/>
      <c r="F629" s="366"/>
      <c r="G629" s="366"/>
      <c r="H629" s="366"/>
      <c r="I629" s="366"/>
      <c r="J629" s="366"/>
      <c r="K629" s="366"/>
      <c r="L629" s="366"/>
      <c r="M629" s="367"/>
      <c r="O629" s="1" t="s">
        <v>1410</v>
      </c>
      <c r="AQ629" s="112" t="s">
        <v>1410</v>
      </c>
    </row>
    <row r="630" spans="2:43" ht="15" customHeight="1" outlineLevel="1" x14ac:dyDescent="0.25">
      <c r="B630" s="363"/>
      <c r="C630" s="364"/>
      <c r="D630" s="365"/>
      <c r="E630" s="366"/>
      <c r="F630" s="366"/>
      <c r="G630" s="366"/>
      <c r="H630" s="366"/>
      <c r="I630" s="366"/>
      <c r="J630" s="366"/>
      <c r="K630" s="366"/>
      <c r="L630" s="366"/>
      <c r="M630" s="367"/>
      <c r="O630" s="1" t="s">
        <v>1411</v>
      </c>
      <c r="AQ630" s="112" t="s">
        <v>1411</v>
      </c>
    </row>
    <row r="631" spans="2:43" ht="15" customHeight="1" outlineLevel="1" x14ac:dyDescent="0.25">
      <c r="B631" s="363"/>
      <c r="C631" s="364"/>
      <c r="D631" s="365"/>
      <c r="E631" s="366"/>
      <c r="F631" s="366"/>
      <c r="G631" s="366"/>
      <c r="H631" s="366"/>
      <c r="I631" s="366"/>
      <c r="J631" s="366"/>
      <c r="K631" s="366"/>
      <c r="L631" s="366"/>
      <c r="M631" s="367"/>
      <c r="O631" s="1" t="s">
        <v>1412</v>
      </c>
      <c r="AQ631" s="112" t="s">
        <v>1412</v>
      </c>
    </row>
    <row r="632" spans="2:43" ht="15" customHeight="1" outlineLevel="1" x14ac:dyDescent="0.25">
      <c r="B632" s="363"/>
      <c r="C632" s="364"/>
      <c r="D632" s="365"/>
      <c r="E632" s="366"/>
      <c r="F632" s="366"/>
      <c r="G632" s="366"/>
      <c r="H632" s="366"/>
      <c r="I632" s="366"/>
      <c r="J632" s="366"/>
      <c r="K632" s="366"/>
      <c r="L632" s="366"/>
      <c r="M632" s="367"/>
      <c r="O632" s="1" t="s">
        <v>1413</v>
      </c>
      <c r="AQ632" s="112" t="s">
        <v>1413</v>
      </c>
    </row>
    <row r="633" spans="2:43" ht="15" customHeight="1" outlineLevel="1" x14ac:dyDescent="0.25">
      <c r="B633" s="363"/>
      <c r="C633" s="364"/>
      <c r="D633" s="365"/>
      <c r="E633" s="366"/>
      <c r="F633" s="366"/>
      <c r="G633" s="366"/>
      <c r="H633" s="366"/>
      <c r="I633" s="366"/>
      <c r="J633" s="366"/>
      <c r="K633" s="366"/>
      <c r="L633" s="366"/>
      <c r="M633" s="367"/>
      <c r="O633" s="1" t="s">
        <v>1414</v>
      </c>
      <c r="AQ633" s="112" t="s">
        <v>1414</v>
      </c>
    </row>
    <row r="634" spans="2:43" ht="15" customHeight="1" outlineLevel="1" x14ac:dyDescent="0.25">
      <c r="B634" s="363"/>
      <c r="C634" s="364"/>
      <c r="D634" s="365"/>
      <c r="E634" s="366"/>
      <c r="F634" s="366"/>
      <c r="G634" s="366"/>
      <c r="H634" s="366"/>
      <c r="I634" s="366"/>
      <c r="J634" s="366"/>
      <c r="K634" s="366"/>
      <c r="L634" s="366"/>
      <c r="M634" s="367"/>
      <c r="O634" s="1" t="s">
        <v>1415</v>
      </c>
      <c r="AQ634" s="112" t="s">
        <v>1415</v>
      </c>
    </row>
    <row r="635" spans="2:43" ht="15" customHeight="1" outlineLevel="1" x14ac:dyDescent="0.25">
      <c r="B635" s="363"/>
      <c r="C635" s="364"/>
      <c r="D635" s="365"/>
      <c r="E635" s="366"/>
      <c r="F635" s="366"/>
      <c r="G635" s="366"/>
      <c r="H635" s="366"/>
      <c r="I635" s="366"/>
      <c r="J635" s="366"/>
      <c r="K635" s="366"/>
      <c r="L635" s="366"/>
      <c r="M635" s="367"/>
      <c r="O635" s="1" t="s">
        <v>1416</v>
      </c>
      <c r="AQ635" s="112" t="s">
        <v>1416</v>
      </c>
    </row>
    <row r="636" spans="2:43" ht="15" customHeight="1" outlineLevel="1" x14ac:dyDescent="0.25">
      <c r="B636" s="363"/>
      <c r="C636" s="364"/>
      <c r="D636" s="365"/>
      <c r="E636" s="366"/>
      <c r="F636" s="366"/>
      <c r="G636" s="366"/>
      <c r="H636" s="366"/>
      <c r="I636" s="366"/>
      <c r="J636" s="366"/>
      <c r="K636" s="366"/>
      <c r="L636" s="366"/>
      <c r="M636" s="367"/>
      <c r="O636" s="1" t="s">
        <v>1417</v>
      </c>
      <c r="AQ636" s="112" t="s">
        <v>1417</v>
      </c>
    </row>
    <row r="637" spans="2:43" ht="15" customHeight="1" outlineLevel="1" x14ac:dyDescent="0.25">
      <c r="B637" s="363"/>
      <c r="C637" s="364"/>
      <c r="D637" s="365"/>
      <c r="E637" s="366"/>
      <c r="F637" s="366"/>
      <c r="G637" s="366"/>
      <c r="H637" s="366"/>
      <c r="I637" s="366"/>
      <c r="J637" s="366"/>
      <c r="K637" s="366"/>
      <c r="L637" s="366"/>
      <c r="M637" s="367"/>
      <c r="O637" s="1" t="s">
        <v>1418</v>
      </c>
      <c r="AQ637" s="112" t="s">
        <v>1418</v>
      </c>
    </row>
    <row r="638" spans="2:43" ht="15" customHeight="1" outlineLevel="1" x14ac:dyDescent="0.25">
      <c r="B638" s="363"/>
      <c r="C638" s="364"/>
      <c r="D638" s="365"/>
      <c r="E638" s="366"/>
      <c r="F638" s="366"/>
      <c r="G638" s="366"/>
      <c r="H638" s="366"/>
      <c r="I638" s="366"/>
      <c r="J638" s="366"/>
      <c r="K638" s="366"/>
      <c r="L638" s="366"/>
      <c r="M638" s="367"/>
      <c r="O638" s="1" t="s">
        <v>1419</v>
      </c>
      <c r="AQ638" s="112" t="s">
        <v>1419</v>
      </c>
    </row>
    <row r="639" spans="2:43" ht="15" customHeight="1" outlineLevel="1" x14ac:dyDescent="0.25">
      <c r="B639" s="363"/>
      <c r="C639" s="364"/>
      <c r="D639" s="365"/>
      <c r="E639" s="366"/>
      <c r="F639" s="366"/>
      <c r="G639" s="366"/>
      <c r="H639" s="366"/>
      <c r="I639" s="366"/>
      <c r="J639" s="366"/>
      <c r="K639" s="366"/>
      <c r="L639" s="366"/>
      <c r="M639" s="367"/>
      <c r="O639" s="1" t="s">
        <v>1420</v>
      </c>
      <c r="AQ639" s="112" t="s">
        <v>1420</v>
      </c>
    </row>
    <row r="640" spans="2:43" ht="15" customHeight="1" outlineLevel="1" x14ac:dyDescent="0.25">
      <c r="B640" s="363"/>
      <c r="C640" s="364"/>
      <c r="D640" s="365"/>
      <c r="E640" s="366"/>
      <c r="F640" s="366"/>
      <c r="G640" s="366"/>
      <c r="H640" s="366"/>
      <c r="I640" s="366"/>
      <c r="J640" s="366"/>
      <c r="K640" s="366"/>
      <c r="L640" s="366"/>
      <c r="M640" s="367"/>
      <c r="O640" s="1" t="s">
        <v>1421</v>
      </c>
      <c r="AQ640" s="112" t="s">
        <v>1421</v>
      </c>
    </row>
    <row r="641" spans="2:43" ht="15" customHeight="1" outlineLevel="1" x14ac:dyDescent="0.25">
      <c r="B641" s="363"/>
      <c r="C641" s="364"/>
      <c r="D641" s="365"/>
      <c r="E641" s="366"/>
      <c r="F641" s="366"/>
      <c r="G641" s="366"/>
      <c r="H641" s="366"/>
      <c r="I641" s="366"/>
      <c r="J641" s="366"/>
      <c r="K641" s="366"/>
      <c r="L641" s="366"/>
      <c r="M641" s="367"/>
      <c r="O641" s="1" t="s">
        <v>1422</v>
      </c>
      <c r="AQ641" s="112" t="s">
        <v>1422</v>
      </c>
    </row>
    <row r="642" spans="2:43" ht="15" customHeight="1" outlineLevel="1" x14ac:dyDescent="0.25">
      <c r="B642" s="363"/>
      <c r="C642" s="364"/>
      <c r="D642" s="365"/>
      <c r="E642" s="366"/>
      <c r="F642" s="366"/>
      <c r="G642" s="366"/>
      <c r="H642" s="366"/>
      <c r="I642" s="366"/>
      <c r="J642" s="366"/>
      <c r="K642" s="366"/>
      <c r="L642" s="366"/>
      <c r="M642" s="367"/>
      <c r="O642" s="1" t="s">
        <v>1423</v>
      </c>
      <c r="AQ642" s="112" t="s">
        <v>1423</v>
      </c>
    </row>
    <row r="643" spans="2:43" ht="15" customHeight="1" outlineLevel="1" x14ac:dyDescent="0.25">
      <c r="B643" s="363"/>
      <c r="C643" s="364"/>
      <c r="D643" s="365"/>
      <c r="E643" s="366"/>
      <c r="F643" s="366"/>
      <c r="G643" s="366"/>
      <c r="H643" s="366"/>
      <c r="I643" s="366"/>
      <c r="J643" s="366"/>
      <c r="K643" s="366"/>
      <c r="L643" s="366"/>
      <c r="M643" s="367"/>
      <c r="O643" s="1" t="s">
        <v>1424</v>
      </c>
      <c r="AQ643" s="112" t="s">
        <v>1424</v>
      </c>
    </row>
    <row r="644" spans="2:43" ht="15" customHeight="1" outlineLevel="1" x14ac:dyDescent="0.25">
      <c r="B644" s="363"/>
      <c r="C644" s="364"/>
      <c r="D644" s="365"/>
      <c r="E644" s="366"/>
      <c r="F644" s="366"/>
      <c r="G644" s="366"/>
      <c r="H644" s="366"/>
      <c r="I644" s="366"/>
      <c r="J644" s="366"/>
      <c r="K644" s="366"/>
      <c r="L644" s="366"/>
      <c r="M644" s="367"/>
      <c r="O644" s="1" t="s">
        <v>1425</v>
      </c>
      <c r="AQ644" s="112" t="s">
        <v>1425</v>
      </c>
    </row>
    <row r="645" spans="2:43" ht="15" customHeight="1" outlineLevel="1" x14ac:dyDescent="0.25">
      <c r="B645" s="363"/>
      <c r="C645" s="364"/>
      <c r="D645" s="365"/>
      <c r="E645" s="366"/>
      <c r="F645" s="366"/>
      <c r="G645" s="366"/>
      <c r="H645" s="366"/>
      <c r="I645" s="366"/>
      <c r="J645" s="366"/>
      <c r="K645" s="366"/>
      <c r="L645" s="366"/>
      <c r="M645" s="367"/>
      <c r="O645" s="1" t="s">
        <v>1426</v>
      </c>
      <c r="AQ645" s="112" t="s">
        <v>1426</v>
      </c>
    </row>
    <row r="646" spans="2:43" ht="15" customHeight="1" outlineLevel="1" x14ac:dyDescent="0.25">
      <c r="B646" s="363"/>
      <c r="C646" s="364"/>
      <c r="D646" s="365"/>
      <c r="E646" s="366"/>
      <c r="F646" s="366"/>
      <c r="G646" s="366"/>
      <c r="H646" s="366"/>
      <c r="I646" s="366"/>
      <c r="J646" s="366"/>
      <c r="K646" s="366"/>
      <c r="L646" s="366"/>
      <c r="M646" s="367"/>
      <c r="O646" s="1" t="s">
        <v>1427</v>
      </c>
      <c r="AQ646" s="112" t="s">
        <v>1427</v>
      </c>
    </row>
    <row r="647" spans="2:43" ht="15" customHeight="1" outlineLevel="1" x14ac:dyDescent="0.25">
      <c r="B647" s="363"/>
      <c r="C647" s="364"/>
      <c r="D647" s="365"/>
      <c r="E647" s="366"/>
      <c r="F647" s="366"/>
      <c r="G647" s="366"/>
      <c r="H647" s="366"/>
      <c r="I647" s="366"/>
      <c r="J647" s="366"/>
      <c r="K647" s="366"/>
      <c r="L647" s="366"/>
      <c r="M647" s="367"/>
      <c r="O647" s="1" t="s">
        <v>1428</v>
      </c>
      <c r="AQ647" s="112" t="s">
        <v>1428</v>
      </c>
    </row>
    <row r="648" spans="2:43" ht="15" customHeight="1" outlineLevel="1" x14ac:dyDescent="0.25">
      <c r="B648" s="363"/>
      <c r="C648" s="364"/>
      <c r="D648" s="365"/>
      <c r="E648" s="366"/>
      <c r="F648" s="366"/>
      <c r="G648" s="366"/>
      <c r="H648" s="366"/>
      <c r="I648" s="366"/>
      <c r="J648" s="366"/>
      <c r="K648" s="366"/>
      <c r="L648" s="366"/>
      <c r="M648" s="367"/>
      <c r="O648" s="1" t="s">
        <v>1429</v>
      </c>
      <c r="AQ648" s="112" t="s">
        <v>1429</v>
      </c>
    </row>
    <row r="649" spans="2:43" ht="15" customHeight="1" outlineLevel="1" x14ac:dyDescent="0.25">
      <c r="B649" s="363"/>
      <c r="C649" s="364"/>
      <c r="D649" s="365"/>
      <c r="E649" s="366"/>
      <c r="F649" s="366"/>
      <c r="G649" s="366"/>
      <c r="H649" s="366"/>
      <c r="I649" s="366"/>
      <c r="J649" s="366"/>
      <c r="K649" s="366"/>
      <c r="L649" s="366"/>
      <c r="M649" s="367"/>
      <c r="O649" s="1" t="s">
        <v>1430</v>
      </c>
      <c r="AQ649" s="112" t="s">
        <v>1430</v>
      </c>
    </row>
    <row r="650" spans="2:43" ht="15" customHeight="1" outlineLevel="1" x14ac:dyDescent="0.25">
      <c r="B650" s="363"/>
      <c r="C650" s="364"/>
      <c r="D650" s="365"/>
      <c r="E650" s="366"/>
      <c r="F650" s="366"/>
      <c r="G650" s="366"/>
      <c r="H650" s="366"/>
      <c r="I650" s="366"/>
      <c r="J650" s="366"/>
      <c r="K650" s="366"/>
      <c r="L650" s="366"/>
      <c r="M650" s="367"/>
      <c r="O650" s="1" t="s">
        <v>1431</v>
      </c>
      <c r="AQ650" s="112" t="s">
        <v>1431</v>
      </c>
    </row>
    <row r="651" spans="2:43" ht="15" customHeight="1" outlineLevel="1" x14ac:dyDescent="0.25">
      <c r="B651" s="363"/>
      <c r="C651" s="364"/>
      <c r="D651" s="365"/>
      <c r="E651" s="366"/>
      <c r="F651" s="366"/>
      <c r="G651" s="366"/>
      <c r="H651" s="366"/>
      <c r="I651" s="366"/>
      <c r="J651" s="366"/>
      <c r="K651" s="366"/>
      <c r="L651" s="366"/>
      <c r="M651" s="367"/>
      <c r="O651" s="1" t="s">
        <v>1432</v>
      </c>
      <c r="AQ651" s="112" t="s">
        <v>1432</v>
      </c>
    </row>
    <row r="652" spans="2:43" ht="15" customHeight="1" outlineLevel="1" x14ac:dyDescent="0.25">
      <c r="B652" s="363"/>
      <c r="C652" s="364"/>
      <c r="D652" s="365"/>
      <c r="E652" s="366"/>
      <c r="F652" s="366"/>
      <c r="G652" s="366"/>
      <c r="H652" s="366"/>
      <c r="I652" s="366"/>
      <c r="J652" s="366"/>
      <c r="K652" s="366"/>
      <c r="L652" s="366"/>
      <c r="M652" s="367"/>
      <c r="O652" s="1" t="s">
        <v>1433</v>
      </c>
      <c r="AQ652" s="112" t="s">
        <v>1433</v>
      </c>
    </row>
    <row r="653" spans="2:43" ht="15" customHeight="1" outlineLevel="1" x14ac:dyDescent="0.25">
      <c r="B653" s="363"/>
      <c r="C653" s="364"/>
      <c r="D653" s="365"/>
      <c r="E653" s="366"/>
      <c r="F653" s="366"/>
      <c r="G653" s="366"/>
      <c r="H653" s="366"/>
      <c r="I653" s="366"/>
      <c r="J653" s="366"/>
      <c r="K653" s="366"/>
      <c r="L653" s="366"/>
      <c r="M653" s="367"/>
      <c r="O653" s="1" t="s">
        <v>1434</v>
      </c>
      <c r="AQ653" s="112" t="s">
        <v>1434</v>
      </c>
    </row>
    <row r="654" spans="2:43" ht="15" customHeight="1" outlineLevel="1" x14ac:dyDescent="0.25">
      <c r="B654" s="363"/>
      <c r="C654" s="364"/>
      <c r="D654" s="365"/>
      <c r="E654" s="366"/>
      <c r="F654" s="366"/>
      <c r="G654" s="366"/>
      <c r="H654" s="366"/>
      <c r="I654" s="366"/>
      <c r="J654" s="366"/>
      <c r="K654" s="366"/>
      <c r="L654" s="366"/>
      <c r="M654" s="367"/>
      <c r="O654" s="1" t="s">
        <v>1435</v>
      </c>
      <c r="AQ654" s="112" t="s">
        <v>1435</v>
      </c>
    </row>
    <row r="655" spans="2:43" ht="15" customHeight="1" outlineLevel="1" x14ac:dyDescent="0.25">
      <c r="B655" s="363"/>
      <c r="C655" s="364"/>
      <c r="D655" s="365"/>
      <c r="E655" s="366"/>
      <c r="F655" s="366"/>
      <c r="G655" s="366"/>
      <c r="H655" s="366"/>
      <c r="I655" s="366"/>
      <c r="J655" s="366"/>
      <c r="K655" s="366"/>
      <c r="L655" s="366"/>
      <c r="M655" s="367"/>
      <c r="O655" s="1" t="s">
        <v>1436</v>
      </c>
      <c r="AQ655" s="112" t="s">
        <v>1436</v>
      </c>
    </row>
    <row r="656" spans="2:43" ht="15" customHeight="1" outlineLevel="1" x14ac:dyDescent="0.25">
      <c r="B656" s="363"/>
      <c r="C656" s="364"/>
      <c r="D656" s="365"/>
      <c r="E656" s="366"/>
      <c r="F656" s="366"/>
      <c r="G656" s="366"/>
      <c r="H656" s="366"/>
      <c r="I656" s="366"/>
      <c r="J656" s="366"/>
      <c r="K656" s="366"/>
      <c r="L656" s="366"/>
      <c r="M656" s="367"/>
      <c r="O656" s="1" t="s">
        <v>1437</v>
      </c>
      <c r="AQ656" s="112" t="s">
        <v>1437</v>
      </c>
    </row>
    <row r="657" spans="2:43" ht="15" customHeight="1" outlineLevel="1" x14ac:dyDescent="0.25">
      <c r="B657" s="363"/>
      <c r="C657" s="364"/>
      <c r="D657" s="365"/>
      <c r="E657" s="366"/>
      <c r="F657" s="366"/>
      <c r="G657" s="366"/>
      <c r="H657" s="366"/>
      <c r="I657" s="366"/>
      <c r="J657" s="366"/>
      <c r="K657" s="366"/>
      <c r="L657" s="366"/>
      <c r="M657" s="367"/>
      <c r="O657" s="1" t="s">
        <v>1438</v>
      </c>
      <c r="AQ657" s="112" t="s">
        <v>1438</v>
      </c>
    </row>
    <row r="658" spans="2:43" ht="15" customHeight="1" outlineLevel="1" x14ac:dyDescent="0.25">
      <c r="B658" s="363"/>
      <c r="C658" s="364"/>
      <c r="D658" s="365"/>
      <c r="E658" s="366"/>
      <c r="F658" s="366"/>
      <c r="G658" s="366"/>
      <c r="H658" s="366"/>
      <c r="I658" s="366"/>
      <c r="J658" s="366"/>
      <c r="K658" s="366"/>
      <c r="L658" s="366"/>
      <c r="M658" s="367"/>
      <c r="O658" s="1" t="s">
        <v>1439</v>
      </c>
      <c r="AQ658" s="112" t="s">
        <v>1439</v>
      </c>
    </row>
    <row r="659" spans="2:43" ht="15" customHeight="1" outlineLevel="1" x14ac:dyDescent="0.25">
      <c r="B659" s="363"/>
      <c r="C659" s="364"/>
      <c r="D659" s="365"/>
      <c r="E659" s="366"/>
      <c r="F659" s="366"/>
      <c r="G659" s="366"/>
      <c r="H659" s="366"/>
      <c r="I659" s="366"/>
      <c r="J659" s="366"/>
      <c r="K659" s="366"/>
      <c r="L659" s="366"/>
      <c r="M659" s="367"/>
      <c r="O659" s="1" t="s">
        <v>1440</v>
      </c>
      <c r="AQ659" s="112" t="s">
        <v>1440</v>
      </c>
    </row>
    <row r="660" spans="2:43" ht="15" customHeight="1" outlineLevel="1" x14ac:dyDescent="0.25">
      <c r="B660" s="363"/>
      <c r="C660" s="364"/>
      <c r="D660" s="365"/>
      <c r="E660" s="366"/>
      <c r="F660" s="366"/>
      <c r="G660" s="366"/>
      <c r="H660" s="366"/>
      <c r="I660" s="366"/>
      <c r="J660" s="366"/>
      <c r="K660" s="366"/>
      <c r="L660" s="366"/>
      <c r="M660" s="367"/>
      <c r="O660" s="1" t="s">
        <v>1441</v>
      </c>
      <c r="AQ660" s="112" t="s">
        <v>1441</v>
      </c>
    </row>
    <row r="661" spans="2:43" ht="15" customHeight="1" outlineLevel="1" x14ac:dyDescent="0.25">
      <c r="B661" s="363"/>
      <c r="C661" s="364"/>
      <c r="D661" s="365"/>
      <c r="E661" s="366"/>
      <c r="F661" s="366"/>
      <c r="G661" s="366"/>
      <c r="H661" s="366"/>
      <c r="I661" s="366"/>
      <c r="J661" s="366"/>
      <c r="K661" s="366"/>
      <c r="L661" s="366"/>
      <c r="M661" s="367"/>
      <c r="O661" s="1" t="s">
        <v>1442</v>
      </c>
      <c r="AQ661" s="112" t="s">
        <v>1442</v>
      </c>
    </row>
    <row r="662" spans="2:43" ht="15" customHeight="1" outlineLevel="1" x14ac:dyDescent="0.25">
      <c r="B662" s="363"/>
      <c r="C662" s="364"/>
      <c r="D662" s="365"/>
      <c r="E662" s="366"/>
      <c r="F662" s="366"/>
      <c r="G662" s="366"/>
      <c r="H662" s="366"/>
      <c r="I662" s="366"/>
      <c r="J662" s="366"/>
      <c r="K662" s="366"/>
      <c r="L662" s="366"/>
      <c r="M662" s="367"/>
      <c r="O662" s="1" t="s">
        <v>1443</v>
      </c>
      <c r="AQ662" s="112" t="s">
        <v>1443</v>
      </c>
    </row>
    <row r="663" spans="2:43" ht="15" customHeight="1" outlineLevel="1" x14ac:dyDescent="0.25">
      <c r="B663" s="363"/>
      <c r="C663" s="364"/>
      <c r="D663" s="365"/>
      <c r="E663" s="366"/>
      <c r="F663" s="366"/>
      <c r="G663" s="366"/>
      <c r="H663" s="366"/>
      <c r="I663" s="366"/>
      <c r="J663" s="366"/>
      <c r="K663" s="366"/>
      <c r="L663" s="366"/>
      <c r="M663" s="367"/>
      <c r="O663" s="1" t="s">
        <v>1444</v>
      </c>
      <c r="AQ663" s="112" t="s">
        <v>1444</v>
      </c>
    </row>
    <row r="664" spans="2:43" ht="15" customHeight="1" outlineLevel="1" x14ac:dyDescent="0.25">
      <c r="B664" s="363"/>
      <c r="C664" s="364"/>
      <c r="D664" s="365"/>
      <c r="E664" s="366"/>
      <c r="F664" s="366"/>
      <c r="G664" s="366"/>
      <c r="H664" s="366"/>
      <c r="I664" s="366"/>
      <c r="J664" s="366"/>
      <c r="K664" s="366"/>
      <c r="L664" s="366"/>
      <c r="M664" s="367"/>
      <c r="O664" s="1" t="s">
        <v>1445</v>
      </c>
      <c r="AQ664" s="112" t="s">
        <v>1445</v>
      </c>
    </row>
    <row r="665" spans="2:43" ht="15" customHeight="1" outlineLevel="1" x14ac:dyDescent="0.25">
      <c r="B665" s="363"/>
      <c r="C665" s="364"/>
      <c r="D665" s="365"/>
      <c r="E665" s="366"/>
      <c r="F665" s="366"/>
      <c r="G665" s="366"/>
      <c r="H665" s="366"/>
      <c r="I665" s="366"/>
      <c r="J665" s="366"/>
      <c r="K665" s="366"/>
      <c r="L665" s="366"/>
      <c r="M665" s="367"/>
      <c r="O665" s="1" t="s">
        <v>1446</v>
      </c>
      <c r="AQ665" s="112" t="s">
        <v>1446</v>
      </c>
    </row>
    <row r="666" spans="2:43" ht="15" customHeight="1" outlineLevel="1" x14ac:dyDescent="0.25">
      <c r="B666" s="363"/>
      <c r="C666" s="364"/>
      <c r="D666" s="365"/>
      <c r="E666" s="366"/>
      <c r="F666" s="366"/>
      <c r="G666" s="366"/>
      <c r="H666" s="366"/>
      <c r="I666" s="366"/>
      <c r="J666" s="366"/>
      <c r="K666" s="366"/>
      <c r="L666" s="366"/>
      <c r="M666" s="367"/>
      <c r="O666" s="1" t="s">
        <v>1447</v>
      </c>
      <c r="AQ666" s="112" t="s">
        <v>1447</v>
      </c>
    </row>
    <row r="667" spans="2:43" ht="15" customHeight="1" outlineLevel="1" x14ac:dyDescent="0.25">
      <c r="B667" s="363"/>
      <c r="C667" s="364"/>
      <c r="D667" s="365"/>
      <c r="E667" s="366"/>
      <c r="F667" s="366"/>
      <c r="G667" s="366"/>
      <c r="H667" s="366"/>
      <c r="I667" s="366"/>
      <c r="J667" s="366"/>
      <c r="K667" s="366"/>
      <c r="L667" s="366"/>
      <c r="M667" s="367"/>
      <c r="O667" s="1" t="s">
        <v>1448</v>
      </c>
      <c r="AQ667" s="112" t="s">
        <v>1448</v>
      </c>
    </row>
    <row r="668" spans="2:43" ht="15" customHeight="1" outlineLevel="1" x14ac:dyDescent="0.25">
      <c r="B668" s="363"/>
      <c r="C668" s="364"/>
      <c r="D668" s="365"/>
      <c r="E668" s="366"/>
      <c r="F668" s="366"/>
      <c r="G668" s="366"/>
      <c r="H668" s="366"/>
      <c r="I668" s="366"/>
      <c r="J668" s="366"/>
      <c r="K668" s="366"/>
      <c r="L668" s="366"/>
      <c r="M668" s="367"/>
      <c r="O668" s="1" t="s">
        <v>1449</v>
      </c>
      <c r="AQ668" s="112" t="s">
        <v>1449</v>
      </c>
    </row>
    <row r="669" spans="2:43" ht="15" customHeight="1" outlineLevel="1" x14ac:dyDescent="0.25">
      <c r="B669" s="363"/>
      <c r="C669" s="364"/>
      <c r="D669" s="365"/>
      <c r="E669" s="366"/>
      <c r="F669" s="366"/>
      <c r="G669" s="366"/>
      <c r="H669" s="366"/>
      <c r="I669" s="366"/>
      <c r="J669" s="366"/>
      <c r="K669" s="366"/>
      <c r="L669" s="366"/>
      <c r="M669" s="367"/>
      <c r="O669" s="1" t="s">
        <v>1450</v>
      </c>
      <c r="AQ669" s="112" t="s">
        <v>1450</v>
      </c>
    </row>
    <row r="670" spans="2:43" ht="15" customHeight="1" outlineLevel="1" x14ac:dyDescent="0.25">
      <c r="B670" s="363"/>
      <c r="C670" s="364"/>
      <c r="D670" s="365"/>
      <c r="E670" s="366"/>
      <c r="F670" s="366"/>
      <c r="G670" s="366"/>
      <c r="H670" s="366"/>
      <c r="I670" s="366"/>
      <c r="J670" s="366"/>
      <c r="K670" s="366"/>
      <c r="L670" s="366"/>
      <c r="M670" s="367"/>
      <c r="O670" s="1" t="s">
        <v>1451</v>
      </c>
      <c r="AQ670" s="112" t="s">
        <v>1451</v>
      </c>
    </row>
    <row r="671" spans="2:43" ht="15" customHeight="1" outlineLevel="1" x14ac:dyDescent="0.25">
      <c r="B671" s="363"/>
      <c r="C671" s="364"/>
      <c r="D671" s="365"/>
      <c r="E671" s="366"/>
      <c r="F671" s="366"/>
      <c r="G671" s="366"/>
      <c r="H671" s="366"/>
      <c r="I671" s="366"/>
      <c r="J671" s="366"/>
      <c r="K671" s="366"/>
      <c r="L671" s="366"/>
      <c r="M671" s="367"/>
      <c r="O671" s="1" t="s">
        <v>1452</v>
      </c>
      <c r="AQ671" s="112" t="s">
        <v>1452</v>
      </c>
    </row>
    <row r="672" spans="2:43" ht="15" customHeight="1" outlineLevel="1" x14ac:dyDescent="0.25">
      <c r="B672" s="363"/>
      <c r="C672" s="364"/>
      <c r="D672" s="365"/>
      <c r="E672" s="366"/>
      <c r="F672" s="366"/>
      <c r="G672" s="366"/>
      <c r="H672" s="366"/>
      <c r="I672" s="366"/>
      <c r="J672" s="366"/>
      <c r="K672" s="366"/>
      <c r="L672" s="366"/>
      <c r="M672" s="367"/>
      <c r="O672" s="1" t="s">
        <v>1453</v>
      </c>
      <c r="AQ672" s="112" t="s">
        <v>1453</v>
      </c>
    </row>
    <row r="673" spans="2:43" ht="15" customHeight="1" outlineLevel="1" x14ac:dyDescent="0.25">
      <c r="B673" s="363"/>
      <c r="C673" s="364"/>
      <c r="D673" s="365"/>
      <c r="E673" s="366"/>
      <c r="F673" s="366"/>
      <c r="G673" s="366"/>
      <c r="H673" s="366"/>
      <c r="I673" s="366"/>
      <c r="J673" s="366"/>
      <c r="K673" s="366"/>
      <c r="L673" s="366"/>
      <c r="M673" s="367"/>
      <c r="O673" s="1" t="s">
        <v>1454</v>
      </c>
      <c r="AQ673" s="112" t="s">
        <v>1454</v>
      </c>
    </row>
    <row r="674" spans="2:43" ht="15" customHeight="1" outlineLevel="1" x14ac:dyDescent="0.25">
      <c r="B674" s="363"/>
      <c r="C674" s="364"/>
      <c r="D674" s="365"/>
      <c r="E674" s="366"/>
      <c r="F674" s="366"/>
      <c r="G674" s="366"/>
      <c r="H674" s="366"/>
      <c r="I674" s="366"/>
      <c r="J674" s="366"/>
      <c r="K674" s="366"/>
      <c r="L674" s="366"/>
      <c r="M674" s="367"/>
      <c r="O674" s="1" t="s">
        <v>1455</v>
      </c>
      <c r="AQ674" s="112" t="s">
        <v>1455</v>
      </c>
    </row>
    <row r="675" spans="2:43" ht="15" customHeight="1" outlineLevel="1" x14ac:dyDescent="0.25">
      <c r="B675" s="363"/>
      <c r="C675" s="364"/>
      <c r="D675" s="365"/>
      <c r="E675" s="366"/>
      <c r="F675" s="366"/>
      <c r="G675" s="366"/>
      <c r="H675" s="366"/>
      <c r="I675" s="366"/>
      <c r="J675" s="366"/>
      <c r="K675" s="366"/>
      <c r="L675" s="366"/>
      <c r="M675" s="367"/>
      <c r="O675" s="1" t="s">
        <v>1456</v>
      </c>
      <c r="AQ675" s="112" t="s">
        <v>1456</v>
      </c>
    </row>
    <row r="676" spans="2:43" ht="15" customHeight="1" outlineLevel="1" x14ac:dyDescent="0.25">
      <c r="B676" s="363"/>
      <c r="C676" s="364"/>
      <c r="D676" s="365"/>
      <c r="E676" s="366"/>
      <c r="F676" s="366"/>
      <c r="G676" s="366"/>
      <c r="H676" s="366"/>
      <c r="I676" s="366"/>
      <c r="J676" s="366"/>
      <c r="K676" s="366"/>
      <c r="L676" s="366"/>
      <c r="M676" s="367"/>
      <c r="O676" s="1" t="s">
        <v>1457</v>
      </c>
      <c r="AQ676" s="112" t="s">
        <v>1457</v>
      </c>
    </row>
    <row r="677" spans="2:43" ht="15" customHeight="1" outlineLevel="1" x14ac:dyDescent="0.25">
      <c r="B677" s="363"/>
      <c r="C677" s="364"/>
      <c r="D677" s="365"/>
      <c r="E677" s="366"/>
      <c r="F677" s="366"/>
      <c r="G677" s="366"/>
      <c r="H677" s="366"/>
      <c r="I677" s="366"/>
      <c r="J677" s="366"/>
      <c r="K677" s="366"/>
      <c r="L677" s="366"/>
      <c r="M677" s="367"/>
      <c r="O677" s="1" t="s">
        <v>1458</v>
      </c>
      <c r="AQ677" s="112" t="s">
        <v>1458</v>
      </c>
    </row>
    <row r="678" spans="2:43" ht="15" customHeight="1" outlineLevel="1" x14ac:dyDescent="0.25">
      <c r="B678" s="363"/>
      <c r="C678" s="364"/>
      <c r="D678" s="365"/>
      <c r="E678" s="366"/>
      <c r="F678" s="366"/>
      <c r="G678" s="366"/>
      <c r="H678" s="366"/>
      <c r="I678" s="366"/>
      <c r="J678" s="366"/>
      <c r="K678" s="366"/>
      <c r="L678" s="366"/>
      <c r="M678" s="367"/>
      <c r="O678" s="1" t="s">
        <v>1459</v>
      </c>
      <c r="AQ678" s="112" t="s">
        <v>1459</v>
      </c>
    </row>
    <row r="679" spans="2:43" ht="15" customHeight="1" outlineLevel="1" x14ac:dyDescent="0.25">
      <c r="B679" s="363"/>
      <c r="C679" s="364"/>
      <c r="D679" s="365"/>
      <c r="E679" s="366"/>
      <c r="F679" s="366"/>
      <c r="G679" s="366"/>
      <c r="H679" s="366"/>
      <c r="I679" s="366"/>
      <c r="J679" s="366"/>
      <c r="K679" s="366"/>
      <c r="L679" s="366"/>
      <c r="M679" s="367"/>
      <c r="O679" s="1" t="s">
        <v>1460</v>
      </c>
      <c r="AQ679" s="112" t="s">
        <v>1460</v>
      </c>
    </row>
    <row r="680" spans="2:43" ht="15" customHeight="1" outlineLevel="1" x14ac:dyDescent="0.25">
      <c r="B680" s="363"/>
      <c r="C680" s="364"/>
      <c r="D680" s="365"/>
      <c r="E680" s="366"/>
      <c r="F680" s="366"/>
      <c r="G680" s="366"/>
      <c r="H680" s="366"/>
      <c r="I680" s="366"/>
      <c r="J680" s="366"/>
      <c r="K680" s="366"/>
      <c r="L680" s="366"/>
      <c r="M680" s="367"/>
      <c r="O680" s="1" t="s">
        <v>1461</v>
      </c>
      <c r="AQ680" s="112" t="s">
        <v>1461</v>
      </c>
    </row>
    <row r="681" spans="2:43" ht="15" customHeight="1" outlineLevel="1" x14ac:dyDescent="0.25">
      <c r="B681" s="363"/>
      <c r="C681" s="364"/>
      <c r="D681" s="365"/>
      <c r="E681" s="366"/>
      <c r="F681" s="366"/>
      <c r="G681" s="366"/>
      <c r="H681" s="366"/>
      <c r="I681" s="366"/>
      <c r="J681" s="366"/>
      <c r="K681" s="366"/>
      <c r="L681" s="366"/>
      <c r="M681" s="367"/>
      <c r="O681" s="1" t="s">
        <v>1462</v>
      </c>
      <c r="AQ681" s="112" t="s">
        <v>1462</v>
      </c>
    </row>
    <row r="682" spans="2:43" ht="15" customHeight="1" outlineLevel="1" x14ac:dyDescent="0.25">
      <c r="B682" s="363"/>
      <c r="C682" s="364"/>
      <c r="D682" s="365"/>
      <c r="E682" s="366"/>
      <c r="F682" s="366"/>
      <c r="G682" s="366"/>
      <c r="H682" s="366"/>
      <c r="I682" s="366"/>
      <c r="J682" s="366"/>
      <c r="K682" s="366"/>
      <c r="L682" s="366"/>
      <c r="M682" s="367"/>
      <c r="O682" s="1" t="s">
        <v>1463</v>
      </c>
      <c r="AQ682" s="112" t="s">
        <v>1463</v>
      </c>
    </row>
    <row r="683" spans="2:43" ht="15" customHeight="1" outlineLevel="1" x14ac:dyDescent="0.25">
      <c r="B683" s="363"/>
      <c r="C683" s="364"/>
      <c r="D683" s="365"/>
      <c r="E683" s="366"/>
      <c r="F683" s="366"/>
      <c r="G683" s="366"/>
      <c r="H683" s="366"/>
      <c r="I683" s="366"/>
      <c r="J683" s="366"/>
      <c r="K683" s="366"/>
      <c r="L683" s="366"/>
      <c r="M683" s="367"/>
      <c r="O683" s="1" t="s">
        <v>1464</v>
      </c>
      <c r="AQ683" s="112" t="s">
        <v>1464</v>
      </c>
    </row>
    <row r="684" spans="2:43" ht="15" customHeight="1" outlineLevel="1" x14ac:dyDescent="0.25">
      <c r="B684" s="363"/>
      <c r="C684" s="364"/>
      <c r="D684" s="365"/>
      <c r="E684" s="366"/>
      <c r="F684" s="366"/>
      <c r="G684" s="366"/>
      <c r="H684" s="366"/>
      <c r="I684" s="366"/>
      <c r="J684" s="366"/>
      <c r="K684" s="366"/>
      <c r="L684" s="366"/>
      <c r="M684" s="367"/>
      <c r="O684" s="1" t="s">
        <v>1465</v>
      </c>
      <c r="AQ684" s="112" t="s">
        <v>1465</v>
      </c>
    </row>
    <row r="685" spans="2:43" ht="15" customHeight="1" outlineLevel="1" x14ac:dyDescent="0.25">
      <c r="B685" s="363"/>
      <c r="C685" s="364"/>
      <c r="D685" s="365"/>
      <c r="E685" s="366"/>
      <c r="F685" s="366"/>
      <c r="G685" s="366"/>
      <c r="H685" s="366"/>
      <c r="I685" s="366"/>
      <c r="J685" s="366"/>
      <c r="K685" s="366"/>
      <c r="L685" s="366"/>
      <c r="M685" s="367"/>
      <c r="O685" s="1" t="s">
        <v>1466</v>
      </c>
      <c r="AQ685" s="112" t="s">
        <v>1466</v>
      </c>
    </row>
    <row r="686" spans="2:43" ht="15" customHeight="1" outlineLevel="1" x14ac:dyDescent="0.25">
      <c r="B686" s="363"/>
      <c r="C686" s="364"/>
      <c r="D686" s="365"/>
      <c r="E686" s="366"/>
      <c r="F686" s="366"/>
      <c r="G686" s="366"/>
      <c r="H686" s="366"/>
      <c r="I686" s="366"/>
      <c r="J686" s="366"/>
      <c r="K686" s="366"/>
      <c r="L686" s="366"/>
      <c r="M686" s="367"/>
      <c r="O686" s="1" t="s">
        <v>1467</v>
      </c>
      <c r="AQ686" s="112" t="s">
        <v>1467</v>
      </c>
    </row>
    <row r="687" spans="2:43" ht="15" customHeight="1" outlineLevel="1" x14ac:dyDescent="0.25">
      <c r="B687" s="363"/>
      <c r="C687" s="364"/>
      <c r="D687" s="365"/>
      <c r="E687" s="366"/>
      <c r="F687" s="366"/>
      <c r="G687" s="366"/>
      <c r="H687" s="366"/>
      <c r="I687" s="366"/>
      <c r="J687" s="366"/>
      <c r="K687" s="366"/>
      <c r="L687" s="366"/>
      <c r="M687" s="367"/>
      <c r="O687" s="1" t="s">
        <v>1468</v>
      </c>
      <c r="AQ687" s="112" t="s">
        <v>1468</v>
      </c>
    </row>
    <row r="688" spans="2:43" ht="15" customHeight="1" outlineLevel="1" x14ac:dyDescent="0.25">
      <c r="B688" s="363"/>
      <c r="C688" s="364"/>
      <c r="D688" s="365"/>
      <c r="E688" s="366"/>
      <c r="F688" s="366"/>
      <c r="G688" s="366"/>
      <c r="H688" s="366"/>
      <c r="I688" s="366"/>
      <c r="J688" s="366"/>
      <c r="K688" s="366"/>
      <c r="L688" s="366"/>
      <c r="M688" s="367"/>
      <c r="O688" s="1" t="s">
        <v>1469</v>
      </c>
      <c r="AQ688" s="112" t="s">
        <v>1469</v>
      </c>
    </row>
    <row r="689" spans="2:43" ht="15" customHeight="1" outlineLevel="1" x14ac:dyDescent="0.25">
      <c r="B689" s="363"/>
      <c r="C689" s="364"/>
      <c r="D689" s="365"/>
      <c r="E689" s="366"/>
      <c r="F689" s="366"/>
      <c r="G689" s="366"/>
      <c r="H689" s="366"/>
      <c r="I689" s="366"/>
      <c r="J689" s="366"/>
      <c r="K689" s="366"/>
      <c r="L689" s="366"/>
      <c r="M689" s="367"/>
      <c r="O689" s="1" t="s">
        <v>1470</v>
      </c>
      <c r="AQ689" s="112" t="s">
        <v>1470</v>
      </c>
    </row>
    <row r="690" spans="2:43" ht="15" customHeight="1" outlineLevel="1" x14ac:dyDescent="0.25">
      <c r="B690" s="363"/>
      <c r="C690" s="364"/>
      <c r="D690" s="365"/>
      <c r="E690" s="366"/>
      <c r="F690" s="366"/>
      <c r="G690" s="366"/>
      <c r="H690" s="366"/>
      <c r="I690" s="366"/>
      <c r="J690" s="366"/>
      <c r="K690" s="366"/>
      <c r="L690" s="366"/>
      <c r="M690" s="367"/>
      <c r="O690" s="1" t="s">
        <v>1471</v>
      </c>
      <c r="AQ690" s="112" t="s">
        <v>1471</v>
      </c>
    </row>
    <row r="691" spans="2:43" ht="15" customHeight="1" outlineLevel="1" x14ac:dyDescent="0.25">
      <c r="B691" s="363"/>
      <c r="C691" s="364"/>
      <c r="D691" s="365"/>
      <c r="E691" s="366"/>
      <c r="F691" s="366"/>
      <c r="G691" s="366"/>
      <c r="H691" s="366"/>
      <c r="I691" s="366"/>
      <c r="J691" s="366"/>
      <c r="K691" s="366"/>
      <c r="L691" s="366"/>
      <c r="M691" s="367"/>
      <c r="O691" s="1" t="s">
        <v>1472</v>
      </c>
      <c r="AQ691" s="112" t="s">
        <v>1472</v>
      </c>
    </row>
    <row r="692" spans="2:43" ht="15" customHeight="1" outlineLevel="1" x14ac:dyDescent="0.25">
      <c r="B692" s="363"/>
      <c r="C692" s="364"/>
      <c r="D692" s="365"/>
      <c r="E692" s="366"/>
      <c r="F692" s="366"/>
      <c r="G692" s="366"/>
      <c r="H692" s="366"/>
      <c r="I692" s="366"/>
      <c r="J692" s="366"/>
      <c r="K692" s="366"/>
      <c r="L692" s="366"/>
      <c r="M692" s="367"/>
      <c r="O692" s="1" t="s">
        <v>1473</v>
      </c>
      <c r="AQ692" s="112" t="s">
        <v>1473</v>
      </c>
    </row>
    <row r="693" spans="2:43" ht="15" customHeight="1" outlineLevel="1" x14ac:dyDescent="0.25">
      <c r="B693" s="363"/>
      <c r="C693" s="364"/>
      <c r="D693" s="365"/>
      <c r="E693" s="366"/>
      <c r="F693" s="366"/>
      <c r="G693" s="366"/>
      <c r="H693" s="366"/>
      <c r="I693" s="366"/>
      <c r="J693" s="366"/>
      <c r="K693" s="366"/>
      <c r="L693" s="366"/>
      <c r="M693" s="367"/>
      <c r="O693" s="1" t="s">
        <v>1474</v>
      </c>
      <c r="AQ693" s="112" t="s">
        <v>1474</v>
      </c>
    </row>
    <row r="694" spans="2:43" ht="15" customHeight="1" outlineLevel="1" x14ac:dyDescent="0.25">
      <c r="B694" s="363"/>
      <c r="C694" s="364"/>
      <c r="D694" s="365"/>
      <c r="E694" s="366"/>
      <c r="F694" s="366"/>
      <c r="G694" s="366"/>
      <c r="H694" s="366"/>
      <c r="I694" s="366"/>
      <c r="J694" s="366"/>
      <c r="K694" s="366"/>
      <c r="L694" s="366"/>
      <c r="M694" s="367"/>
      <c r="O694" s="1" t="s">
        <v>1475</v>
      </c>
      <c r="AQ694" s="112" t="s">
        <v>1475</v>
      </c>
    </row>
    <row r="695" spans="2:43" ht="15" customHeight="1" outlineLevel="1" x14ac:dyDescent="0.25">
      <c r="B695" s="363"/>
      <c r="C695" s="364"/>
      <c r="D695" s="365"/>
      <c r="E695" s="366"/>
      <c r="F695" s="366"/>
      <c r="G695" s="366"/>
      <c r="H695" s="366"/>
      <c r="I695" s="366"/>
      <c r="J695" s="366"/>
      <c r="K695" s="366"/>
      <c r="L695" s="366"/>
      <c r="M695" s="367"/>
      <c r="O695" s="1" t="s">
        <v>1476</v>
      </c>
      <c r="AQ695" s="112" t="s">
        <v>1476</v>
      </c>
    </row>
    <row r="696" spans="2:43" ht="15" customHeight="1" outlineLevel="1" x14ac:dyDescent="0.25">
      <c r="B696" s="363"/>
      <c r="C696" s="364"/>
      <c r="D696" s="365"/>
      <c r="E696" s="366"/>
      <c r="F696" s="366"/>
      <c r="G696" s="366"/>
      <c r="H696" s="366"/>
      <c r="I696" s="366"/>
      <c r="J696" s="366"/>
      <c r="K696" s="366"/>
      <c r="L696" s="366"/>
      <c r="M696" s="367"/>
      <c r="O696" s="1" t="s">
        <v>1477</v>
      </c>
      <c r="AQ696" s="112" t="s">
        <v>1477</v>
      </c>
    </row>
    <row r="697" spans="2:43" ht="15" customHeight="1" outlineLevel="1" x14ac:dyDescent="0.25">
      <c r="B697" s="363"/>
      <c r="C697" s="364"/>
      <c r="D697" s="365"/>
      <c r="E697" s="366"/>
      <c r="F697" s="366"/>
      <c r="G697" s="366"/>
      <c r="H697" s="366"/>
      <c r="I697" s="366"/>
      <c r="J697" s="366"/>
      <c r="K697" s="366"/>
      <c r="L697" s="366"/>
      <c r="M697" s="367"/>
      <c r="O697" s="1" t="s">
        <v>1478</v>
      </c>
      <c r="AQ697" s="112" t="s">
        <v>1478</v>
      </c>
    </row>
    <row r="698" spans="2:43" ht="15" customHeight="1" outlineLevel="1" x14ac:dyDescent="0.25">
      <c r="B698" s="363"/>
      <c r="C698" s="364"/>
      <c r="D698" s="365"/>
      <c r="E698" s="366"/>
      <c r="F698" s="366"/>
      <c r="G698" s="366"/>
      <c r="H698" s="366"/>
      <c r="I698" s="366"/>
      <c r="J698" s="366"/>
      <c r="K698" s="366"/>
      <c r="L698" s="366"/>
      <c r="M698" s="367"/>
      <c r="O698" s="1" t="s">
        <v>1479</v>
      </c>
      <c r="AQ698" s="112" t="s">
        <v>1479</v>
      </c>
    </row>
    <row r="699" spans="2:43" ht="15" customHeight="1" outlineLevel="1" x14ac:dyDescent="0.25">
      <c r="B699" s="363"/>
      <c r="C699" s="364"/>
      <c r="D699" s="365"/>
      <c r="E699" s="366"/>
      <c r="F699" s="366"/>
      <c r="G699" s="366"/>
      <c r="H699" s="366"/>
      <c r="I699" s="366"/>
      <c r="J699" s="366"/>
      <c r="K699" s="366"/>
      <c r="L699" s="366"/>
      <c r="M699" s="367"/>
      <c r="O699" s="1" t="s">
        <v>1480</v>
      </c>
      <c r="AQ699" s="112" t="s">
        <v>1480</v>
      </c>
    </row>
    <row r="700" spans="2:43" ht="15" customHeight="1" outlineLevel="1" x14ac:dyDescent="0.25">
      <c r="B700" s="363"/>
      <c r="C700" s="364"/>
      <c r="D700" s="365"/>
      <c r="E700" s="366"/>
      <c r="F700" s="366"/>
      <c r="G700" s="366"/>
      <c r="H700" s="366"/>
      <c r="I700" s="366"/>
      <c r="J700" s="366"/>
      <c r="K700" s="366"/>
      <c r="L700" s="366"/>
      <c r="M700" s="367"/>
      <c r="O700" s="1" t="s">
        <v>1481</v>
      </c>
      <c r="AQ700" s="112" t="s">
        <v>1481</v>
      </c>
    </row>
    <row r="701" spans="2:43" ht="15" customHeight="1" outlineLevel="1" x14ac:dyDescent="0.25">
      <c r="B701" s="363"/>
      <c r="C701" s="364"/>
      <c r="D701" s="365"/>
      <c r="E701" s="366"/>
      <c r="F701" s="366"/>
      <c r="G701" s="366"/>
      <c r="H701" s="366"/>
      <c r="I701" s="366"/>
      <c r="J701" s="366"/>
      <c r="K701" s="366"/>
      <c r="L701" s="366"/>
      <c r="M701" s="367"/>
      <c r="O701" s="1" t="s">
        <v>1482</v>
      </c>
      <c r="AQ701" s="112" t="s">
        <v>1482</v>
      </c>
    </row>
    <row r="702" spans="2:43" ht="15" customHeight="1" outlineLevel="1" x14ac:dyDescent="0.25">
      <c r="B702" s="363"/>
      <c r="C702" s="364"/>
      <c r="D702" s="365"/>
      <c r="E702" s="366"/>
      <c r="F702" s="366"/>
      <c r="G702" s="366"/>
      <c r="H702" s="366"/>
      <c r="I702" s="366"/>
      <c r="J702" s="366"/>
      <c r="K702" s="366"/>
      <c r="L702" s="366"/>
      <c r="M702" s="367"/>
      <c r="O702" s="1" t="s">
        <v>1483</v>
      </c>
      <c r="AQ702" s="112" t="s">
        <v>1483</v>
      </c>
    </row>
    <row r="703" spans="2:43" ht="15" customHeight="1" outlineLevel="1" x14ac:dyDescent="0.25">
      <c r="B703" s="363"/>
      <c r="C703" s="364"/>
      <c r="D703" s="365"/>
      <c r="E703" s="366"/>
      <c r="F703" s="366"/>
      <c r="G703" s="366"/>
      <c r="H703" s="366"/>
      <c r="I703" s="366"/>
      <c r="J703" s="366"/>
      <c r="K703" s="366"/>
      <c r="L703" s="366"/>
      <c r="M703" s="367"/>
      <c r="O703" s="1" t="s">
        <v>1484</v>
      </c>
      <c r="AQ703" s="112" t="s">
        <v>1484</v>
      </c>
    </row>
    <row r="704" spans="2:43" ht="15" customHeight="1" outlineLevel="1" x14ac:dyDescent="0.25">
      <c r="B704" s="363"/>
      <c r="C704" s="364"/>
      <c r="D704" s="365"/>
      <c r="E704" s="366"/>
      <c r="F704" s="366"/>
      <c r="G704" s="366"/>
      <c r="H704" s="366"/>
      <c r="I704" s="366"/>
      <c r="J704" s="366"/>
      <c r="K704" s="366"/>
      <c r="L704" s="366"/>
      <c r="M704" s="367"/>
      <c r="O704" s="1" t="s">
        <v>1485</v>
      </c>
      <c r="AQ704" s="112" t="s">
        <v>1485</v>
      </c>
    </row>
    <row r="705" spans="2:43" ht="15" customHeight="1" outlineLevel="1" x14ac:dyDescent="0.25">
      <c r="B705" s="363"/>
      <c r="C705" s="364"/>
      <c r="D705" s="365"/>
      <c r="E705" s="366"/>
      <c r="F705" s="366"/>
      <c r="G705" s="366"/>
      <c r="H705" s="366"/>
      <c r="I705" s="366"/>
      <c r="J705" s="366"/>
      <c r="K705" s="366"/>
      <c r="L705" s="366"/>
      <c r="M705" s="367"/>
      <c r="O705" s="1" t="s">
        <v>1486</v>
      </c>
      <c r="AQ705" s="112" t="s">
        <v>1486</v>
      </c>
    </row>
    <row r="706" spans="2:43" ht="15" customHeight="1" outlineLevel="1" x14ac:dyDescent="0.25">
      <c r="B706" s="363"/>
      <c r="C706" s="364"/>
      <c r="D706" s="365"/>
      <c r="E706" s="366"/>
      <c r="F706" s="366"/>
      <c r="G706" s="366"/>
      <c r="H706" s="366"/>
      <c r="I706" s="366"/>
      <c r="J706" s="366"/>
      <c r="K706" s="366"/>
      <c r="L706" s="366"/>
      <c r="M706" s="367"/>
      <c r="O706" s="1" t="s">
        <v>1487</v>
      </c>
      <c r="AQ706" s="112" t="s">
        <v>1487</v>
      </c>
    </row>
    <row r="707" spans="2:43" ht="15" customHeight="1" outlineLevel="1" x14ac:dyDescent="0.25">
      <c r="B707" s="363"/>
      <c r="C707" s="364"/>
      <c r="D707" s="365"/>
      <c r="E707" s="366"/>
      <c r="F707" s="366"/>
      <c r="G707" s="366"/>
      <c r="H707" s="366"/>
      <c r="I707" s="366"/>
      <c r="J707" s="366"/>
      <c r="K707" s="366"/>
      <c r="L707" s="366"/>
      <c r="M707" s="367"/>
      <c r="O707" s="1" t="s">
        <v>1488</v>
      </c>
      <c r="AQ707" s="112" t="s">
        <v>1488</v>
      </c>
    </row>
    <row r="708" spans="2:43" ht="15" customHeight="1" outlineLevel="1" x14ac:dyDescent="0.25">
      <c r="B708" s="363"/>
      <c r="C708" s="364"/>
      <c r="D708" s="365"/>
      <c r="E708" s="366"/>
      <c r="F708" s="366"/>
      <c r="G708" s="366"/>
      <c r="H708" s="366"/>
      <c r="I708" s="366"/>
      <c r="J708" s="366"/>
      <c r="K708" s="366"/>
      <c r="L708" s="366"/>
      <c r="M708" s="367"/>
      <c r="O708" s="1" t="s">
        <v>1489</v>
      </c>
      <c r="AQ708" s="112" t="s">
        <v>1489</v>
      </c>
    </row>
    <row r="709" spans="2:43" ht="15" customHeight="1" outlineLevel="1" x14ac:dyDescent="0.25">
      <c r="B709" s="363"/>
      <c r="C709" s="364"/>
      <c r="D709" s="365"/>
      <c r="E709" s="366"/>
      <c r="F709" s="366"/>
      <c r="G709" s="366"/>
      <c r="H709" s="366"/>
      <c r="I709" s="366"/>
      <c r="J709" s="366"/>
      <c r="K709" s="366"/>
      <c r="L709" s="366"/>
      <c r="M709" s="367"/>
      <c r="O709" s="1" t="s">
        <v>1490</v>
      </c>
      <c r="AQ709" s="112" t="s">
        <v>1490</v>
      </c>
    </row>
    <row r="710" spans="2:43" ht="15" customHeight="1" outlineLevel="1" x14ac:dyDescent="0.25">
      <c r="B710" s="363"/>
      <c r="C710" s="364"/>
      <c r="D710" s="365"/>
      <c r="E710" s="366"/>
      <c r="F710" s="366"/>
      <c r="G710" s="366"/>
      <c r="H710" s="366"/>
      <c r="I710" s="366"/>
      <c r="J710" s="366"/>
      <c r="K710" s="366"/>
      <c r="L710" s="366"/>
      <c r="M710" s="367"/>
      <c r="O710" s="1" t="s">
        <v>1491</v>
      </c>
      <c r="AQ710" s="112" t="s">
        <v>1491</v>
      </c>
    </row>
    <row r="711" spans="2:43" ht="15" customHeight="1" outlineLevel="1" x14ac:dyDescent="0.25">
      <c r="B711" s="363"/>
      <c r="C711" s="364"/>
      <c r="D711" s="365"/>
      <c r="E711" s="366"/>
      <c r="F711" s="366"/>
      <c r="G711" s="366"/>
      <c r="H711" s="366"/>
      <c r="I711" s="366"/>
      <c r="J711" s="366"/>
      <c r="K711" s="366"/>
      <c r="L711" s="366"/>
      <c r="M711" s="367"/>
      <c r="O711" s="1" t="s">
        <v>1492</v>
      </c>
      <c r="AQ711" s="112" t="s">
        <v>1492</v>
      </c>
    </row>
    <row r="712" spans="2:43" ht="15" customHeight="1" outlineLevel="1" x14ac:dyDescent="0.25">
      <c r="B712" s="363"/>
      <c r="C712" s="364"/>
      <c r="D712" s="365"/>
      <c r="E712" s="366"/>
      <c r="F712" s="366"/>
      <c r="G712" s="366"/>
      <c r="H712" s="366"/>
      <c r="I712" s="366"/>
      <c r="J712" s="366"/>
      <c r="K712" s="366"/>
      <c r="L712" s="366"/>
      <c r="M712" s="367"/>
      <c r="O712" s="1" t="s">
        <v>1493</v>
      </c>
      <c r="AQ712" s="112" t="s">
        <v>1493</v>
      </c>
    </row>
    <row r="713" spans="2:43" ht="15" customHeight="1" outlineLevel="1" x14ac:dyDescent="0.25">
      <c r="B713" s="363"/>
      <c r="C713" s="364"/>
      <c r="D713" s="365"/>
      <c r="E713" s="366"/>
      <c r="F713" s="366"/>
      <c r="G713" s="366"/>
      <c r="H713" s="366"/>
      <c r="I713" s="366"/>
      <c r="J713" s="366"/>
      <c r="K713" s="366"/>
      <c r="L713" s="366"/>
      <c r="M713" s="367"/>
      <c r="O713" s="1" t="s">
        <v>1494</v>
      </c>
      <c r="AQ713" s="112" t="s">
        <v>1494</v>
      </c>
    </row>
    <row r="714" spans="2:43" ht="15" customHeight="1" outlineLevel="1" x14ac:dyDescent="0.25">
      <c r="B714" s="363"/>
      <c r="C714" s="364"/>
      <c r="D714" s="365"/>
      <c r="E714" s="366"/>
      <c r="F714" s="366"/>
      <c r="G714" s="366"/>
      <c r="H714" s="366"/>
      <c r="I714" s="366"/>
      <c r="J714" s="366"/>
      <c r="K714" s="366"/>
      <c r="L714" s="366"/>
      <c r="M714" s="367"/>
      <c r="O714" s="1" t="s">
        <v>1495</v>
      </c>
      <c r="AQ714" s="112" t="s">
        <v>1495</v>
      </c>
    </row>
    <row r="715" spans="2:43" ht="15" customHeight="1" outlineLevel="1" x14ac:dyDescent="0.25">
      <c r="B715" s="363"/>
      <c r="C715" s="364"/>
      <c r="D715" s="365"/>
      <c r="E715" s="366"/>
      <c r="F715" s="366"/>
      <c r="G715" s="366"/>
      <c r="H715" s="366"/>
      <c r="I715" s="366"/>
      <c r="J715" s="366"/>
      <c r="K715" s="366"/>
      <c r="L715" s="366"/>
      <c r="M715" s="367"/>
      <c r="O715" s="1" t="s">
        <v>1496</v>
      </c>
      <c r="AQ715" s="112" t="s">
        <v>1496</v>
      </c>
    </row>
    <row r="716" spans="2:43" ht="15" customHeight="1" outlineLevel="1" x14ac:dyDescent="0.25">
      <c r="B716" s="363"/>
      <c r="C716" s="364"/>
      <c r="D716" s="365"/>
      <c r="E716" s="366"/>
      <c r="F716" s="366"/>
      <c r="G716" s="366"/>
      <c r="H716" s="366"/>
      <c r="I716" s="366"/>
      <c r="J716" s="366"/>
      <c r="K716" s="366"/>
      <c r="L716" s="366"/>
      <c r="M716" s="367"/>
      <c r="O716" s="1" t="s">
        <v>1497</v>
      </c>
      <c r="AQ716" s="112" t="s">
        <v>1497</v>
      </c>
    </row>
    <row r="717" spans="2:43" ht="15" customHeight="1" outlineLevel="1" x14ac:dyDescent="0.25">
      <c r="B717" s="363"/>
      <c r="C717" s="364"/>
      <c r="D717" s="365"/>
      <c r="E717" s="366"/>
      <c r="F717" s="366"/>
      <c r="G717" s="366"/>
      <c r="H717" s="366"/>
      <c r="I717" s="366"/>
      <c r="J717" s="366"/>
      <c r="K717" s="366"/>
      <c r="L717" s="366"/>
      <c r="M717" s="367"/>
      <c r="O717" s="1" t="s">
        <v>1498</v>
      </c>
      <c r="AQ717" s="112" t="s">
        <v>1498</v>
      </c>
    </row>
    <row r="718" spans="2:43" ht="15" customHeight="1" outlineLevel="1" x14ac:dyDescent="0.25">
      <c r="B718" s="363"/>
      <c r="C718" s="364"/>
      <c r="D718" s="365"/>
      <c r="E718" s="366"/>
      <c r="F718" s="366"/>
      <c r="G718" s="366"/>
      <c r="H718" s="366"/>
      <c r="I718" s="366"/>
      <c r="J718" s="366"/>
      <c r="K718" s="366"/>
      <c r="L718" s="366"/>
      <c r="M718" s="367"/>
      <c r="O718" s="1" t="s">
        <v>1499</v>
      </c>
      <c r="AQ718" s="112" t="s">
        <v>1499</v>
      </c>
    </row>
    <row r="719" spans="2:43" ht="15" customHeight="1" outlineLevel="1" x14ac:dyDescent="0.25">
      <c r="B719" s="363"/>
      <c r="C719" s="364"/>
      <c r="D719" s="365"/>
      <c r="E719" s="366"/>
      <c r="F719" s="366"/>
      <c r="G719" s="366"/>
      <c r="H719" s="366"/>
      <c r="I719" s="366"/>
      <c r="J719" s="366"/>
      <c r="K719" s="366"/>
      <c r="L719" s="366"/>
      <c r="M719" s="367"/>
      <c r="O719" s="1" t="s">
        <v>1500</v>
      </c>
      <c r="AQ719" s="112" t="s">
        <v>1500</v>
      </c>
    </row>
    <row r="720" spans="2:43" ht="15" customHeight="1" outlineLevel="1" x14ac:dyDescent="0.25">
      <c r="B720" s="363"/>
      <c r="C720" s="364"/>
      <c r="D720" s="365"/>
      <c r="E720" s="366"/>
      <c r="F720" s="366"/>
      <c r="G720" s="366"/>
      <c r="H720" s="366"/>
      <c r="I720" s="366"/>
      <c r="J720" s="366"/>
      <c r="K720" s="366"/>
      <c r="L720" s="366"/>
      <c r="M720" s="367"/>
      <c r="O720" s="1" t="s">
        <v>1501</v>
      </c>
      <c r="AQ720" s="112" t="s">
        <v>1501</v>
      </c>
    </row>
    <row r="721" spans="2:43" ht="15" customHeight="1" outlineLevel="1" x14ac:dyDescent="0.25">
      <c r="B721" s="363"/>
      <c r="C721" s="364"/>
      <c r="D721" s="365"/>
      <c r="E721" s="366"/>
      <c r="F721" s="366"/>
      <c r="G721" s="366"/>
      <c r="H721" s="366"/>
      <c r="I721" s="366"/>
      <c r="J721" s="366"/>
      <c r="K721" s="366"/>
      <c r="L721" s="366"/>
      <c r="M721" s="367"/>
      <c r="O721" s="1" t="s">
        <v>1502</v>
      </c>
      <c r="AQ721" s="112" t="s">
        <v>1502</v>
      </c>
    </row>
    <row r="722" spans="2:43" ht="15" customHeight="1" outlineLevel="1" x14ac:dyDescent="0.25">
      <c r="B722" s="363"/>
      <c r="C722" s="364"/>
      <c r="D722" s="365"/>
      <c r="E722" s="366"/>
      <c r="F722" s="366"/>
      <c r="G722" s="366"/>
      <c r="H722" s="366"/>
      <c r="I722" s="366"/>
      <c r="J722" s="366"/>
      <c r="K722" s="366"/>
      <c r="L722" s="366"/>
      <c r="M722" s="367"/>
      <c r="O722" s="1" t="s">
        <v>1503</v>
      </c>
      <c r="AQ722" s="112" t="s">
        <v>1503</v>
      </c>
    </row>
    <row r="723" spans="2:43" ht="15" customHeight="1" outlineLevel="1" x14ac:dyDescent="0.25">
      <c r="B723" s="363"/>
      <c r="C723" s="364"/>
      <c r="D723" s="365"/>
      <c r="E723" s="366"/>
      <c r="F723" s="366"/>
      <c r="G723" s="366"/>
      <c r="H723" s="366"/>
      <c r="I723" s="366"/>
      <c r="J723" s="366"/>
      <c r="K723" s="366"/>
      <c r="L723" s="366"/>
      <c r="M723" s="367"/>
      <c r="O723" s="1" t="s">
        <v>1504</v>
      </c>
      <c r="AQ723" s="112" t="s">
        <v>1504</v>
      </c>
    </row>
    <row r="724" spans="2:43" ht="15" customHeight="1" outlineLevel="1" x14ac:dyDescent="0.25">
      <c r="B724" s="363"/>
      <c r="C724" s="364"/>
      <c r="D724" s="365"/>
      <c r="E724" s="366"/>
      <c r="F724" s="366"/>
      <c r="G724" s="366"/>
      <c r="H724" s="366"/>
      <c r="I724" s="366"/>
      <c r="J724" s="366"/>
      <c r="K724" s="366"/>
      <c r="L724" s="366"/>
      <c r="M724" s="367"/>
      <c r="O724" s="1" t="s">
        <v>1505</v>
      </c>
      <c r="AQ724" s="112" t="s">
        <v>1505</v>
      </c>
    </row>
    <row r="725" spans="2:43" ht="15" customHeight="1" outlineLevel="1" x14ac:dyDescent="0.25">
      <c r="B725" s="363"/>
      <c r="C725" s="364"/>
      <c r="D725" s="365"/>
      <c r="E725" s="366"/>
      <c r="F725" s="366"/>
      <c r="G725" s="366"/>
      <c r="H725" s="366"/>
      <c r="I725" s="366"/>
      <c r="J725" s="366"/>
      <c r="K725" s="366"/>
      <c r="L725" s="366"/>
      <c r="M725" s="367"/>
      <c r="O725" s="1" t="s">
        <v>1506</v>
      </c>
      <c r="AQ725" s="112" t="s">
        <v>1506</v>
      </c>
    </row>
    <row r="726" spans="2:43" ht="15" customHeight="1" outlineLevel="1" x14ac:dyDescent="0.25">
      <c r="B726" s="363"/>
      <c r="C726" s="364"/>
      <c r="D726" s="365"/>
      <c r="E726" s="366"/>
      <c r="F726" s="366"/>
      <c r="G726" s="366"/>
      <c r="H726" s="366"/>
      <c r="I726" s="366"/>
      <c r="J726" s="366"/>
      <c r="K726" s="366"/>
      <c r="L726" s="366"/>
      <c r="M726" s="367"/>
      <c r="O726" s="1" t="s">
        <v>1507</v>
      </c>
      <c r="AQ726" s="112" t="s">
        <v>1507</v>
      </c>
    </row>
    <row r="727" spans="2:43" ht="15" customHeight="1" outlineLevel="1" x14ac:dyDescent="0.25">
      <c r="B727" s="363"/>
      <c r="C727" s="364"/>
      <c r="D727" s="365"/>
      <c r="E727" s="366"/>
      <c r="F727" s="366"/>
      <c r="G727" s="366"/>
      <c r="H727" s="366"/>
      <c r="I727" s="366"/>
      <c r="J727" s="366"/>
      <c r="K727" s="366"/>
      <c r="L727" s="366"/>
      <c r="M727" s="367"/>
      <c r="O727" s="1" t="s">
        <v>1508</v>
      </c>
      <c r="AQ727" s="112" t="s">
        <v>1508</v>
      </c>
    </row>
    <row r="728" spans="2:43" ht="15" customHeight="1" outlineLevel="1" x14ac:dyDescent="0.25">
      <c r="B728" s="363"/>
      <c r="C728" s="364"/>
      <c r="D728" s="365"/>
      <c r="E728" s="366"/>
      <c r="F728" s="366"/>
      <c r="G728" s="366"/>
      <c r="H728" s="366"/>
      <c r="I728" s="366"/>
      <c r="J728" s="366"/>
      <c r="K728" s="366"/>
      <c r="L728" s="366"/>
      <c r="M728" s="367"/>
      <c r="O728" s="1" t="s">
        <v>1509</v>
      </c>
      <c r="AQ728" s="112" t="s">
        <v>1509</v>
      </c>
    </row>
    <row r="729" spans="2:43" ht="15" customHeight="1" outlineLevel="1" x14ac:dyDescent="0.25">
      <c r="B729" s="363"/>
      <c r="C729" s="364"/>
      <c r="D729" s="365"/>
      <c r="E729" s="366"/>
      <c r="F729" s="366"/>
      <c r="G729" s="366"/>
      <c r="H729" s="366"/>
      <c r="I729" s="366"/>
      <c r="J729" s="366"/>
      <c r="K729" s="366"/>
      <c r="L729" s="366"/>
      <c r="M729" s="367"/>
      <c r="O729" s="1" t="s">
        <v>1510</v>
      </c>
      <c r="AQ729" s="112" t="s">
        <v>1510</v>
      </c>
    </row>
    <row r="730" spans="2:43" ht="15" customHeight="1" outlineLevel="1" x14ac:dyDescent="0.25">
      <c r="B730" s="363"/>
      <c r="C730" s="364"/>
      <c r="D730" s="365"/>
      <c r="E730" s="366"/>
      <c r="F730" s="366"/>
      <c r="G730" s="366"/>
      <c r="H730" s="366"/>
      <c r="I730" s="366"/>
      <c r="J730" s="366"/>
      <c r="K730" s="366"/>
      <c r="L730" s="366"/>
      <c r="M730" s="367"/>
      <c r="O730" s="1" t="s">
        <v>1511</v>
      </c>
      <c r="AQ730" s="112" t="s">
        <v>1511</v>
      </c>
    </row>
    <row r="731" spans="2:43" ht="15" customHeight="1" outlineLevel="1" x14ac:dyDescent="0.25">
      <c r="B731" s="363"/>
      <c r="C731" s="364"/>
      <c r="D731" s="365"/>
      <c r="E731" s="366"/>
      <c r="F731" s="366"/>
      <c r="G731" s="366"/>
      <c r="H731" s="366"/>
      <c r="I731" s="366"/>
      <c r="J731" s="366"/>
      <c r="K731" s="366"/>
      <c r="L731" s="366"/>
      <c r="M731" s="367"/>
      <c r="O731" s="1" t="s">
        <v>1512</v>
      </c>
      <c r="AQ731" s="112" t="s">
        <v>1512</v>
      </c>
    </row>
    <row r="732" spans="2:43" ht="15" customHeight="1" outlineLevel="1" x14ac:dyDescent="0.25">
      <c r="B732" s="363"/>
      <c r="C732" s="364"/>
      <c r="D732" s="365"/>
      <c r="E732" s="366"/>
      <c r="F732" s="366"/>
      <c r="G732" s="366"/>
      <c r="H732" s="366"/>
      <c r="I732" s="366"/>
      <c r="J732" s="366"/>
      <c r="K732" s="366"/>
      <c r="L732" s="366"/>
      <c r="M732" s="367"/>
      <c r="O732" s="1" t="s">
        <v>1513</v>
      </c>
      <c r="AQ732" s="112" t="s">
        <v>1513</v>
      </c>
    </row>
    <row r="733" spans="2:43" ht="15" customHeight="1" outlineLevel="1" x14ac:dyDescent="0.25">
      <c r="B733" s="363"/>
      <c r="C733" s="364"/>
      <c r="D733" s="365"/>
      <c r="E733" s="366"/>
      <c r="F733" s="366"/>
      <c r="G733" s="366"/>
      <c r="H733" s="366"/>
      <c r="I733" s="366"/>
      <c r="J733" s="366"/>
      <c r="K733" s="366"/>
      <c r="L733" s="366"/>
      <c r="M733" s="367"/>
      <c r="O733" s="1" t="s">
        <v>1514</v>
      </c>
      <c r="AQ733" s="112" t="s">
        <v>1514</v>
      </c>
    </row>
    <row r="734" spans="2:43" ht="15" customHeight="1" outlineLevel="1" x14ac:dyDescent="0.25">
      <c r="B734" s="363"/>
      <c r="C734" s="364"/>
      <c r="D734" s="365"/>
      <c r="E734" s="366"/>
      <c r="F734" s="366"/>
      <c r="G734" s="366"/>
      <c r="H734" s="366"/>
      <c r="I734" s="366"/>
      <c r="J734" s="366"/>
      <c r="K734" s="366"/>
      <c r="L734" s="366"/>
      <c r="M734" s="367"/>
      <c r="O734" s="1" t="s">
        <v>1515</v>
      </c>
      <c r="AQ734" s="112" t="s">
        <v>1515</v>
      </c>
    </row>
    <row r="735" spans="2:43" ht="15" customHeight="1" outlineLevel="1" x14ac:dyDescent="0.25">
      <c r="B735" s="363"/>
      <c r="C735" s="364"/>
      <c r="D735" s="365"/>
      <c r="E735" s="366"/>
      <c r="F735" s="366"/>
      <c r="G735" s="366"/>
      <c r="H735" s="366"/>
      <c r="I735" s="366"/>
      <c r="J735" s="366"/>
      <c r="K735" s="366"/>
      <c r="L735" s="366"/>
      <c r="M735" s="367"/>
      <c r="O735" s="1" t="s">
        <v>1516</v>
      </c>
      <c r="AQ735" s="112" t="s">
        <v>1516</v>
      </c>
    </row>
    <row r="736" spans="2:43" ht="15" customHeight="1" outlineLevel="1" x14ac:dyDescent="0.25">
      <c r="B736" s="363"/>
      <c r="C736" s="364"/>
      <c r="D736" s="365"/>
      <c r="E736" s="366"/>
      <c r="F736" s="366"/>
      <c r="G736" s="366"/>
      <c r="H736" s="366"/>
      <c r="I736" s="366"/>
      <c r="J736" s="366"/>
      <c r="K736" s="366"/>
      <c r="L736" s="366"/>
      <c r="M736" s="367"/>
      <c r="O736" s="1" t="s">
        <v>1517</v>
      </c>
      <c r="AQ736" s="112" t="s">
        <v>1517</v>
      </c>
    </row>
    <row r="737" spans="2:43" ht="15" customHeight="1" outlineLevel="1" x14ac:dyDescent="0.25">
      <c r="B737" s="363"/>
      <c r="C737" s="364"/>
      <c r="D737" s="365"/>
      <c r="E737" s="366"/>
      <c r="F737" s="366"/>
      <c r="G737" s="366"/>
      <c r="H737" s="366"/>
      <c r="I737" s="366"/>
      <c r="J737" s="366"/>
      <c r="K737" s="366"/>
      <c r="L737" s="366"/>
      <c r="M737" s="367"/>
      <c r="O737" s="1" t="s">
        <v>1518</v>
      </c>
      <c r="AQ737" s="112" t="s">
        <v>1518</v>
      </c>
    </row>
    <row r="738" spans="2:43" ht="15" customHeight="1" outlineLevel="1" x14ac:dyDescent="0.25">
      <c r="B738" s="363"/>
      <c r="C738" s="364"/>
      <c r="D738" s="365"/>
      <c r="E738" s="366"/>
      <c r="F738" s="366"/>
      <c r="G738" s="366"/>
      <c r="H738" s="366"/>
      <c r="I738" s="366"/>
      <c r="J738" s="366"/>
      <c r="K738" s="366"/>
      <c r="L738" s="366"/>
      <c r="M738" s="367"/>
      <c r="O738" s="1" t="s">
        <v>1519</v>
      </c>
      <c r="AQ738" s="112" t="s">
        <v>1519</v>
      </c>
    </row>
    <row r="739" spans="2:43" ht="15" customHeight="1" outlineLevel="1" x14ac:dyDescent="0.25">
      <c r="B739" s="363"/>
      <c r="C739" s="364"/>
      <c r="D739" s="365"/>
      <c r="E739" s="366"/>
      <c r="F739" s="366"/>
      <c r="G739" s="366"/>
      <c r="H739" s="366"/>
      <c r="I739" s="366"/>
      <c r="J739" s="366"/>
      <c r="K739" s="366"/>
      <c r="L739" s="366"/>
      <c r="M739" s="367"/>
      <c r="O739" s="1" t="s">
        <v>1520</v>
      </c>
      <c r="AQ739" s="112" t="s">
        <v>1520</v>
      </c>
    </row>
    <row r="740" spans="2:43" ht="15" customHeight="1" outlineLevel="1" x14ac:dyDescent="0.25">
      <c r="B740" s="363"/>
      <c r="C740" s="364"/>
      <c r="D740" s="365"/>
      <c r="E740" s="366"/>
      <c r="F740" s="366"/>
      <c r="G740" s="366"/>
      <c r="H740" s="366"/>
      <c r="I740" s="366"/>
      <c r="J740" s="366"/>
      <c r="K740" s="366"/>
      <c r="L740" s="366"/>
      <c r="M740" s="367"/>
      <c r="O740" s="1" t="s">
        <v>1521</v>
      </c>
      <c r="AQ740" s="112" t="s">
        <v>1521</v>
      </c>
    </row>
    <row r="741" spans="2:43" ht="15" customHeight="1" outlineLevel="1" x14ac:dyDescent="0.25">
      <c r="B741" s="363"/>
      <c r="C741" s="364"/>
      <c r="D741" s="365"/>
      <c r="E741" s="366"/>
      <c r="F741" s="366"/>
      <c r="G741" s="366"/>
      <c r="H741" s="366"/>
      <c r="I741" s="366"/>
      <c r="J741" s="366"/>
      <c r="K741" s="366"/>
      <c r="L741" s="366"/>
      <c r="M741" s="367"/>
      <c r="O741" s="1" t="s">
        <v>1522</v>
      </c>
      <c r="AQ741" s="112" t="s">
        <v>1522</v>
      </c>
    </row>
    <row r="742" spans="2:43" ht="15" customHeight="1" outlineLevel="1" x14ac:dyDescent="0.25">
      <c r="B742" s="363"/>
      <c r="C742" s="364"/>
      <c r="D742" s="365"/>
      <c r="E742" s="366"/>
      <c r="F742" s="366"/>
      <c r="G742" s="366"/>
      <c r="H742" s="366"/>
      <c r="I742" s="366"/>
      <c r="J742" s="366"/>
      <c r="K742" s="366"/>
      <c r="L742" s="366"/>
      <c r="M742" s="367"/>
      <c r="O742" s="1" t="s">
        <v>1523</v>
      </c>
      <c r="AQ742" s="112" t="s">
        <v>1523</v>
      </c>
    </row>
    <row r="743" spans="2:43" ht="15" customHeight="1" outlineLevel="1" x14ac:dyDescent="0.25">
      <c r="B743" s="363"/>
      <c r="C743" s="364"/>
      <c r="D743" s="365"/>
      <c r="E743" s="366"/>
      <c r="F743" s="366"/>
      <c r="G743" s="366"/>
      <c r="H743" s="366"/>
      <c r="I743" s="366"/>
      <c r="J743" s="366"/>
      <c r="K743" s="366"/>
      <c r="L743" s="366"/>
      <c r="M743" s="367"/>
      <c r="O743" s="1" t="s">
        <v>1524</v>
      </c>
      <c r="AQ743" s="112" t="s">
        <v>1524</v>
      </c>
    </row>
    <row r="744" spans="2:43" ht="15" customHeight="1" outlineLevel="1" x14ac:dyDescent="0.25">
      <c r="B744" s="363"/>
      <c r="C744" s="364"/>
      <c r="D744" s="365"/>
      <c r="E744" s="366"/>
      <c r="F744" s="366"/>
      <c r="G744" s="366"/>
      <c r="H744" s="366"/>
      <c r="I744" s="366"/>
      <c r="J744" s="366"/>
      <c r="K744" s="366"/>
      <c r="L744" s="366"/>
      <c r="M744" s="367"/>
      <c r="O744" s="1" t="s">
        <v>1525</v>
      </c>
      <c r="AQ744" s="112" t="s">
        <v>1525</v>
      </c>
    </row>
    <row r="745" spans="2:43" ht="15" customHeight="1" outlineLevel="1" x14ac:dyDescent="0.25">
      <c r="B745" s="363"/>
      <c r="C745" s="364"/>
      <c r="D745" s="365"/>
      <c r="E745" s="366"/>
      <c r="F745" s="366"/>
      <c r="G745" s="366"/>
      <c r="H745" s="366"/>
      <c r="I745" s="366"/>
      <c r="J745" s="366"/>
      <c r="K745" s="366"/>
      <c r="L745" s="366"/>
      <c r="M745" s="367"/>
      <c r="O745" s="1" t="s">
        <v>1526</v>
      </c>
      <c r="AQ745" s="112" t="s">
        <v>1526</v>
      </c>
    </row>
    <row r="746" spans="2:43" ht="15" customHeight="1" outlineLevel="1" x14ac:dyDescent="0.25">
      <c r="B746" s="363"/>
      <c r="C746" s="364"/>
      <c r="D746" s="365"/>
      <c r="E746" s="366"/>
      <c r="F746" s="366"/>
      <c r="G746" s="366"/>
      <c r="H746" s="366"/>
      <c r="I746" s="366"/>
      <c r="J746" s="366"/>
      <c r="K746" s="366"/>
      <c r="L746" s="366"/>
      <c r="M746" s="367"/>
      <c r="O746" s="1" t="s">
        <v>1527</v>
      </c>
      <c r="AQ746" s="112" t="s">
        <v>1527</v>
      </c>
    </row>
    <row r="747" spans="2:43" ht="15" customHeight="1" outlineLevel="1" x14ac:dyDescent="0.25">
      <c r="B747" s="363"/>
      <c r="C747" s="364"/>
      <c r="D747" s="365"/>
      <c r="E747" s="366"/>
      <c r="F747" s="366"/>
      <c r="G747" s="366"/>
      <c r="H747" s="366"/>
      <c r="I747" s="366"/>
      <c r="J747" s="366"/>
      <c r="K747" s="366"/>
      <c r="L747" s="366"/>
      <c r="M747" s="367"/>
      <c r="O747" s="1" t="s">
        <v>1528</v>
      </c>
      <c r="AQ747" s="112" t="s">
        <v>1528</v>
      </c>
    </row>
    <row r="748" spans="2:43" ht="15" customHeight="1" outlineLevel="1" x14ac:dyDescent="0.25">
      <c r="B748" s="363"/>
      <c r="C748" s="364"/>
      <c r="D748" s="365"/>
      <c r="E748" s="366"/>
      <c r="F748" s="366"/>
      <c r="G748" s="366"/>
      <c r="H748" s="366"/>
      <c r="I748" s="366"/>
      <c r="J748" s="366"/>
      <c r="K748" s="366"/>
      <c r="L748" s="366"/>
      <c r="M748" s="367"/>
      <c r="O748" s="1" t="s">
        <v>1529</v>
      </c>
      <c r="AQ748" s="112" t="s">
        <v>1529</v>
      </c>
    </row>
    <row r="749" spans="2:43" ht="15" customHeight="1" outlineLevel="1" x14ac:dyDescent="0.25">
      <c r="B749" s="363"/>
      <c r="C749" s="364"/>
      <c r="D749" s="365"/>
      <c r="E749" s="366"/>
      <c r="F749" s="366"/>
      <c r="G749" s="366"/>
      <c r="H749" s="366"/>
      <c r="I749" s="366"/>
      <c r="J749" s="366"/>
      <c r="K749" s="366"/>
      <c r="L749" s="366"/>
      <c r="M749" s="367"/>
      <c r="O749" s="1" t="s">
        <v>1530</v>
      </c>
      <c r="AQ749" s="112" t="s">
        <v>1530</v>
      </c>
    </row>
    <row r="750" spans="2:43" ht="15" customHeight="1" outlineLevel="1" x14ac:dyDescent="0.25">
      <c r="B750" s="363"/>
      <c r="C750" s="364"/>
      <c r="D750" s="365"/>
      <c r="E750" s="366"/>
      <c r="F750" s="366"/>
      <c r="G750" s="366"/>
      <c r="H750" s="366"/>
      <c r="I750" s="366"/>
      <c r="J750" s="366"/>
      <c r="K750" s="366"/>
      <c r="L750" s="366"/>
      <c r="M750" s="367"/>
      <c r="O750" s="1" t="s">
        <v>1531</v>
      </c>
      <c r="AQ750" s="112" t="s">
        <v>1531</v>
      </c>
    </row>
    <row r="751" spans="2:43" ht="15" customHeight="1" outlineLevel="1" x14ac:dyDescent="0.25">
      <c r="B751" s="363"/>
      <c r="C751" s="364"/>
      <c r="D751" s="365"/>
      <c r="E751" s="366"/>
      <c r="F751" s="366"/>
      <c r="G751" s="366"/>
      <c r="H751" s="366"/>
      <c r="I751" s="366"/>
      <c r="J751" s="366"/>
      <c r="K751" s="366"/>
      <c r="L751" s="366"/>
      <c r="M751" s="367"/>
      <c r="O751" s="1" t="s">
        <v>1532</v>
      </c>
      <c r="AQ751" s="112" t="s">
        <v>1532</v>
      </c>
    </row>
    <row r="752" spans="2:43" ht="15" customHeight="1" outlineLevel="1" x14ac:dyDescent="0.25">
      <c r="B752" s="363"/>
      <c r="C752" s="364"/>
      <c r="D752" s="365"/>
      <c r="E752" s="366"/>
      <c r="F752" s="366"/>
      <c r="G752" s="366"/>
      <c r="H752" s="366"/>
      <c r="I752" s="366"/>
      <c r="J752" s="366"/>
      <c r="K752" s="366"/>
      <c r="L752" s="366"/>
      <c r="M752" s="367"/>
      <c r="O752" s="1" t="s">
        <v>1533</v>
      </c>
      <c r="AQ752" s="112" t="s">
        <v>1533</v>
      </c>
    </row>
    <row r="753" spans="2:43" ht="15" customHeight="1" outlineLevel="1" x14ac:dyDescent="0.25">
      <c r="B753" s="363"/>
      <c r="C753" s="364"/>
      <c r="D753" s="365"/>
      <c r="E753" s="366"/>
      <c r="F753" s="366"/>
      <c r="G753" s="366"/>
      <c r="H753" s="366"/>
      <c r="I753" s="366"/>
      <c r="J753" s="366"/>
      <c r="K753" s="366"/>
      <c r="L753" s="366"/>
      <c r="M753" s="367"/>
      <c r="O753" s="1" t="s">
        <v>1534</v>
      </c>
      <c r="AQ753" s="112" t="s">
        <v>1534</v>
      </c>
    </row>
    <row r="754" spans="2:43" ht="15" customHeight="1" outlineLevel="1" x14ac:dyDescent="0.25">
      <c r="B754" s="363"/>
      <c r="C754" s="364"/>
      <c r="D754" s="365"/>
      <c r="E754" s="366"/>
      <c r="F754" s="366"/>
      <c r="G754" s="366"/>
      <c r="H754" s="366"/>
      <c r="I754" s="366"/>
      <c r="J754" s="366"/>
      <c r="K754" s="366"/>
      <c r="L754" s="366"/>
      <c r="M754" s="367"/>
      <c r="O754" s="1" t="s">
        <v>1535</v>
      </c>
      <c r="AQ754" s="112" t="s">
        <v>1535</v>
      </c>
    </row>
    <row r="755" spans="2:43" ht="15" customHeight="1" outlineLevel="1" x14ac:dyDescent="0.25">
      <c r="B755" s="363"/>
      <c r="C755" s="364"/>
      <c r="D755" s="365"/>
      <c r="E755" s="366"/>
      <c r="F755" s="366"/>
      <c r="G755" s="366"/>
      <c r="H755" s="366"/>
      <c r="I755" s="366"/>
      <c r="J755" s="366"/>
      <c r="K755" s="366"/>
      <c r="L755" s="366"/>
      <c r="M755" s="367"/>
      <c r="O755" s="1" t="s">
        <v>1536</v>
      </c>
      <c r="AQ755" s="112" t="s">
        <v>1536</v>
      </c>
    </row>
    <row r="756" spans="2:43" ht="15" customHeight="1" outlineLevel="1" x14ac:dyDescent="0.25">
      <c r="B756" s="363"/>
      <c r="C756" s="364"/>
      <c r="D756" s="365"/>
      <c r="E756" s="366"/>
      <c r="F756" s="366"/>
      <c r="G756" s="366"/>
      <c r="H756" s="366"/>
      <c r="I756" s="366"/>
      <c r="J756" s="366"/>
      <c r="K756" s="366"/>
      <c r="L756" s="366"/>
      <c r="M756" s="367"/>
      <c r="O756" s="1" t="s">
        <v>1537</v>
      </c>
      <c r="AQ756" s="112" t="s">
        <v>1537</v>
      </c>
    </row>
    <row r="757" spans="2:43" ht="15" customHeight="1" outlineLevel="1" x14ac:dyDescent="0.25">
      <c r="B757" s="363"/>
      <c r="C757" s="364"/>
      <c r="D757" s="365"/>
      <c r="E757" s="366"/>
      <c r="F757" s="366"/>
      <c r="G757" s="366"/>
      <c r="H757" s="366"/>
      <c r="I757" s="366"/>
      <c r="J757" s="366"/>
      <c r="K757" s="366"/>
      <c r="L757" s="366"/>
      <c r="M757" s="367"/>
      <c r="O757" s="1" t="s">
        <v>1538</v>
      </c>
      <c r="AQ757" s="112" t="s">
        <v>1538</v>
      </c>
    </row>
    <row r="758" spans="2:43" ht="15" customHeight="1" outlineLevel="1" x14ac:dyDescent="0.25">
      <c r="B758" s="363"/>
      <c r="C758" s="364"/>
      <c r="D758" s="365"/>
      <c r="E758" s="366"/>
      <c r="F758" s="366"/>
      <c r="G758" s="366"/>
      <c r="H758" s="366"/>
      <c r="I758" s="366"/>
      <c r="J758" s="366"/>
      <c r="K758" s="366"/>
      <c r="L758" s="366"/>
      <c r="M758" s="367"/>
      <c r="O758" s="1" t="s">
        <v>1539</v>
      </c>
      <c r="AQ758" s="112" t="s">
        <v>1539</v>
      </c>
    </row>
    <row r="759" spans="2:43" ht="15" customHeight="1" outlineLevel="1" x14ac:dyDescent="0.25">
      <c r="B759" s="363"/>
      <c r="C759" s="364"/>
      <c r="D759" s="365"/>
      <c r="E759" s="366"/>
      <c r="F759" s="366"/>
      <c r="G759" s="366"/>
      <c r="H759" s="366"/>
      <c r="I759" s="366"/>
      <c r="J759" s="366"/>
      <c r="K759" s="366"/>
      <c r="L759" s="366"/>
      <c r="M759" s="367"/>
      <c r="O759" s="1" t="s">
        <v>1540</v>
      </c>
      <c r="AQ759" s="112" t="s">
        <v>1540</v>
      </c>
    </row>
    <row r="760" spans="2:43" ht="15" customHeight="1" outlineLevel="1" x14ac:dyDescent="0.25">
      <c r="B760" s="363"/>
      <c r="C760" s="364"/>
      <c r="D760" s="365"/>
      <c r="E760" s="366"/>
      <c r="F760" s="366"/>
      <c r="G760" s="366"/>
      <c r="H760" s="366"/>
      <c r="I760" s="366"/>
      <c r="J760" s="366"/>
      <c r="K760" s="366"/>
      <c r="L760" s="366"/>
      <c r="M760" s="367"/>
      <c r="O760" s="1" t="s">
        <v>1541</v>
      </c>
      <c r="AQ760" s="112" t="s">
        <v>1541</v>
      </c>
    </row>
    <row r="761" spans="2:43" ht="15" customHeight="1" outlineLevel="1" x14ac:dyDescent="0.25">
      <c r="B761" s="363"/>
      <c r="C761" s="364"/>
      <c r="D761" s="365"/>
      <c r="E761" s="366"/>
      <c r="F761" s="366"/>
      <c r="G761" s="366"/>
      <c r="H761" s="366"/>
      <c r="I761" s="366"/>
      <c r="J761" s="366"/>
      <c r="K761" s="366"/>
      <c r="L761" s="366"/>
      <c r="M761" s="367"/>
      <c r="O761" s="1" t="s">
        <v>1542</v>
      </c>
      <c r="AQ761" s="112" t="s">
        <v>1542</v>
      </c>
    </row>
    <row r="762" spans="2:43" ht="15" customHeight="1" outlineLevel="1" x14ac:dyDescent="0.25">
      <c r="B762" s="363"/>
      <c r="C762" s="364"/>
      <c r="D762" s="365"/>
      <c r="E762" s="366"/>
      <c r="F762" s="366"/>
      <c r="G762" s="366"/>
      <c r="H762" s="366"/>
      <c r="I762" s="366"/>
      <c r="J762" s="366"/>
      <c r="K762" s="366"/>
      <c r="L762" s="366"/>
      <c r="M762" s="367"/>
      <c r="O762" s="1" t="s">
        <v>1543</v>
      </c>
      <c r="AQ762" s="112" t="s">
        <v>1543</v>
      </c>
    </row>
    <row r="763" spans="2:43" ht="15" customHeight="1" outlineLevel="1" x14ac:dyDescent="0.25">
      <c r="B763" s="363"/>
      <c r="C763" s="364"/>
      <c r="D763" s="365"/>
      <c r="E763" s="366"/>
      <c r="F763" s="366"/>
      <c r="G763" s="366"/>
      <c r="H763" s="366"/>
      <c r="I763" s="366"/>
      <c r="J763" s="366"/>
      <c r="K763" s="366"/>
      <c r="L763" s="366"/>
      <c r="M763" s="367"/>
      <c r="O763" s="1" t="s">
        <v>1544</v>
      </c>
      <c r="AQ763" s="112" t="s">
        <v>1544</v>
      </c>
    </row>
    <row r="764" spans="2:43" ht="15" customHeight="1" outlineLevel="1" x14ac:dyDescent="0.25">
      <c r="B764" s="363"/>
      <c r="C764" s="364"/>
      <c r="D764" s="365"/>
      <c r="E764" s="366"/>
      <c r="F764" s="366"/>
      <c r="G764" s="366"/>
      <c r="H764" s="366"/>
      <c r="I764" s="366"/>
      <c r="J764" s="366"/>
      <c r="K764" s="366"/>
      <c r="L764" s="366"/>
      <c r="M764" s="367"/>
      <c r="O764" s="1" t="s">
        <v>1545</v>
      </c>
      <c r="AQ764" s="112" t="s">
        <v>1545</v>
      </c>
    </row>
    <row r="765" spans="2:43" ht="15" customHeight="1" outlineLevel="1" x14ac:dyDescent="0.25">
      <c r="B765" s="363"/>
      <c r="C765" s="364"/>
      <c r="D765" s="365"/>
      <c r="E765" s="366"/>
      <c r="F765" s="366"/>
      <c r="G765" s="366"/>
      <c r="H765" s="366"/>
      <c r="I765" s="366"/>
      <c r="J765" s="366"/>
      <c r="K765" s="366"/>
      <c r="L765" s="366"/>
      <c r="M765" s="367"/>
      <c r="O765" s="1" t="s">
        <v>1546</v>
      </c>
      <c r="AQ765" s="112" t="s">
        <v>1546</v>
      </c>
    </row>
    <row r="766" spans="2:43" ht="15" customHeight="1" outlineLevel="1" x14ac:dyDescent="0.25">
      <c r="B766" s="363"/>
      <c r="C766" s="364"/>
      <c r="D766" s="365"/>
      <c r="E766" s="366"/>
      <c r="F766" s="366"/>
      <c r="G766" s="366"/>
      <c r="H766" s="366"/>
      <c r="I766" s="366"/>
      <c r="J766" s="366"/>
      <c r="K766" s="366"/>
      <c r="L766" s="366"/>
      <c r="M766" s="367"/>
      <c r="O766" s="1" t="s">
        <v>1547</v>
      </c>
      <c r="AQ766" s="112" t="s">
        <v>1547</v>
      </c>
    </row>
    <row r="767" spans="2:43" ht="15" customHeight="1" outlineLevel="1" x14ac:dyDescent="0.25">
      <c r="B767" s="363"/>
      <c r="C767" s="364"/>
      <c r="D767" s="365"/>
      <c r="E767" s="366"/>
      <c r="F767" s="366"/>
      <c r="G767" s="366"/>
      <c r="H767" s="366"/>
      <c r="I767" s="366"/>
      <c r="J767" s="366"/>
      <c r="K767" s="366"/>
      <c r="L767" s="366"/>
      <c r="M767" s="367"/>
      <c r="O767" s="1" t="s">
        <v>1548</v>
      </c>
      <c r="AQ767" s="112" t="s">
        <v>1548</v>
      </c>
    </row>
    <row r="768" spans="2:43" ht="15" customHeight="1" outlineLevel="1" x14ac:dyDescent="0.25">
      <c r="B768" s="363"/>
      <c r="C768" s="364"/>
      <c r="D768" s="365"/>
      <c r="E768" s="366"/>
      <c r="F768" s="366"/>
      <c r="G768" s="366"/>
      <c r="H768" s="366"/>
      <c r="I768" s="366"/>
      <c r="J768" s="366"/>
      <c r="K768" s="366"/>
      <c r="L768" s="366"/>
      <c r="M768" s="367"/>
      <c r="O768" s="1" t="s">
        <v>1549</v>
      </c>
      <c r="AQ768" s="112" t="s">
        <v>1549</v>
      </c>
    </row>
    <row r="769" spans="2:43" ht="15" customHeight="1" outlineLevel="1" x14ac:dyDescent="0.25">
      <c r="B769" s="363"/>
      <c r="C769" s="364"/>
      <c r="D769" s="365"/>
      <c r="E769" s="366"/>
      <c r="F769" s="366"/>
      <c r="G769" s="366"/>
      <c r="H769" s="366"/>
      <c r="I769" s="366"/>
      <c r="J769" s="366"/>
      <c r="K769" s="366"/>
      <c r="L769" s="366"/>
      <c r="M769" s="367"/>
      <c r="O769" s="1" t="s">
        <v>1550</v>
      </c>
      <c r="AQ769" s="112" t="s">
        <v>1550</v>
      </c>
    </row>
    <row r="770" spans="2:43" ht="15" customHeight="1" outlineLevel="1" x14ac:dyDescent="0.25">
      <c r="B770" s="363"/>
      <c r="C770" s="364"/>
      <c r="D770" s="365"/>
      <c r="E770" s="366"/>
      <c r="F770" s="366"/>
      <c r="G770" s="366"/>
      <c r="H770" s="366"/>
      <c r="I770" s="366"/>
      <c r="J770" s="366"/>
      <c r="K770" s="366"/>
      <c r="L770" s="366"/>
      <c r="M770" s="367"/>
      <c r="O770" s="1" t="s">
        <v>1551</v>
      </c>
      <c r="AQ770" s="112" t="s">
        <v>1551</v>
      </c>
    </row>
    <row r="771" spans="2:43" ht="15" customHeight="1" outlineLevel="1" x14ac:dyDescent="0.25">
      <c r="B771" s="363"/>
      <c r="C771" s="364"/>
      <c r="D771" s="365"/>
      <c r="E771" s="366"/>
      <c r="F771" s="366"/>
      <c r="G771" s="366"/>
      <c r="H771" s="366"/>
      <c r="I771" s="366"/>
      <c r="J771" s="366"/>
      <c r="K771" s="366"/>
      <c r="L771" s="366"/>
      <c r="M771" s="367"/>
      <c r="O771" s="1" t="s">
        <v>1552</v>
      </c>
      <c r="AQ771" s="112" t="s">
        <v>1552</v>
      </c>
    </row>
    <row r="772" spans="2:43" ht="15" customHeight="1" outlineLevel="1" x14ac:dyDescent="0.25">
      <c r="B772" s="363"/>
      <c r="C772" s="364"/>
      <c r="D772" s="365"/>
      <c r="E772" s="366"/>
      <c r="F772" s="366"/>
      <c r="G772" s="366"/>
      <c r="H772" s="366"/>
      <c r="I772" s="366"/>
      <c r="J772" s="366"/>
      <c r="K772" s="366"/>
      <c r="L772" s="366"/>
      <c r="M772" s="367"/>
      <c r="O772" s="1" t="s">
        <v>1553</v>
      </c>
      <c r="AQ772" s="112" t="s">
        <v>1553</v>
      </c>
    </row>
    <row r="773" spans="2:43" ht="15" customHeight="1" outlineLevel="1" x14ac:dyDescent="0.25">
      <c r="B773" s="363"/>
      <c r="C773" s="364"/>
      <c r="D773" s="365"/>
      <c r="E773" s="366"/>
      <c r="F773" s="366"/>
      <c r="G773" s="366"/>
      <c r="H773" s="366"/>
      <c r="I773" s="366"/>
      <c r="J773" s="366"/>
      <c r="K773" s="366"/>
      <c r="L773" s="366"/>
      <c r="M773" s="367"/>
      <c r="O773" s="1" t="s">
        <v>1554</v>
      </c>
      <c r="AQ773" s="112" t="s">
        <v>1554</v>
      </c>
    </row>
    <row r="774" spans="2:43" ht="15" customHeight="1" outlineLevel="1" x14ac:dyDescent="0.25">
      <c r="B774" s="363"/>
      <c r="C774" s="364"/>
      <c r="D774" s="365"/>
      <c r="E774" s="366"/>
      <c r="F774" s="366"/>
      <c r="G774" s="366"/>
      <c r="H774" s="366"/>
      <c r="I774" s="366"/>
      <c r="J774" s="366"/>
      <c r="K774" s="366"/>
      <c r="L774" s="366"/>
      <c r="M774" s="367"/>
      <c r="O774" s="1" t="s">
        <v>1555</v>
      </c>
      <c r="AQ774" s="112" t="s">
        <v>1555</v>
      </c>
    </row>
    <row r="775" spans="2:43" ht="15" customHeight="1" outlineLevel="1" x14ac:dyDescent="0.25">
      <c r="B775" s="363"/>
      <c r="C775" s="364"/>
      <c r="D775" s="365"/>
      <c r="E775" s="366"/>
      <c r="F775" s="366"/>
      <c r="G775" s="366"/>
      <c r="H775" s="366"/>
      <c r="I775" s="366"/>
      <c r="J775" s="366"/>
      <c r="K775" s="366"/>
      <c r="L775" s="366"/>
      <c r="M775" s="367"/>
      <c r="O775" s="1" t="s">
        <v>1556</v>
      </c>
      <c r="AQ775" s="112" t="s">
        <v>1556</v>
      </c>
    </row>
    <row r="776" spans="2:43" ht="15" customHeight="1" outlineLevel="1" x14ac:dyDescent="0.25">
      <c r="B776" s="363"/>
      <c r="C776" s="364"/>
      <c r="D776" s="365"/>
      <c r="E776" s="366"/>
      <c r="F776" s="366"/>
      <c r="G776" s="366"/>
      <c r="H776" s="366"/>
      <c r="I776" s="366"/>
      <c r="J776" s="366"/>
      <c r="K776" s="366"/>
      <c r="L776" s="366"/>
      <c r="M776" s="367"/>
      <c r="O776" s="1" t="s">
        <v>1557</v>
      </c>
      <c r="AQ776" s="112" t="s">
        <v>1557</v>
      </c>
    </row>
    <row r="777" spans="2:43" ht="15" customHeight="1" outlineLevel="1" x14ac:dyDescent="0.25">
      <c r="B777" s="363"/>
      <c r="C777" s="364"/>
      <c r="D777" s="365"/>
      <c r="E777" s="366"/>
      <c r="F777" s="366"/>
      <c r="G777" s="366"/>
      <c r="H777" s="366"/>
      <c r="I777" s="366"/>
      <c r="J777" s="366"/>
      <c r="K777" s="366"/>
      <c r="L777" s="366"/>
      <c r="M777" s="367"/>
      <c r="O777" s="1" t="s">
        <v>1558</v>
      </c>
      <c r="AQ777" s="112" t="s">
        <v>1558</v>
      </c>
    </row>
    <row r="778" spans="2:43" ht="15" customHeight="1" outlineLevel="1" x14ac:dyDescent="0.25">
      <c r="B778" s="363"/>
      <c r="C778" s="364"/>
      <c r="D778" s="365"/>
      <c r="E778" s="366"/>
      <c r="F778" s="366"/>
      <c r="G778" s="366"/>
      <c r="H778" s="366"/>
      <c r="I778" s="366"/>
      <c r="J778" s="366"/>
      <c r="K778" s="366"/>
      <c r="L778" s="366"/>
      <c r="M778" s="367"/>
      <c r="O778" s="1" t="s">
        <v>1559</v>
      </c>
      <c r="AQ778" s="112" t="s">
        <v>1559</v>
      </c>
    </row>
    <row r="779" spans="2:43" ht="15" customHeight="1" outlineLevel="1" x14ac:dyDescent="0.25">
      <c r="B779" s="363"/>
      <c r="C779" s="364"/>
      <c r="D779" s="365"/>
      <c r="E779" s="366"/>
      <c r="F779" s="366"/>
      <c r="G779" s="366"/>
      <c r="H779" s="366"/>
      <c r="I779" s="366"/>
      <c r="J779" s="366"/>
      <c r="K779" s="366"/>
      <c r="L779" s="366"/>
      <c r="M779" s="367"/>
      <c r="O779" s="1" t="s">
        <v>1560</v>
      </c>
      <c r="AQ779" s="112" t="s">
        <v>1560</v>
      </c>
    </row>
    <row r="780" spans="2:43" ht="15" customHeight="1" outlineLevel="1" x14ac:dyDescent="0.25">
      <c r="B780" s="363"/>
      <c r="C780" s="364"/>
      <c r="D780" s="365"/>
      <c r="E780" s="366"/>
      <c r="F780" s="366"/>
      <c r="G780" s="366"/>
      <c r="H780" s="366"/>
      <c r="I780" s="366"/>
      <c r="J780" s="366"/>
      <c r="K780" s="366"/>
      <c r="L780" s="366"/>
      <c r="M780" s="367"/>
      <c r="O780" s="1" t="s">
        <v>1561</v>
      </c>
      <c r="AQ780" s="112" t="s">
        <v>1561</v>
      </c>
    </row>
    <row r="781" spans="2:43" ht="15" customHeight="1" outlineLevel="1" x14ac:dyDescent="0.25">
      <c r="B781" s="363"/>
      <c r="C781" s="364"/>
      <c r="D781" s="365"/>
      <c r="E781" s="366"/>
      <c r="F781" s="366"/>
      <c r="G781" s="366"/>
      <c r="H781" s="366"/>
      <c r="I781" s="366"/>
      <c r="J781" s="366"/>
      <c r="K781" s="366"/>
      <c r="L781" s="366"/>
      <c r="M781" s="367"/>
      <c r="O781" s="1" t="s">
        <v>1562</v>
      </c>
      <c r="AQ781" s="112" t="s">
        <v>1562</v>
      </c>
    </row>
    <row r="782" spans="2:43" ht="15" customHeight="1" outlineLevel="1" x14ac:dyDescent="0.25">
      <c r="B782" s="363"/>
      <c r="C782" s="364"/>
      <c r="D782" s="365"/>
      <c r="E782" s="366"/>
      <c r="F782" s="366"/>
      <c r="G782" s="366"/>
      <c r="H782" s="366"/>
      <c r="I782" s="366"/>
      <c r="J782" s="366"/>
      <c r="K782" s="366"/>
      <c r="L782" s="366"/>
      <c r="M782" s="367"/>
      <c r="O782" s="1" t="s">
        <v>1563</v>
      </c>
      <c r="AQ782" s="112" t="s">
        <v>1563</v>
      </c>
    </row>
    <row r="783" spans="2:43" ht="15" customHeight="1" outlineLevel="1" x14ac:dyDescent="0.25">
      <c r="B783" s="363"/>
      <c r="C783" s="364"/>
      <c r="D783" s="365"/>
      <c r="E783" s="366"/>
      <c r="F783" s="366"/>
      <c r="G783" s="366"/>
      <c r="H783" s="366"/>
      <c r="I783" s="366"/>
      <c r="J783" s="366"/>
      <c r="K783" s="366"/>
      <c r="L783" s="366"/>
      <c r="M783" s="367"/>
      <c r="O783" s="1" t="s">
        <v>1564</v>
      </c>
      <c r="AQ783" s="112" t="s">
        <v>1564</v>
      </c>
    </row>
    <row r="784" spans="2:43" ht="15" customHeight="1" outlineLevel="1" x14ac:dyDescent="0.25">
      <c r="B784" s="363"/>
      <c r="C784" s="364"/>
      <c r="D784" s="365"/>
      <c r="E784" s="366"/>
      <c r="F784" s="366"/>
      <c r="G784" s="366"/>
      <c r="H784" s="366"/>
      <c r="I784" s="366"/>
      <c r="J784" s="366"/>
      <c r="K784" s="366"/>
      <c r="L784" s="366"/>
      <c r="M784" s="367"/>
      <c r="O784" s="1" t="s">
        <v>1565</v>
      </c>
      <c r="AQ784" s="112" t="s">
        <v>1565</v>
      </c>
    </row>
    <row r="785" spans="2:43" ht="15" customHeight="1" outlineLevel="1" x14ac:dyDescent="0.25">
      <c r="B785" s="363"/>
      <c r="C785" s="364"/>
      <c r="D785" s="365"/>
      <c r="E785" s="366"/>
      <c r="F785" s="366"/>
      <c r="G785" s="366"/>
      <c r="H785" s="366"/>
      <c r="I785" s="366"/>
      <c r="J785" s="366"/>
      <c r="K785" s="366"/>
      <c r="L785" s="366"/>
      <c r="M785" s="367"/>
      <c r="O785" s="1" t="s">
        <v>1566</v>
      </c>
      <c r="AQ785" s="112" t="s">
        <v>1566</v>
      </c>
    </row>
    <row r="786" spans="2:43" ht="15" customHeight="1" outlineLevel="1" x14ac:dyDescent="0.25">
      <c r="B786" s="363"/>
      <c r="C786" s="364"/>
      <c r="D786" s="365"/>
      <c r="E786" s="366"/>
      <c r="F786" s="366"/>
      <c r="G786" s="366"/>
      <c r="H786" s="366"/>
      <c r="I786" s="366"/>
      <c r="J786" s="366"/>
      <c r="K786" s="366"/>
      <c r="L786" s="366"/>
      <c r="M786" s="367"/>
      <c r="O786" s="1" t="s">
        <v>1567</v>
      </c>
      <c r="AQ786" s="112" t="s">
        <v>1567</v>
      </c>
    </row>
    <row r="787" spans="2:43" ht="15" customHeight="1" outlineLevel="1" x14ac:dyDescent="0.25">
      <c r="B787" s="363"/>
      <c r="C787" s="364"/>
      <c r="D787" s="365"/>
      <c r="E787" s="366"/>
      <c r="F787" s="366"/>
      <c r="G787" s="366"/>
      <c r="H787" s="366"/>
      <c r="I787" s="366"/>
      <c r="J787" s="366"/>
      <c r="K787" s="366"/>
      <c r="L787" s="366"/>
      <c r="M787" s="367"/>
      <c r="O787" s="1" t="s">
        <v>1568</v>
      </c>
      <c r="AQ787" s="112" t="s">
        <v>1568</v>
      </c>
    </row>
    <row r="788" spans="2:43" ht="15" customHeight="1" outlineLevel="1" x14ac:dyDescent="0.25">
      <c r="B788" s="363"/>
      <c r="C788" s="364"/>
      <c r="D788" s="365"/>
      <c r="E788" s="366"/>
      <c r="F788" s="366"/>
      <c r="G788" s="366"/>
      <c r="H788" s="366"/>
      <c r="I788" s="366"/>
      <c r="J788" s="366"/>
      <c r="K788" s="366"/>
      <c r="L788" s="366"/>
      <c r="M788" s="367"/>
      <c r="O788" s="1" t="s">
        <v>1569</v>
      </c>
      <c r="AQ788" s="112" t="s">
        <v>1569</v>
      </c>
    </row>
    <row r="789" spans="2:43" ht="15" customHeight="1" outlineLevel="1" x14ac:dyDescent="0.25">
      <c r="B789" s="363"/>
      <c r="C789" s="364"/>
      <c r="D789" s="365"/>
      <c r="E789" s="366"/>
      <c r="F789" s="366"/>
      <c r="G789" s="366"/>
      <c r="H789" s="366"/>
      <c r="I789" s="366"/>
      <c r="J789" s="366"/>
      <c r="K789" s="366"/>
      <c r="L789" s="366"/>
      <c r="M789" s="367"/>
      <c r="O789" s="1" t="s">
        <v>1570</v>
      </c>
      <c r="AQ789" s="112" t="s">
        <v>1570</v>
      </c>
    </row>
    <row r="790" spans="2:43" ht="15" customHeight="1" outlineLevel="1" x14ac:dyDescent="0.25">
      <c r="B790" s="363"/>
      <c r="C790" s="364"/>
      <c r="D790" s="365"/>
      <c r="E790" s="366"/>
      <c r="F790" s="366"/>
      <c r="G790" s="366"/>
      <c r="H790" s="366"/>
      <c r="I790" s="366"/>
      <c r="J790" s="366"/>
      <c r="K790" s="366"/>
      <c r="L790" s="366"/>
      <c r="M790" s="367"/>
      <c r="O790" s="1" t="s">
        <v>1571</v>
      </c>
      <c r="AQ790" s="112" t="s">
        <v>1571</v>
      </c>
    </row>
    <row r="791" spans="2:43" ht="15" customHeight="1" outlineLevel="1" x14ac:dyDescent="0.25">
      <c r="B791" s="363"/>
      <c r="C791" s="364"/>
      <c r="D791" s="365"/>
      <c r="E791" s="366"/>
      <c r="F791" s="366"/>
      <c r="G791" s="366"/>
      <c r="H791" s="366"/>
      <c r="I791" s="366"/>
      <c r="J791" s="366"/>
      <c r="K791" s="366"/>
      <c r="L791" s="366"/>
      <c r="M791" s="367"/>
      <c r="O791" s="1" t="s">
        <v>1572</v>
      </c>
      <c r="AQ791" s="112" t="s">
        <v>1572</v>
      </c>
    </row>
    <row r="792" spans="2:43" ht="15" customHeight="1" outlineLevel="1" x14ac:dyDescent="0.25">
      <c r="B792" s="363"/>
      <c r="C792" s="364"/>
      <c r="D792" s="365"/>
      <c r="E792" s="366"/>
      <c r="F792" s="366"/>
      <c r="G792" s="366"/>
      <c r="H792" s="366"/>
      <c r="I792" s="366"/>
      <c r="J792" s="366"/>
      <c r="K792" s="366"/>
      <c r="L792" s="366"/>
      <c r="M792" s="367"/>
      <c r="O792" s="1" t="s">
        <v>1573</v>
      </c>
      <c r="AQ792" s="112" t="s">
        <v>1573</v>
      </c>
    </row>
    <row r="793" spans="2:43" ht="15" customHeight="1" outlineLevel="1" x14ac:dyDescent="0.25">
      <c r="B793" s="363"/>
      <c r="C793" s="364"/>
      <c r="D793" s="365"/>
      <c r="E793" s="366"/>
      <c r="F793" s="366"/>
      <c r="G793" s="366"/>
      <c r="H793" s="366"/>
      <c r="I793" s="366"/>
      <c r="J793" s="366"/>
      <c r="K793" s="366"/>
      <c r="L793" s="366"/>
      <c r="M793" s="367"/>
      <c r="O793" s="1" t="s">
        <v>1574</v>
      </c>
      <c r="AQ793" s="112" t="s">
        <v>1574</v>
      </c>
    </row>
    <row r="794" spans="2:43" ht="15" customHeight="1" outlineLevel="1" x14ac:dyDescent="0.25">
      <c r="B794" s="363"/>
      <c r="C794" s="364"/>
      <c r="D794" s="365"/>
      <c r="E794" s="366"/>
      <c r="F794" s="366"/>
      <c r="G794" s="366"/>
      <c r="H794" s="366"/>
      <c r="I794" s="366"/>
      <c r="J794" s="366"/>
      <c r="K794" s="366"/>
      <c r="L794" s="366"/>
      <c r="M794" s="367"/>
      <c r="O794" s="1" t="s">
        <v>1575</v>
      </c>
      <c r="AQ794" s="112" t="s">
        <v>1575</v>
      </c>
    </row>
    <row r="795" spans="2:43" ht="15" customHeight="1" outlineLevel="1" x14ac:dyDescent="0.25">
      <c r="B795" s="363"/>
      <c r="C795" s="364"/>
      <c r="D795" s="365"/>
      <c r="E795" s="366"/>
      <c r="F795" s="366"/>
      <c r="G795" s="366"/>
      <c r="H795" s="366"/>
      <c r="I795" s="366"/>
      <c r="J795" s="366"/>
      <c r="K795" s="366"/>
      <c r="L795" s="366"/>
      <c r="M795" s="367"/>
      <c r="O795" s="1" t="s">
        <v>1576</v>
      </c>
      <c r="AQ795" s="112" t="s">
        <v>1576</v>
      </c>
    </row>
    <row r="796" spans="2:43" ht="15" customHeight="1" outlineLevel="1" x14ac:dyDescent="0.25">
      <c r="B796" s="363"/>
      <c r="C796" s="364"/>
      <c r="D796" s="365"/>
      <c r="E796" s="366"/>
      <c r="F796" s="366"/>
      <c r="G796" s="366"/>
      <c r="H796" s="366"/>
      <c r="I796" s="366"/>
      <c r="J796" s="366"/>
      <c r="K796" s="366"/>
      <c r="L796" s="366"/>
      <c r="M796" s="367"/>
      <c r="O796" s="1" t="s">
        <v>1577</v>
      </c>
      <c r="AQ796" s="112" t="s">
        <v>1577</v>
      </c>
    </row>
    <row r="797" spans="2:43" ht="15" customHeight="1" outlineLevel="1" x14ac:dyDescent="0.25">
      <c r="B797" s="363"/>
      <c r="C797" s="364"/>
      <c r="D797" s="365"/>
      <c r="E797" s="366"/>
      <c r="F797" s="366"/>
      <c r="G797" s="366"/>
      <c r="H797" s="366"/>
      <c r="I797" s="366"/>
      <c r="J797" s="366"/>
      <c r="K797" s="366"/>
      <c r="L797" s="366"/>
      <c r="M797" s="367"/>
      <c r="O797" s="1" t="s">
        <v>1578</v>
      </c>
      <c r="AQ797" s="112" t="s">
        <v>1578</v>
      </c>
    </row>
    <row r="798" spans="2:43" ht="15" customHeight="1" outlineLevel="1" x14ac:dyDescent="0.25">
      <c r="B798" s="363"/>
      <c r="C798" s="364"/>
      <c r="D798" s="365"/>
      <c r="E798" s="366"/>
      <c r="F798" s="366"/>
      <c r="G798" s="366"/>
      <c r="H798" s="366"/>
      <c r="I798" s="366"/>
      <c r="J798" s="366"/>
      <c r="K798" s="366"/>
      <c r="L798" s="366"/>
      <c r="M798" s="367"/>
      <c r="O798" s="1" t="s">
        <v>1579</v>
      </c>
      <c r="AQ798" s="112" t="s">
        <v>1579</v>
      </c>
    </row>
    <row r="799" spans="2:43" ht="15" customHeight="1" outlineLevel="1" x14ac:dyDescent="0.25">
      <c r="B799" s="363"/>
      <c r="C799" s="364"/>
      <c r="D799" s="365"/>
      <c r="E799" s="366"/>
      <c r="F799" s="366"/>
      <c r="G799" s="366"/>
      <c r="H799" s="366"/>
      <c r="I799" s="366"/>
      <c r="J799" s="366"/>
      <c r="K799" s="366"/>
      <c r="L799" s="366"/>
      <c r="M799" s="367"/>
      <c r="O799" s="1" t="s">
        <v>1580</v>
      </c>
      <c r="AQ799" s="112" t="s">
        <v>1580</v>
      </c>
    </row>
    <row r="800" spans="2:43" ht="15" customHeight="1" outlineLevel="1" x14ac:dyDescent="0.25">
      <c r="B800" s="363"/>
      <c r="C800" s="364"/>
      <c r="D800" s="365"/>
      <c r="E800" s="366"/>
      <c r="F800" s="366"/>
      <c r="G800" s="366"/>
      <c r="H800" s="366"/>
      <c r="I800" s="366"/>
      <c r="J800" s="366"/>
      <c r="K800" s="366"/>
      <c r="L800" s="366"/>
      <c r="M800" s="367"/>
      <c r="O800" s="1" t="s">
        <v>1581</v>
      </c>
      <c r="AQ800" s="112" t="s">
        <v>1581</v>
      </c>
    </row>
    <row r="801" spans="2:43" ht="15" customHeight="1" outlineLevel="1" x14ac:dyDescent="0.25">
      <c r="B801" s="363"/>
      <c r="C801" s="364"/>
      <c r="D801" s="365"/>
      <c r="E801" s="366"/>
      <c r="F801" s="366"/>
      <c r="G801" s="366"/>
      <c r="H801" s="366"/>
      <c r="I801" s="366"/>
      <c r="J801" s="366"/>
      <c r="K801" s="366"/>
      <c r="L801" s="366"/>
      <c r="M801" s="367"/>
      <c r="O801" s="1" t="s">
        <v>1582</v>
      </c>
      <c r="AQ801" s="112" t="s">
        <v>1582</v>
      </c>
    </row>
    <row r="802" spans="2:43" ht="15" customHeight="1" outlineLevel="1" x14ac:dyDescent="0.25">
      <c r="B802" s="363"/>
      <c r="C802" s="364"/>
      <c r="D802" s="365"/>
      <c r="E802" s="366"/>
      <c r="F802" s="366"/>
      <c r="G802" s="366"/>
      <c r="H802" s="366"/>
      <c r="I802" s="366"/>
      <c r="J802" s="366"/>
      <c r="K802" s="366"/>
      <c r="L802" s="366"/>
      <c r="M802" s="367"/>
      <c r="O802" s="1" t="s">
        <v>1583</v>
      </c>
      <c r="AQ802" s="112" t="s">
        <v>1583</v>
      </c>
    </row>
    <row r="803" spans="2:43" ht="15" customHeight="1" outlineLevel="1" x14ac:dyDescent="0.25">
      <c r="B803" s="363"/>
      <c r="C803" s="364"/>
      <c r="D803" s="365"/>
      <c r="E803" s="366"/>
      <c r="F803" s="366"/>
      <c r="G803" s="366"/>
      <c r="H803" s="366"/>
      <c r="I803" s="366"/>
      <c r="J803" s="366"/>
      <c r="K803" s="366"/>
      <c r="L803" s="366"/>
      <c r="M803" s="367"/>
      <c r="O803" s="1" t="s">
        <v>1584</v>
      </c>
      <c r="AQ803" s="112" t="s">
        <v>1584</v>
      </c>
    </row>
    <row r="804" spans="2:43" ht="15" customHeight="1" outlineLevel="1" x14ac:dyDescent="0.25">
      <c r="B804" s="363"/>
      <c r="C804" s="364"/>
      <c r="D804" s="365"/>
      <c r="E804" s="366"/>
      <c r="F804" s="366"/>
      <c r="G804" s="366"/>
      <c r="H804" s="366"/>
      <c r="I804" s="366"/>
      <c r="J804" s="366"/>
      <c r="K804" s="366"/>
      <c r="L804" s="366"/>
      <c r="M804" s="367"/>
      <c r="O804" s="1" t="s">
        <v>1585</v>
      </c>
      <c r="AQ804" s="112" t="s">
        <v>1585</v>
      </c>
    </row>
    <row r="805" spans="2:43" ht="15" customHeight="1" outlineLevel="1" x14ac:dyDescent="0.25">
      <c r="B805" s="363"/>
      <c r="C805" s="364"/>
      <c r="D805" s="365"/>
      <c r="E805" s="366"/>
      <c r="F805" s="366"/>
      <c r="G805" s="366"/>
      <c r="H805" s="366"/>
      <c r="I805" s="366"/>
      <c r="J805" s="366"/>
      <c r="K805" s="366"/>
      <c r="L805" s="366"/>
      <c r="M805" s="367"/>
      <c r="O805" s="1" t="s">
        <v>1586</v>
      </c>
      <c r="AQ805" s="112" t="s">
        <v>1586</v>
      </c>
    </row>
    <row r="806" spans="2:43" ht="15" customHeight="1" outlineLevel="1" x14ac:dyDescent="0.25">
      <c r="B806" s="363"/>
      <c r="C806" s="364"/>
      <c r="D806" s="365"/>
      <c r="E806" s="366"/>
      <c r="F806" s="366"/>
      <c r="G806" s="366"/>
      <c r="H806" s="366"/>
      <c r="I806" s="366"/>
      <c r="J806" s="366"/>
      <c r="K806" s="366"/>
      <c r="L806" s="366"/>
      <c r="M806" s="367"/>
      <c r="O806" s="1" t="s">
        <v>1587</v>
      </c>
      <c r="AQ806" s="112" t="s">
        <v>1587</v>
      </c>
    </row>
    <row r="807" spans="2:43" ht="15" customHeight="1" outlineLevel="1" x14ac:dyDescent="0.25">
      <c r="B807" s="363"/>
      <c r="C807" s="364"/>
      <c r="D807" s="365"/>
      <c r="E807" s="366"/>
      <c r="F807" s="366"/>
      <c r="G807" s="366"/>
      <c r="H807" s="366"/>
      <c r="I807" s="366"/>
      <c r="J807" s="366"/>
      <c r="K807" s="366"/>
      <c r="L807" s="366"/>
      <c r="M807" s="367"/>
      <c r="O807" s="1" t="s">
        <v>1588</v>
      </c>
      <c r="AQ807" s="112" t="s">
        <v>1588</v>
      </c>
    </row>
    <row r="808" spans="2:43" ht="15" customHeight="1" outlineLevel="1" x14ac:dyDescent="0.25">
      <c r="B808" s="363"/>
      <c r="C808" s="364"/>
      <c r="D808" s="365"/>
      <c r="E808" s="366"/>
      <c r="F808" s="366"/>
      <c r="G808" s="366"/>
      <c r="H808" s="366"/>
      <c r="I808" s="366"/>
      <c r="J808" s="366"/>
      <c r="K808" s="366"/>
      <c r="L808" s="366"/>
      <c r="M808" s="367"/>
      <c r="O808" s="1" t="s">
        <v>1589</v>
      </c>
      <c r="AQ808" s="112" t="s">
        <v>1589</v>
      </c>
    </row>
    <row r="809" spans="2:43" ht="15" customHeight="1" outlineLevel="1" x14ac:dyDescent="0.25">
      <c r="B809" s="363"/>
      <c r="C809" s="364"/>
      <c r="D809" s="365"/>
      <c r="E809" s="366"/>
      <c r="F809" s="366"/>
      <c r="G809" s="366"/>
      <c r="H809" s="366"/>
      <c r="I809" s="366"/>
      <c r="J809" s="366"/>
      <c r="K809" s="366"/>
      <c r="L809" s="366"/>
      <c r="M809" s="367"/>
      <c r="O809" s="1" t="s">
        <v>1590</v>
      </c>
      <c r="AQ809" s="112" t="s">
        <v>1590</v>
      </c>
    </row>
    <row r="810" spans="2:43" ht="15" customHeight="1" outlineLevel="1" x14ac:dyDescent="0.25">
      <c r="B810" s="363"/>
      <c r="C810" s="364"/>
      <c r="D810" s="365"/>
      <c r="E810" s="366"/>
      <c r="F810" s="366"/>
      <c r="G810" s="366"/>
      <c r="H810" s="366"/>
      <c r="I810" s="366"/>
      <c r="J810" s="366"/>
      <c r="K810" s="366"/>
      <c r="L810" s="366"/>
      <c r="M810" s="367"/>
      <c r="O810" s="1" t="s">
        <v>1591</v>
      </c>
      <c r="AQ810" s="112" t="s">
        <v>1591</v>
      </c>
    </row>
    <row r="811" spans="2:43" ht="15" customHeight="1" outlineLevel="1" x14ac:dyDescent="0.25">
      <c r="B811" s="363"/>
      <c r="C811" s="364"/>
      <c r="D811" s="365"/>
      <c r="E811" s="366"/>
      <c r="F811" s="366"/>
      <c r="G811" s="366"/>
      <c r="H811" s="366"/>
      <c r="I811" s="366"/>
      <c r="J811" s="366"/>
      <c r="K811" s="366"/>
      <c r="L811" s="366"/>
      <c r="M811" s="367"/>
      <c r="O811" s="1" t="s">
        <v>1592</v>
      </c>
      <c r="AQ811" s="112" t="s">
        <v>1592</v>
      </c>
    </row>
    <row r="812" spans="2:43" ht="15" customHeight="1" outlineLevel="1" x14ac:dyDescent="0.25">
      <c r="B812" s="363"/>
      <c r="C812" s="364"/>
      <c r="D812" s="365"/>
      <c r="E812" s="366"/>
      <c r="F812" s="366"/>
      <c r="G812" s="366"/>
      <c r="H812" s="366"/>
      <c r="I812" s="366"/>
      <c r="J812" s="366"/>
      <c r="K812" s="366"/>
      <c r="L812" s="366"/>
      <c r="M812" s="367"/>
      <c r="O812" s="1" t="s">
        <v>1593</v>
      </c>
      <c r="AQ812" s="112" t="s">
        <v>1593</v>
      </c>
    </row>
    <row r="813" spans="2:43" ht="15" customHeight="1" outlineLevel="1" x14ac:dyDescent="0.25">
      <c r="B813" s="363"/>
      <c r="C813" s="364"/>
      <c r="D813" s="365"/>
      <c r="E813" s="366"/>
      <c r="F813" s="366"/>
      <c r="G813" s="366"/>
      <c r="H813" s="366"/>
      <c r="I813" s="366"/>
      <c r="J813" s="366"/>
      <c r="K813" s="366"/>
      <c r="L813" s="366"/>
      <c r="M813" s="367"/>
      <c r="O813" s="1" t="s">
        <v>1594</v>
      </c>
      <c r="AQ813" s="112" t="s">
        <v>1594</v>
      </c>
    </row>
    <row r="814" spans="2:43" ht="15" customHeight="1" outlineLevel="1" x14ac:dyDescent="0.25">
      <c r="B814" s="363"/>
      <c r="C814" s="364"/>
      <c r="D814" s="365"/>
      <c r="E814" s="366"/>
      <c r="F814" s="366"/>
      <c r="G814" s="366"/>
      <c r="H814" s="366"/>
      <c r="I814" s="366"/>
      <c r="J814" s="366"/>
      <c r="K814" s="366"/>
      <c r="L814" s="366"/>
      <c r="M814" s="367"/>
      <c r="O814" s="1" t="s">
        <v>1595</v>
      </c>
      <c r="AQ814" s="112" t="s">
        <v>1595</v>
      </c>
    </row>
    <row r="815" spans="2:43" ht="15" customHeight="1" outlineLevel="1" x14ac:dyDescent="0.25">
      <c r="B815" s="363"/>
      <c r="C815" s="364"/>
      <c r="D815" s="365"/>
      <c r="E815" s="366"/>
      <c r="F815" s="366"/>
      <c r="G815" s="366"/>
      <c r="H815" s="366"/>
      <c r="I815" s="366"/>
      <c r="J815" s="366"/>
      <c r="K815" s="366"/>
      <c r="L815" s="366"/>
      <c r="M815" s="367"/>
      <c r="O815" s="1" t="s">
        <v>1596</v>
      </c>
      <c r="AQ815" s="112" t="s">
        <v>1596</v>
      </c>
    </row>
    <row r="816" spans="2:43" ht="15" customHeight="1" outlineLevel="1" x14ac:dyDescent="0.25">
      <c r="B816" s="363"/>
      <c r="C816" s="364"/>
      <c r="D816" s="365"/>
      <c r="E816" s="366"/>
      <c r="F816" s="366"/>
      <c r="G816" s="366"/>
      <c r="H816" s="366"/>
      <c r="I816" s="366"/>
      <c r="J816" s="366"/>
      <c r="K816" s="366"/>
      <c r="L816" s="366"/>
      <c r="M816" s="367"/>
      <c r="O816" s="1" t="s">
        <v>1597</v>
      </c>
      <c r="AQ816" s="112" t="s">
        <v>1597</v>
      </c>
    </row>
    <row r="817" spans="2:43" ht="15" customHeight="1" outlineLevel="1" x14ac:dyDescent="0.25">
      <c r="B817" s="363"/>
      <c r="C817" s="364"/>
      <c r="D817" s="365"/>
      <c r="E817" s="366"/>
      <c r="F817" s="366"/>
      <c r="G817" s="366"/>
      <c r="H817" s="366"/>
      <c r="I817" s="366"/>
      <c r="J817" s="366"/>
      <c r="K817" s="366"/>
      <c r="L817" s="366"/>
      <c r="M817" s="367"/>
      <c r="O817" s="1" t="s">
        <v>1598</v>
      </c>
      <c r="AQ817" s="112" t="s">
        <v>1598</v>
      </c>
    </row>
    <row r="818" spans="2:43" ht="15" customHeight="1" outlineLevel="1" x14ac:dyDescent="0.25">
      <c r="B818" s="363"/>
      <c r="C818" s="364"/>
      <c r="D818" s="365"/>
      <c r="E818" s="366"/>
      <c r="F818" s="366"/>
      <c r="G818" s="366"/>
      <c r="H818" s="366"/>
      <c r="I818" s="366"/>
      <c r="J818" s="366"/>
      <c r="K818" s="366"/>
      <c r="L818" s="366"/>
      <c r="M818" s="367"/>
      <c r="O818" s="1" t="s">
        <v>1599</v>
      </c>
      <c r="AQ818" s="112" t="s">
        <v>1599</v>
      </c>
    </row>
    <row r="819" spans="2:43" ht="15" customHeight="1" outlineLevel="1" x14ac:dyDescent="0.25">
      <c r="B819" s="363"/>
      <c r="C819" s="364"/>
      <c r="D819" s="365"/>
      <c r="E819" s="366"/>
      <c r="F819" s="366"/>
      <c r="G819" s="366"/>
      <c r="H819" s="366"/>
      <c r="I819" s="366"/>
      <c r="J819" s="366"/>
      <c r="K819" s="366"/>
      <c r="L819" s="366"/>
      <c r="M819" s="367"/>
      <c r="O819" s="1" t="s">
        <v>1600</v>
      </c>
      <c r="AQ819" s="112" t="s">
        <v>1600</v>
      </c>
    </row>
    <row r="820" spans="2:43" ht="15" customHeight="1" outlineLevel="1" x14ac:dyDescent="0.25">
      <c r="B820" s="363"/>
      <c r="C820" s="364"/>
      <c r="D820" s="365"/>
      <c r="E820" s="366"/>
      <c r="F820" s="366"/>
      <c r="G820" s="366"/>
      <c r="H820" s="366"/>
      <c r="I820" s="366"/>
      <c r="J820" s="366"/>
      <c r="K820" s="366"/>
      <c r="L820" s="366"/>
      <c r="M820" s="367"/>
      <c r="O820" s="1" t="s">
        <v>1601</v>
      </c>
      <c r="AQ820" s="112" t="s">
        <v>1601</v>
      </c>
    </row>
    <row r="821" spans="2:43" ht="15" customHeight="1" outlineLevel="1" x14ac:dyDescent="0.25">
      <c r="B821" s="363"/>
      <c r="C821" s="364"/>
      <c r="D821" s="365"/>
      <c r="E821" s="366"/>
      <c r="F821" s="366"/>
      <c r="G821" s="366"/>
      <c r="H821" s="366"/>
      <c r="I821" s="366"/>
      <c r="J821" s="366"/>
      <c r="K821" s="366"/>
      <c r="L821" s="366"/>
      <c r="M821" s="367"/>
      <c r="O821" s="1" t="s">
        <v>1602</v>
      </c>
      <c r="AQ821" s="112" t="s">
        <v>1602</v>
      </c>
    </row>
    <row r="822" spans="2:43" ht="15" customHeight="1" outlineLevel="1" x14ac:dyDescent="0.25">
      <c r="B822" s="363"/>
      <c r="C822" s="364"/>
      <c r="D822" s="365"/>
      <c r="E822" s="366"/>
      <c r="F822" s="366"/>
      <c r="G822" s="366"/>
      <c r="H822" s="366"/>
      <c r="I822" s="366"/>
      <c r="J822" s="366"/>
      <c r="K822" s="366"/>
      <c r="L822" s="366"/>
      <c r="M822" s="367"/>
      <c r="O822" s="1" t="s">
        <v>1603</v>
      </c>
      <c r="AQ822" s="112" t="s">
        <v>1603</v>
      </c>
    </row>
    <row r="823" spans="2:43" ht="15" customHeight="1" outlineLevel="1" x14ac:dyDescent="0.25">
      <c r="B823" s="363"/>
      <c r="C823" s="364"/>
      <c r="D823" s="365"/>
      <c r="E823" s="366"/>
      <c r="F823" s="366"/>
      <c r="G823" s="366"/>
      <c r="H823" s="366"/>
      <c r="I823" s="366"/>
      <c r="J823" s="366"/>
      <c r="K823" s="366"/>
      <c r="L823" s="366"/>
      <c r="M823" s="367"/>
      <c r="O823" s="1" t="s">
        <v>1604</v>
      </c>
      <c r="AQ823" s="112" t="s">
        <v>1604</v>
      </c>
    </row>
    <row r="824" spans="2:43" ht="15" customHeight="1" outlineLevel="1" x14ac:dyDescent="0.25">
      <c r="B824" s="363"/>
      <c r="C824" s="364"/>
      <c r="D824" s="365"/>
      <c r="E824" s="366"/>
      <c r="F824" s="366"/>
      <c r="G824" s="366"/>
      <c r="H824" s="366"/>
      <c r="I824" s="366"/>
      <c r="J824" s="366"/>
      <c r="K824" s="366"/>
      <c r="L824" s="366"/>
      <c r="M824" s="367"/>
      <c r="O824" s="1" t="s">
        <v>1605</v>
      </c>
      <c r="AQ824" s="112" t="s">
        <v>1605</v>
      </c>
    </row>
    <row r="825" spans="2:43" ht="15" customHeight="1" outlineLevel="1" x14ac:dyDescent="0.25">
      <c r="B825" s="363"/>
      <c r="C825" s="364"/>
      <c r="D825" s="365"/>
      <c r="E825" s="366"/>
      <c r="F825" s="366"/>
      <c r="G825" s="366"/>
      <c r="H825" s="366"/>
      <c r="I825" s="366"/>
      <c r="J825" s="366"/>
      <c r="K825" s="366"/>
      <c r="L825" s="366"/>
      <c r="M825" s="367"/>
      <c r="O825" s="1" t="s">
        <v>1606</v>
      </c>
      <c r="AQ825" s="112" t="s">
        <v>1606</v>
      </c>
    </row>
    <row r="826" spans="2:43" ht="15" customHeight="1" outlineLevel="1" x14ac:dyDescent="0.25">
      <c r="B826" s="363"/>
      <c r="C826" s="364"/>
      <c r="D826" s="365"/>
      <c r="E826" s="366"/>
      <c r="F826" s="366"/>
      <c r="G826" s="366"/>
      <c r="H826" s="366"/>
      <c r="I826" s="366"/>
      <c r="J826" s="366"/>
      <c r="K826" s="366"/>
      <c r="L826" s="366"/>
      <c r="M826" s="367"/>
      <c r="O826" s="1" t="s">
        <v>1607</v>
      </c>
      <c r="AQ826" s="112" t="s">
        <v>1607</v>
      </c>
    </row>
    <row r="827" spans="2:43" ht="15" customHeight="1" outlineLevel="1" x14ac:dyDescent="0.25">
      <c r="B827" s="363"/>
      <c r="C827" s="364"/>
      <c r="D827" s="365"/>
      <c r="E827" s="366"/>
      <c r="F827" s="366"/>
      <c r="G827" s="366"/>
      <c r="H827" s="366"/>
      <c r="I827" s="366"/>
      <c r="J827" s="366"/>
      <c r="K827" s="366"/>
      <c r="L827" s="366"/>
      <c r="M827" s="367"/>
      <c r="O827" s="1" t="s">
        <v>1608</v>
      </c>
      <c r="AQ827" s="112" t="s">
        <v>1608</v>
      </c>
    </row>
    <row r="828" spans="2:43" ht="15" customHeight="1" outlineLevel="1" x14ac:dyDescent="0.25">
      <c r="B828" s="363"/>
      <c r="C828" s="364"/>
      <c r="D828" s="365"/>
      <c r="E828" s="366"/>
      <c r="F828" s="366"/>
      <c r="G828" s="366"/>
      <c r="H828" s="366"/>
      <c r="I828" s="366"/>
      <c r="J828" s="366"/>
      <c r="K828" s="366"/>
      <c r="L828" s="366"/>
      <c r="M828" s="367"/>
      <c r="O828" s="1" t="s">
        <v>1609</v>
      </c>
      <c r="AQ828" s="112" t="s">
        <v>1609</v>
      </c>
    </row>
    <row r="829" spans="2:43" ht="15" customHeight="1" outlineLevel="1" x14ac:dyDescent="0.25">
      <c r="B829" s="363"/>
      <c r="C829" s="364"/>
      <c r="D829" s="365"/>
      <c r="E829" s="366"/>
      <c r="F829" s="366"/>
      <c r="G829" s="366"/>
      <c r="H829" s="366"/>
      <c r="I829" s="366"/>
      <c r="J829" s="366"/>
      <c r="K829" s="366"/>
      <c r="L829" s="366"/>
      <c r="M829" s="367"/>
      <c r="O829" s="1" t="s">
        <v>1610</v>
      </c>
      <c r="AQ829" s="112" t="s">
        <v>1610</v>
      </c>
    </row>
    <row r="830" spans="2:43" ht="15" customHeight="1" outlineLevel="1" x14ac:dyDescent="0.25">
      <c r="B830" s="363"/>
      <c r="C830" s="364"/>
      <c r="D830" s="365"/>
      <c r="E830" s="366"/>
      <c r="F830" s="366"/>
      <c r="G830" s="366"/>
      <c r="H830" s="366"/>
      <c r="I830" s="366"/>
      <c r="J830" s="366"/>
      <c r="K830" s="366"/>
      <c r="L830" s="366"/>
      <c r="M830" s="367"/>
      <c r="O830" s="1" t="s">
        <v>1611</v>
      </c>
      <c r="AQ830" s="112" t="s">
        <v>1611</v>
      </c>
    </row>
    <row r="831" spans="2:43" ht="15" customHeight="1" outlineLevel="1" x14ac:dyDescent="0.25">
      <c r="B831" s="363"/>
      <c r="C831" s="364"/>
      <c r="D831" s="365"/>
      <c r="E831" s="366"/>
      <c r="F831" s="366"/>
      <c r="G831" s="366"/>
      <c r="H831" s="366"/>
      <c r="I831" s="366"/>
      <c r="J831" s="366"/>
      <c r="K831" s="366"/>
      <c r="L831" s="366"/>
      <c r="M831" s="367"/>
      <c r="O831" s="1" t="s">
        <v>1612</v>
      </c>
      <c r="AQ831" s="112" t="s">
        <v>1612</v>
      </c>
    </row>
    <row r="832" spans="2:43" ht="15" customHeight="1" outlineLevel="1" x14ac:dyDescent="0.25">
      <c r="B832" s="363"/>
      <c r="C832" s="364"/>
      <c r="D832" s="365"/>
      <c r="E832" s="366"/>
      <c r="F832" s="366"/>
      <c r="G832" s="366"/>
      <c r="H832" s="366"/>
      <c r="I832" s="366"/>
      <c r="J832" s="366"/>
      <c r="K832" s="366"/>
      <c r="L832" s="366"/>
      <c r="M832" s="367"/>
      <c r="O832" s="1" t="s">
        <v>1613</v>
      </c>
      <c r="AQ832" s="112" t="s">
        <v>1613</v>
      </c>
    </row>
    <row r="833" spans="2:43" ht="15" customHeight="1" outlineLevel="1" x14ac:dyDescent="0.25">
      <c r="B833" s="363"/>
      <c r="C833" s="364"/>
      <c r="D833" s="365"/>
      <c r="E833" s="366"/>
      <c r="F833" s="366"/>
      <c r="G833" s="366"/>
      <c r="H833" s="366"/>
      <c r="I833" s="366"/>
      <c r="J833" s="366"/>
      <c r="K833" s="366"/>
      <c r="L833" s="366"/>
      <c r="M833" s="367"/>
      <c r="O833" s="1" t="s">
        <v>1614</v>
      </c>
      <c r="AQ833" s="112" t="s">
        <v>1614</v>
      </c>
    </row>
    <row r="834" spans="2:43" ht="15" customHeight="1" outlineLevel="1" x14ac:dyDescent="0.25">
      <c r="B834" s="363"/>
      <c r="C834" s="364"/>
      <c r="D834" s="365"/>
      <c r="E834" s="366"/>
      <c r="F834" s="366"/>
      <c r="G834" s="366"/>
      <c r="H834" s="366"/>
      <c r="I834" s="366"/>
      <c r="J834" s="366"/>
      <c r="K834" s="366"/>
      <c r="L834" s="366"/>
      <c r="M834" s="367"/>
      <c r="O834" s="1" t="s">
        <v>1615</v>
      </c>
      <c r="AQ834" s="112" t="s">
        <v>1615</v>
      </c>
    </row>
    <row r="835" spans="2:43" ht="15" customHeight="1" outlineLevel="1" x14ac:dyDescent="0.25">
      <c r="B835" s="363"/>
      <c r="C835" s="364"/>
      <c r="D835" s="365"/>
      <c r="E835" s="366"/>
      <c r="F835" s="366"/>
      <c r="G835" s="366"/>
      <c r="H835" s="366"/>
      <c r="I835" s="366"/>
      <c r="J835" s="366"/>
      <c r="K835" s="366"/>
      <c r="L835" s="366"/>
      <c r="M835" s="367"/>
      <c r="O835" s="1" t="s">
        <v>1616</v>
      </c>
      <c r="AQ835" s="112" t="s">
        <v>1616</v>
      </c>
    </row>
    <row r="836" spans="2:43" ht="15" customHeight="1" outlineLevel="1" x14ac:dyDescent="0.25">
      <c r="B836" s="363"/>
      <c r="C836" s="364"/>
      <c r="D836" s="365"/>
      <c r="E836" s="366"/>
      <c r="F836" s="366"/>
      <c r="G836" s="366"/>
      <c r="H836" s="366"/>
      <c r="I836" s="366"/>
      <c r="J836" s="366"/>
      <c r="K836" s="366"/>
      <c r="L836" s="366"/>
      <c r="M836" s="367"/>
      <c r="O836" s="1" t="s">
        <v>1617</v>
      </c>
      <c r="AQ836" s="112" t="s">
        <v>1617</v>
      </c>
    </row>
    <row r="837" spans="2:43" ht="15" customHeight="1" outlineLevel="1" x14ac:dyDescent="0.25">
      <c r="B837" s="363"/>
      <c r="C837" s="364"/>
      <c r="D837" s="365"/>
      <c r="E837" s="366"/>
      <c r="F837" s="366"/>
      <c r="G837" s="366"/>
      <c r="H837" s="366"/>
      <c r="I837" s="366"/>
      <c r="J837" s="366"/>
      <c r="K837" s="366"/>
      <c r="L837" s="366"/>
      <c r="M837" s="367"/>
      <c r="O837" s="1" t="s">
        <v>1618</v>
      </c>
      <c r="AQ837" s="112" t="s">
        <v>1618</v>
      </c>
    </row>
    <row r="838" spans="2:43" ht="15" customHeight="1" outlineLevel="1" x14ac:dyDescent="0.25">
      <c r="B838" s="363"/>
      <c r="C838" s="364"/>
      <c r="D838" s="365"/>
      <c r="E838" s="366"/>
      <c r="F838" s="366"/>
      <c r="G838" s="366"/>
      <c r="H838" s="366"/>
      <c r="I838" s="366"/>
      <c r="J838" s="366"/>
      <c r="K838" s="366"/>
      <c r="L838" s="366"/>
      <c r="M838" s="367"/>
      <c r="O838" s="1" t="s">
        <v>1619</v>
      </c>
      <c r="AQ838" s="112" t="s">
        <v>1619</v>
      </c>
    </row>
    <row r="839" spans="2:43" ht="15" customHeight="1" outlineLevel="1" x14ac:dyDescent="0.25">
      <c r="B839" s="363"/>
      <c r="C839" s="364"/>
      <c r="D839" s="365"/>
      <c r="E839" s="366"/>
      <c r="F839" s="366"/>
      <c r="G839" s="366"/>
      <c r="H839" s="366"/>
      <c r="I839" s="366"/>
      <c r="J839" s="366"/>
      <c r="K839" s="366"/>
      <c r="L839" s="366"/>
      <c r="M839" s="367"/>
      <c r="O839" s="1" t="s">
        <v>1620</v>
      </c>
      <c r="AQ839" s="112" t="s">
        <v>1620</v>
      </c>
    </row>
    <row r="840" spans="2:43" ht="15" customHeight="1" outlineLevel="1" x14ac:dyDescent="0.25">
      <c r="B840" s="363"/>
      <c r="C840" s="364"/>
      <c r="D840" s="365"/>
      <c r="E840" s="366"/>
      <c r="F840" s="366"/>
      <c r="G840" s="366"/>
      <c r="H840" s="366"/>
      <c r="I840" s="366"/>
      <c r="J840" s="366"/>
      <c r="K840" s="366"/>
      <c r="L840" s="366"/>
      <c r="M840" s="367"/>
      <c r="O840" s="1" t="s">
        <v>1621</v>
      </c>
      <c r="AQ840" s="112" t="s">
        <v>1621</v>
      </c>
    </row>
    <row r="841" spans="2:43" ht="15" customHeight="1" outlineLevel="1" x14ac:dyDescent="0.25">
      <c r="B841" s="363"/>
      <c r="C841" s="364"/>
      <c r="D841" s="365"/>
      <c r="E841" s="366"/>
      <c r="F841" s="366"/>
      <c r="G841" s="366"/>
      <c r="H841" s="366"/>
      <c r="I841" s="366"/>
      <c r="J841" s="366"/>
      <c r="K841" s="366"/>
      <c r="L841" s="366"/>
      <c r="M841" s="367"/>
      <c r="O841" s="1" t="s">
        <v>1622</v>
      </c>
      <c r="AQ841" s="112" t="s">
        <v>1622</v>
      </c>
    </row>
    <row r="842" spans="2:43" ht="15" customHeight="1" outlineLevel="1" x14ac:dyDescent="0.25">
      <c r="B842" s="363"/>
      <c r="C842" s="364"/>
      <c r="D842" s="365"/>
      <c r="E842" s="366"/>
      <c r="F842" s="366"/>
      <c r="G842" s="366"/>
      <c r="H842" s="366"/>
      <c r="I842" s="366"/>
      <c r="J842" s="366"/>
      <c r="K842" s="366"/>
      <c r="L842" s="366"/>
      <c r="M842" s="367"/>
      <c r="O842" s="1" t="s">
        <v>1623</v>
      </c>
      <c r="AQ842" s="112" t="s">
        <v>1623</v>
      </c>
    </row>
    <row r="843" spans="2:43" ht="15" customHeight="1" outlineLevel="1" x14ac:dyDescent="0.25">
      <c r="B843" s="363"/>
      <c r="C843" s="364"/>
      <c r="D843" s="365"/>
      <c r="E843" s="366"/>
      <c r="F843" s="366"/>
      <c r="G843" s="366"/>
      <c r="H843" s="366"/>
      <c r="I843" s="366"/>
      <c r="J843" s="366"/>
      <c r="K843" s="366"/>
      <c r="L843" s="366"/>
      <c r="M843" s="367"/>
      <c r="O843" s="1" t="s">
        <v>1624</v>
      </c>
      <c r="AQ843" s="112" t="s">
        <v>1624</v>
      </c>
    </row>
    <row r="844" spans="2:43" ht="15" customHeight="1" outlineLevel="1" x14ac:dyDescent="0.25">
      <c r="B844" s="363"/>
      <c r="C844" s="364"/>
      <c r="D844" s="365"/>
      <c r="E844" s="366"/>
      <c r="F844" s="366"/>
      <c r="G844" s="366"/>
      <c r="H844" s="366"/>
      <c r="I844" s="366"/>
      <c r="J844" s="366"/>
      <c r="K844" s="366"/>
      <c r="L844" s="366"/>
      <c r="M844" s="367"/>
      <c r="O844" s="1" t="s">
        <v>1625</v>
      </c>
      <c r="AQ844" s="112" t="s">
        <v>1625</v>
      </c>
    </row>
    <row r="845" spans="2:43" ht="15" customHeight="1" outlineLevel="1" x14ac:dyDescent="0.25">
      <c r="B845" s="363"/>
      <c r="C845" s="364"/>
      <c r="D845" s="365"/>
      <c r="E845" s="366"/>
      <c r="F845" s="366"/>
      <c r="G845" s="366"/>
      <c r="H845" s="366"/>
      <c r="I845" s="366"/>
      <c r="J845" s="366"/>
      <c r="K845" s="366"/>
      <c r="L845" s="366"/>
      <c r="M845" s="367"/>
      <c r="O845" s="1" t="s">
        <v>1626</v>
      </c>
      <c r="AQ845" s="112" t="s">
        <v>1626</v>
      </c>
    </row>
    <row r="846" spans="2:43" ht="15" customHeight="1" outlineLevel="1" x14ac:dyDescent="0.25">
      <c r="B846" s="363"/>
      <c r="C846" s="364"/>
      <c r="D846" s="365"/>
      <c r="E846" s="366"/>
      <c r="F846" s="366"/>
      <c r="G846" s="366"/>
      <c r="H846" s="366"/>
      <c r="I846" s="366"/>
      <c r="J846" s="366"/>
      <c r="K846" s="366"/>
      <c r="L846" s="366"/>
      <c r="M846" s="367"/>
      <c r="O846" s="1" t="s">
        <v>1627</v>
      </c>
      <c r="AQ846" s="112" t="s">
        <v>1627</v>
      </c>
    </row>
    <row r="847" spans="2:43" ht="15" customHeight="1" outlineLevel="1" x14ac:dyDescent="0.25">
      <c r="B847" s="363"/>
      <c r="C847" s="364"/>
      <c r="D847" s="365"/>
      <c r="E847" s="366"/>
      <c r="F847" s="366"/>
      <c r="G847" s="366"/>
      <c r="H847" s="366"/>
      <c r="I847" s="366"/>
      <c r="J847" s="366"/>
      <c r="K847" s="366"/>
      <c r="L847" s="366"/>
      <c r="M847" s="367"/>
      <c r="O847" s="1" t="s">
        <v>1628</v>
      </c>
      <c r="AQ847" s="112" t="s">
        <v>1628</v>
      </c>
    </row>
    <row r="848" spans="2:43" ht="15" customHeight="1" outlineLevel="1" x14ac:dyDescent="0.25">
      <c r="B848" s="363"/>
      <c r="C848" s="364"/>
      <c r="D848" s="365"/>
      <c r="E848" s="366"/>
      <c r="F848" s="366"/>
      <c r="G848" s="366"/>
      <c r="H848" s="366"/>
      <c r="I848" s="366"/>
      <c r="J848" s="366"/>
      <c r="K848" s="366"/>
      <c r="L848" s="366"/>
      <c r="M848" s="367"/>
      <c r="O848" s="1" t="s">
        <v>1629</v>
      </c>
      <c r="AQ848" s="112" t="s">
        <v>1629</v>
      </c>
    </row>
    <row r="849" spans="2:43" ht="15" customHeight="1" outlineLevel="1" x14ac:dyDescent="0.25">
      <c r="B849" s="363"/>
      <c r="C849" s="364"/>
      <c r="D849" s="365"/>
      <c r="E849" s="366"/>
      <c r="F849" s="366"/>
      <c r="G849" s="366"/>
      <c r="H849" s="366"/>
      <c r="I849" s="366"/>
      <c r="J849" s="366"/>
      <c r="K849" s="366"/>
      <c r="L849" s="366"/>
      <c r="M849" s="367"/>
      <c r="O849" s="1" t="s">
        <v>1630</v>
      </c>
      <c r="AQ849" s="112" t="s">
        <v>1630</v>
      </c>
    </row>
    <row r="850" spans="2:43" ht="15" customHeight="1" outlineLevel="1" x14ac:dyDescent="0.25">
      <c r="B850" s="363"/>
      <c r="C850" s="364"/>
      <c r="D850" s="365"/>
      <c r="E850" s="366"/>
      <c r="F850" s="366"/>
      <c r="G850" s="366"/>
      <c r="H850" s="366"/>
      <c r="I850" s="366"/>
      <c r="J850" s="366"/>
      <c r="K850" s="366"/>
      <c r="L850" s="366"/>
      <c r="M850" s="367"/>
      <c r="O850" s="1" t="s">
        <v>1631</v>
      </c>
      <c r="AQ850" s="112" t="s">
        <v>1631</v>
      </c>
    </row>
    <row r="851" spans="2:43" ht="15" customHeight="1" outlineLevel="1" x14ac:dyDescent="0.25">
      <c r="B851" s="363"/>
      <c r="C851" s="364"/>
      <c r="D851" s="365"/>
      <c r="E851" s="366"/>
      <c r="F851" s="366"/>
      <c r="G851" s="366"/>
      <c r="H851" s="366"/>
      <c r="I851" s="366"/>
      <c r="J851" s="366"/>
      <c r="K851" s="366"/>
      <c r="L851" s="366"/>
      <c r="M851" s="367"/>
      <c r="O851" s="1" t="s">
        <v>1632</v>
      </c>
      <c r="AQ851" s="112" t="s">
        <v>1632</v>
      </c>
    </row>
    <row r="852" spans="2:43" ht="15" customHeight="1" outlineLevel="1" x14ac:dyDescent="0.25">
      <c r="B852" s="363"/>
      <c r="C852" s="364"/>
      <c r="D852" s="365"/>
      <c r="E852" s="366"/>
      <c r="F852" s="366"/>
      <c r="G852" s="366"/>
      <c r="H852" s="366"/>
      <c r="I852" s="366"/>
      <c r="J852" s="366"/>
      <c r="K852" s="366"/>
      <c r="L852" s="366"/>
      <c r="M852" s="367"/>
      <c r="O852" s="1" t="s">
        <v>1633</v>
      </c>
      <c r="AQ852" s="112" t="s">
        <v>1633</v>
      </c>
    </row>
    <row r="853" spans="2:43" ht="15" customHeight="1" outlineLevel="1" x14ac:dyDescent="0.25">
      <c r="B853" s="363"/>
      <c r="C853" s="364"/>
      <c r="D853" s="365"/>
      <c r="E853" s="366"/>
      <c r="F853" s="366"/>
      <c r="G853" s="366"/>
      <c r="H853" s="366"/>
      <c r="I853" s="366"/>
      <c r="J853" s="366"/>
      <c r="K853" s="366"/>
      <c r="L853" s="366"/>
      <c r="M853" s="367"/>
      <c r="O853" s="1" t="s">
        <v>1634</v>
      </c>
      <c r="AQ853" s="112" t="s">
        <v>1634</v>
      </c>
    </row>
    <row r="854" spans="2:43" ht="15" customHeight="1" outlineLevel="1" x14ac:dyDescent="0.25">
      <c r="B854" s="363"/>
      <c r="C854" s="364"/>
      <c r="D854" s="365"/>
      <c r="E854" s="366"/>
      <c r="F854" s="366"/>
      <c r="G854" s="366"/>
      <c r="H854" s="366"/>
      <c r="I854" s="366"/>
      <c r="J854" s="366"/>
      <c r="K854" s="366"/>
      <c r="L854" s="366"/>
      <c r="M854" s="367"/>
      <c r="O854" s="1" t="s">
        <v>1635</v>
      </c>
      <c r="AQ854" s="112" t="s">
        <v>1635</v>
      </c>
    </row>
    <row r="855" spans="2:43" ht="15" customHeight="1" outlineLevel="1" x14ac:dyDescent="0.25">
      <c r="B855" s="363"/>
      <c r="C855" s="364"/>
      <c r="D855" s="365"/>
      <c r="E855" s="366"/>
      <c r="F855" s="366"/>
      <c r="G855" s="366"/>
      <c r="H855" s="366"/>
      <c r="I855" s="366"/>
      <c r="J855" s="366"/>
      <c r="K855" s="366"/>
      <c r="L855" s="366"/>
      <c r="M855" s="367"/>
      <c r="O855" s="1" t="s">
        <v>1636</v>
      </c>
      <c r="AQ855" s="112" t="s">
        <v>1636</v>
      </c>
    </row>
    <row r="856" spans="2:43" ht="15" customHeight="1" outlineLevel="1" x14ac:dyDescent="0.25">
      <c r="B856" s="363"/>
      <c r="C856" s="364"/>
      <c r="D856" s="365"/>
      <c r="E856" s="366"/>
      <c r="F856" s="366"/>
      <c r="G856" s="366"/>
      <c r="H856" s="366"/>
      <c r="I856" s="366"/>
      <c r="J856" s="366"/>
      <c r="K856" s="366"/>
      <c r="L856" s="366"/>
      <c r="M856" s="367"/>
      <c r="O856" s="1" t="s">
        <v>1637</v>
      </c>
      <c r="AQ856" s="112" t="s">
        <v>1637</v>
      </c>
    </row>
    <row r="857" spans="2:43" ht="15" customHeight="1" outlineLevel="1" x14ac:dyDescent="0.25">
      <c r="B857" s="363"/>
      <c r="C857" s="364"/>
      <c r="D857" s="365"/>
      <c r="E857" s="366"/>
      <c r="F857" s="366"/>
      <c r="G857" s="366"/>
      <c r="H857" s="366"/>
      <c r="I857" s="366"/>
      <c r="J857" s="366"/>
      <c r="K857" s="366"/>
      <c r="L857" s="366"/>
      <c r="M857" s="367"/>
      <c r="O857" s="1" t="s">
        <v>1638</v>
      </c>
      <c r="AQ857" s="112" t="s">
        <v>1638</v>
      </c>
    </row>
    <row r="858" spans="2:43" ht="15" customHeight="1" outlineLevel="1" x14ac:dyDescent="0.25">
      <c r="B858" s="363"/>
      <c r="C858" s="364"/>
      <c r="D858" s="365"/>
      <c r="E858" s="366"/>
      <c r="F858" s="366"/>
      <c r="G858" s="366"/>
      <c r="H858" s="366"/>
      <c r="I858" s="366"/>
      <c r="J858" s="366"/>
      <c r="K858" s="366"/>
      <c r="L858" s="366"/>
      <c r="M858" s="367"/>
      <c r="O858" s="1" t="s">
        <v>1639</v>
      </c>
      <c r="AQ858" s="112" t="s">
        <v>1639</v>
      </c>
    </row>
    <row r="859" spans="2:43" ht="15" customHeight="1" outlineLevel="1" x14ac:dyDescent="0.25">
      <c r="B859" s="363"/>
      <c r="C859" s="364"/>
      <c r="D859" s="365"/>
      <c r="E859" s="366"/>
      <c r="F859" s="366"/>
      <c r="G859" s="366"/>
      <c r="H859" s="366"/>
      <c r="I859" s="366"/>
      <c r="J859" s="366"/>
      <c r="K859" s="366"/>
      <c r="L859" s="366"/>
      <c r="M859" s="367"/>
      <c r="O859" s="1" t="s">
        <v>1640</v>
      </c>
      <c r="AQ859" s="112" t="s">
        <v>1640</v>
      </c>
    </row>
    <row r="860" spans="2:43" ht="15" customHeight="1" outlineLevel="1" x14ac:dyDescent="0.25">
      <c r="B860" s="363"/>
      <c r="C860" s="364"/>
      <c r="D860" s="365"/>
      <c r="E860" s="366"/>
      <c r="F860" s="366"/>
      <c r="G860" s="366"/>
      <c r="H860" s="366"/>
      <c r="I860" s="366"/>
      <c r="J860" s="366"/>
      <c r="K860" s="366"/>
      <c r="L860" s="366"/>
      <c r="M860" s="367"/>
      <c r="O860" s="1" t="s">
        <v>1641</v>
      </c>
      <c r="AQ860" s="112" t="s">
        <v>1641</v>
      </c>
    </row>
    <row r="861" spans="2:43" ht="15" customHeight="1" outlineLevel="1" x14ac:dyDescent="0.25">
      <c r="B861" s="363"/>
      <c r="C861" s="364"/>
      <c r="D861" s="365"/>
      <c r="E861" s="366"/>
      <c r="F861" s="366"/>
      <c r="G861" s="366"/>
      <c r="H861" s="366"/>
      <c r="I861" s="366"/>
      <c r="J861" s="366"/>
      <c r="K861" s="366"/>
      <c r="L861" s="366"/>
      <c r="M861" s="367"/>
      <c r="O861" s="1" t="s">
        <v>1642</v>
      </c>
      <c r="AQ861" s="112" t="s">
        <v>1642</v>
      </c>
    </row>
    <row r="862" spans="2:43" ht="15" customHeight="1" outlineLevel="1" x14ac:dyDescent="0.25">
      <c r="B862" s="363"/>
      <c r="C862" s="364"/>
      <c r="D862" s="365"/>
      <c r="E862" s="366"/>
      <c r="F862" s="366"/>
      <c r="G862" s="366"/>
      <c r="H862" s="366"/>
      <c r="I862" s="366"/>
      <c r="J862" s="366"/>
      <c r="K862" s="366"/>
      <c r="L862" s="366"/>
      <c r="M862" s="367"/>
      <c r="O862" s="1" t="s">
        <v>1643</v>
      </c>
      <c r="AQ862" s="112" t="s">
        <v>1643</v>
      </c>
    </row>
    <row r="863" spans="2:43" ht="15" customHeight="1" outlineLevel="1" x14ac:dyDescent="0.25">
      <c r="B863" s="363"/>
      <c r="C863" s="364"/>
      <c r="D863" s="365"/>
      <c r="E863" s="366"/>
      <c r="F863" s="366"/>
      <c r="G863" s="366"/>
      <c r="H863" s="366"/>
      <c r="I863" s="366"/>
      <c r="J863" s="366"/>
      <c r="K863" s="366"/>
      <c r="L863" s="366"/>
      <c r="M863" s="367"/>
      <c r="O863" s="1" t="s">
        <v>1644</v>
      </c>
      <c r="AQ863" s="112" t="s">
        <v>1644</v>
      </c>
    </row>
    <row r="864" spans="2:43" ht="15" customHeight="1" outlineLevel="1" x14ac:dyDescent="0.25">
      <c r="B864" s="363"/>
      <c r="C864" s="364"/>
      <c r="D864" s="365"/>
      <c r="E864" s="366"/>
      <c r="F864" s="366"/>
      <c r="G864" s="366"/>
      <c r="H864" s="366"/>
      <c r="I864" s="366"/>
      <c r="J864" s="366"/>
      <c r="K864" s="366"/>
      <c r="L864" s="366"/>
      <c r="M864" s="367"/>
      <c r="O864" s="1" t="s">
        <v>1645</v>
      </c>
      <c r="AQ864" s="112" t="s">
        <v>1645</v>
      </c>
    </row>
    <row r="865" spans="2:43" ht="15" customHeight="1" outlineLevel="1" x14ac:dyDescent="0.25">
      <c r="B865" s="363"/>
      <c r="C865" s="364"/>
      <c r="D865" s="365"/>
      <c r="E865" s="366"/>
      <c r="F865" s="366"/>
      <c r="G865" s="366"/>
      <c r="H865" s="366"/>
      <c r="I865" s="366"/>
      <c r="J865" s="366"/>
      <c r="K865" s="366"/>
      <c r="L865" s="366"/>
      <c r="M865" s="367"/>
      <c r="O865" s="1" t="s">
        <v>1646</v>
      </c>
      <c r="AQ865" s="112" t="s">
        <v>1646</v>
      </c>
    </row>
    <row r="866" spans="2:43" ht="15" customHeight="1" outlineLevel="1" x14ac:dyDescent="0.25">
      <c r="B866" s="363"/>
      <c r="C866" s="364"/>
      <c r="D866" s="365"/>
      <c r="E866" s="366"/>
      <c r="F866" s="366"/>
      <c r="G866" s="366"/>
      <c r="H866" s="366"/>
      <c r="I866" s="366"/>
      <c r="J866" s="366"/>
      <c r="K866" s="366"/>
      <c r="L866" s="366"/>
      <c r="M866" s="367"/>
      <c r="O866" s="1" t="s">
        <v>1647</v>
      </c>
      <c r="AQ866" s="112" t="s">
        <v>1647</v>
      </c>
    </row>
    <row r="867" spans="2:43" ht="15" customHeight="1" outlineLevel="1" x14ac:dyDescent="0.25">
      <c r="B867" s="363"/>
      <c r="C867" s="364"/>
      <c r="D867" s="365"/>
      <c r="E867" s="366"/>
      <c r="F867" s="366"/>
      <c r="G867" s="366"/>
      <c r="H867" s="366"/>
      <c r="I867" s="366"/>
      <c r="J867" s="366"/>
      <c r="K867" s="366"/>
      <c r="L867" s="366"/>
      <c r="M867" s="367"/>
      <c r="O867" s="1" t="s">
        <v>1648</v>
      </c>
      <c r="AQ867" s="112" t="s">
        <v>1648</v>
      </c>
    </row>
    <row r="868" spans="2:43" ht="15" customHeight="1" outlineLevel="1" x14ac:dyDescent="0.25">
      <c r="B868" s="363"/>
      <c r="C868" s="364"/>
      <c r="D868" s="365"/>
      <c r="E868" s="366"/>
      <c r="F868" s="366"/>
      <c r="G868" s="366"/>
      <c r="H868" s="366"/>
      <c r="I868" s="366"/>
      <c r="J868" s="366"/>
      <c r="K868" s="366"/>
      <c r="L868" s="366"/>
      <c r="M868" s="367"/>
      <c r="O868" s="1" t="s">
        <v>1649</v>
      </c>
      <c r="AQ868" s="112" t="s">
        <v>1649</v>
      </c>
    </row>
    <row r="869" spans="2:43" ht="15" customHeight="1" outlineLevel="1" x14ac:dyDescent="0.25">
      <c r="B869" s="363"/>
      <c r="C869" s="364"/>
      <c r="D869" s="365"/>
      <c r="E869" s="366"/>
      <c r="F869" s="366"/>
      <c r="G869" s="366"/>
      <c r="H869" s="366"/>
      <c r="I869" s="366"/>
      <c r="J869" s="366"/>
      <c r="K869" s="366"/>
      <c r="L869" s="366"/>
      <c r="M869" s="367"/>
      <c r="O869" s="1" t="s">
        <v>1650</v>
      </c>
      <c r="AQ869" s="112" t="s">
        <v>1650</v>
      </c>
    </row>
    <row r="870" spans="2:43" ht="15" customHeight="1" outlineLevel="1" x14ac:dyDescent="0.25">
      <c r="B870" s="363"/>
      <c r="C870" s="364"/>
      <c r="D870" s="365"/>
      <c r="E870" s="366"/>
      <c r="F870" s="366"/>
      <c r="G870" s="366"/>
      <c r="H870" s="366"/>
      <c r="I870" s="366"/>
      <c r="J870" s="366"/>
      <c r="K870" s="366"/>
      <c r="L870" s="366"/>
      <c r="M870" s="367"/>
      <c r="O870" s="1" t="s">
        <v>1651</v>
      </c>
      <c r="AQ870" s="112" t="s">
        <v>1651</v>
      </c>
    </row>
    <row r="871" spans="2:43" ht="15" customHeight="1" outlineLevel="1" x14ac:dyDescent="0.25">
      <c r="B871" s="363"/>
      <c r="C871" s="364"/>
      <c r="D871" s="365"/>
      <c r="E871" s="366"/>
      <c r="F871" s="366"/>
      <c r="G871" s="366"/>
      <c r="H871" s="366"/>
      <c r="I871" s="366"/>
      <c r="J871" s="366"/>
      <c r="K871" s="366"/>
      <c r="L871" s="366"/>
      <c r="M871" s="367"/>
      <c r="O871" s="1" t="s">
        <v>1652</v>
      </c>
      <c r="AQ871" s="112" t="s">
        <v>1652</v>
      </c>
    </row>
    <row r="872" spans="2:43" ht="15" customHeight="1" outlineLevel="1" x14ac:dyDescent="0.25">
      <c r="B872" s="363"/>
      <c r="C872" s="364"/>
      <c r="D872" s="365"/>
      <c r="E872" s="366"/>
      <c r="F872" s="366"/>
      <c r="G872" s="366"/>
      <c r="H872" s="366"/>
      <c r="I872" s="366"/>
      <c r="J872" s="366"/>
      <c r="K872" s="366"/>
      <c r="L872" s="366"/>
      <c r="M872" s="367"/>
      <c r="O872" s="1" t="s">
        <v>1653</v>
      </c>
      <c r="AQ872" s="112" t="s">
        <v>1653</v>
      </c>
    </row>
    <row r="873" spans="2:43" ht="15" customHeight="1" outlineLevel="1" x14ac:dyDescent="0.25">
      <c r="B873" s="363"/>
      <c r="C873" s="364"/>
      <c r="D873" s="365"/>
      <c r="E873" s="366"/>
      <c r="F873" s="366"/>
      <c r="G873" s="366"/>
      <c r="H873" s="366"/>
      <c r="I873" s="366"/>
      <c r="J873" s="366"/>
      <c r="K873" s="366"/>
      <c r="L873" s="366"/>
      <c r="M873" s="367"/>
      <c r="O873" s="1" t="s">
        <v>1654</v>
      </c>
      <c r="AQ873" s="112" t="s">
        <v>1654</v>
      </c>
    </row>
    <row r="874" spans="2:43" ht="15" customHeight="1" outlineLevel="1" x14ac:dyDescent="0.25">
      <c r="B874" s="363"/>
      <c r="C874" s="364"/>
      <c r="D874" s="365"/>
      <c r="E874" s="366"/>
      <c r="F874" s="366"/>
      <c r="G874" s="366"/>
      <c r="H874" s="366"/>
      <c r="I874" s="366"/>
      <c r="J874" s="366"/>
      <c r="K874" s="366"/>
      <c r="L874" s="366"/>
      <c r="M874" s="367"/>
      <c r="O874" s="1" t="s">
        <v>1655</v>
      </c>
      <c r="AQ874" s="112" t="s">
        <v>1655</v>
      </c>
    </row>
    <row r="875" spans="2:43" ht="15" customHeight="1" outlineLevel="1" x14ac:dyDescent="0.25">
      <c r="B875" s="363"/>
      <c r="C875" s="364"/>
      <c r="D875" s="365"/>
      <c r="E875" s="366"/>
      <c r="F875" s="366"/>
      <c r="G875" s="366"/>
      <c r="H875" s="366"/>
      <c r="I875" s="366"/>
      <c r="J875" s="366"/>
      <c r="K875" s="366"/>
      <c r="L875" s="366"/>
      <c r="M875" s="367"/>
      <c r="O875" s="1" t="s">
        <v>1656</v>
      </c>
      <c r="AQ875" s="112" t="s">
        <v>1656</v>
      </c>
    </row>
    <row r="876" spans="2:43" ht="15" customHeight="1" outlineLevel="1" x14ac:dyDescent="0.25">
      <c r="B876" s="363"/>
      <c r="C876" s="364"/>
      <c r="D876" s="365"/>
      <c r="E876" s="366"/>
      <c r="F876" s="366"/>
      <c r="G876" s="366"/>
      <c r="H876" s="366"/>
      <c r="I876" s="366"/>
      <c r="J876" s="366"/>
      <c r="K876" s="366"/>
      <c r="L876" s="366"/>
      <c r="M876" s="367"/>
      <c r="O876" s="1" t="s">
        <v>1657</v>
      </c>
      <c r="AQ876" s="112" t="s">
        <v>1657</v>
      </c>
    </row>
    <row r="877" spans="2:43" ht="15" customHeight="1" outlineLevel="1" x14ac:dyDescent="0.25">
      <c r="B877" s="363"/>
      <c r="C877" s="364"/>
      <c r="D877" s="365"/>
      <c r="E877" s="366"/>
      <c r="F877" s="366"/>
      <c r="G877" s="366"/>
      <c r="H877" s="366"/>
      <c r="I877" s="366"/>
      <c r="J877" s="366"/>
      <c r="K877" s="366"/>
      <c r="L877" s="366"/>
      <c r="M877" s="367"/>
      <c r="O877" s="1" t="s">
        <v>1658</v>
      </c>
      <c r="AQ877" s="112" t="s">
        <v>1658</v>
      </c>
    </row>
    <row r="878" spans="2:43" ht="15" customHeight="1" outlineLevel="1" x14ac:dyDescent="0.25">
      <c r="B878" s="363"/>
      <c r="C878" s="364"/>
      <c r="D878" s="365"/>
      <c r="E878" s="366"/>
      <c r="F878" s="366"/>
      <c r="G878" s="366"/>
      <c r="H878" s="366"/>
      <c r="I878" s="366"/>
      <c r="J878" s="366"/>
      <c r="K878" s="366"/>
      <c r="L878" s="366"/>
      <c r="M878" s="367"/>
      <c r="O878" s="1" t="s">
        <v>1659</v>
      </c>
      <c r="AQ878" s="112" t="s">
        <v>1659</v>
      </c>
    </row>
    <row r="879" spans="2:43" ht="15" customHeight="1" outlineLevel="1" x14ac:dyDescent="0.25">
      <c r="B879" s="363"/>
      <c r="C879" s="364"/>
      <c r="D879" s="365"/>
      <c r="E879" s="366"/>
      <c r="F879" s="366"/>
      <c r="G879" s="366"/>
      <c r="H879" s="366"/>
      <c r="I879" s="366"/>
      <c r="J879" s="366"/>
      <c r="K879" s="366"/>
      <c r="L879" s="366"/>
      <c r="M879" s="367"/>
      <c r="O879" s="1" t="s">
        <v>1660</v>
      </c>
      <c r="AQ879" s="112" t="s">
        <v>1660</v>
      </c>
    </row>
    <row r="880" spans="2:43" ht="15" customHeight="1" outlineLevel="1" x14ac:dyDescent="0.25">
      <c r="B880" s="363"/>
      <c r="C880" s="364"/>
      <c r="D880" s="365"/>
      <c r="E880" s="366"/>
      <c r="F880" s="366"/>
      <c r="G880" s="366"/>
      <c r="H880" s="366"/>
      <c r="I880" s="366"/>
      <c r="J880" s="366"/>
      <c r="K880" s="366"/>
      <c r="L880" s="366"/>
      <c r="M880" s="367"/>
      <c r="O880" s="1" t="s">
        <v>1661</v>
      </c>
      <c r="AQ880" s="112" t="s">
        <v>1661</v>
      </c>
    </row>
    <row r="881" spans="2:43" ht="15" customHeight="1" outlineLevel="1" x14ac:dyDescent="0.25">
      <c r="B881" s="363"/>
      <c r="C881" s="364"/>
      <c r="D881" s="365"/>
      <c r="E881" s="366"/>
      <c r="F881" s="366"/>
      <c r="G881" s="366"/>
      <c r="H881" s="366"/>
      <c r="I881" s="366"/>
      <c r="J881" s="366"/>
      <c r="K881" s="366"/>
      <c r="L881" s="366"/>
      <c r="M881" s="367"/>
      <c r="O881" s="1" t="s">
        <v>1662</v>
      </c>
      <c r="AQ881" s="112" t="s">
        <v>1662</v>
      </c>
    </row>
    <row r="882" spans="2:43" ht="15" customHeight="1" outlineLevel="1" x14ac:dyDescent="0.25">
      <c r="B882" s="363"/>
      <c r="C882" s="364"/>
      <c r="D882" s="365"/>
      <c r="E882" s="366"/>
      <c r="F882" s="366"/>
      <c r="G882" s="366"/>
      <c r="H882" s="366"/>
      <c r="I882" s="366"/>
      <c r="J882" s="366"/>
      <c r="K882" s="366"/>
      <c r="L882" s="366"/>
      <c r="M882" s="367"/>
      <c r="O882" s="1" t="s">
        <v>1663</v>
      </c>
      <c r="AQ882" s="112" t="s">
        <v>1663</v>
      </c>
    </row>
    <row r="883" spans="2:43" ht="15" customHeight="1" outlineLevel="1" x14ac:dyDescent="0.25">
      <c r="B883" s="363"/>
      <c r="C883" s="364"/>
      <c r="D883" s="365"/>
      <c r="E883" s="366"/>
      <c r="F883" s="366"/>
      <c r="G883" s="366"/>
      <c r="H883" s="366"/>
      <c r="I883" s="366"/>
      <c r="J883" s="366"/>
      <c r="K883" s="366"/>
      <c r="L883" s="366"/>
      <c r="M883" s="367"/>
      <c r="O883" s="1" t="s">
        <v>1664</v>
      </c>
      <c r="AQ883" s="112" t="s">
        <v>1664</v>
      </c>
    </row>
    <row r="884" spans="2:43" ht="15" customHeight="1" outlineLevel="1" x14ac:dyDescent="0.25">
      <c r="B884" s="363"/>
      <c r="C884" s="364"/>
      <c r="D884" s="365"/>
      <c r="E884" s="366"/>
      <c r="F884" s="366"/>
      <c r="G884" s="366"/>
      <c r="H884" s="366"/>
      <c r="I884" s="366"/>
      <c r="J884" s="366"/>
      <c r="K884" s="366"/>
      <c r="L884" s="366"/>
      <c r="M884" s="367"/>
      <c r="O884" s="1" t="s">
        <v>1665</v>
      </c>
      <c r="AQ884" s="112" t="s">
        <v>1665</v>
      </c>
    </row>
    <row r="885" spans="2:43" ht="15" customHeight="1" outlineLevel="1" x14ac:dyDescent="0.25">
      <c r="B885" s="363"/>
      <c r="C885" s="364"/>
      <c r="D885" s="365"/>
      <c r="E885" s="366"/>
      <c r="F885" s="366"/>
      <c r="G885" s="366"/>
      <c r="H885" s="366"/>
      <c r="I885" s="366"/>
      <c r="J885" s="366"/>
      <c r="K885" s="366"/>
      <c r="L885" s="366"/>
      <c r="M885" s="367"/>
      <c r="O885" s="1" t="s">
        <v>1666</v>
      </c>
      <c r="AQ885" s="112" t="s">
        <v>1666</v>
      </c>
    </row>
    <row r="886" spans="2:43" ht="15" customHeight="1" outlineLevel="1" x14ac:dyDescent="0.25">
      <c r="B886" s="363"/>
      <c r="C886" s="364"/>
      <c r="D886" s="365"/>
      <c r="E886" s="366"/>
      <c r="F886" s="366"/>
      <c r="G886" s="366"/>
      <c r="H886" s="366"/>
      <c r="I886" s="366"/>
      <c r="J886" s="366"/>
      <c r="K886" s="366"/>
      <c r="L886" s="366"/>
      <c r="M886" s="367"/>
      <c r="O886" s="1" t="s">
        <v>1667</v>
      </c>
      <c r="AQ886" s="112" t="s">
        <v>1667</v>
      </c>
    </row>
    <row r="887" spans="2:43" ht="15" customHeight="1" outlineLevel="1" x14ac:dyDescent="0.25">
      <c r="B887" s="363"/>
      <c r="C887" s="364"/>
      <c r="D887" s="365"/>
      <c r="E887" s="366"/>
      <c r="F887" s="366"/>
      <c r="G887" s="366"/>
      <c r="H887" s="366"/>
      <c r="I887" s="366"/>
      <c r="J887" s="366"/>
      <c r="K887" s="366"/>
      <c r="L887" s="366"/>
      <c r="M887" s="367"/>
      <c r="O887" s="1" t="s">
        <v>1668</v>
      </c>
      <c r="AQ887" s="112" t="s">
        <v>1668</v>
      </c>
    </row>
    <row r="888" spans="2:43" ht="15" customHeight="1" outlineLevel="1" x14ac:dyDescent="0.25">
      <c r="B888" s="363"/>
      <c r="C888" s="364"/>
      <c r="D888" s="365"/>
      <c r="E888" s="366"/>
      <c r="F888" s="366"/>
      <c r="G888" s="366"/>
      <c r="H888" s="366"/>
      <c r="I888" s="366"/>
      <c r="J888" s="366"/>
      <c r="K888" s="366"/>
      <c r="L888" s="366"/>
      <c r="M888" s="367"/>
      <c r="O888" s="1" t="s">
        <v>1669</v>
      </c>
      <c r="AQ888" s="112" t="s">
        <v>1669</v>
      </c>
    </row>
    <row r="889" spans="2:43" ht="15" customHeight="1" outlineLevel="1" x14ac:dyDescent="0.25">
      <c r="B889" s="363"/>
      <c r="C889" s="364"/>
      <c r="D889" s="365"/>
      <c r="E889" s="366"/>
      <c r="F889" s="366"/>
      <c r="G889" s="366"/>
      <c r="H889" s="366"/>
      <c r="I889" s="366"/>
      <c r="J889" s="366"/>
      <c r="K889" s="366"/>
      <c r="L889" s="366"/>
      <c r="M889" s="367"/>
      <c r="O889" s="1" t="s">
        <v>1670</v>
      </c>
      <c r="AQ889" s="112" t="s">
        <v>1670</v>
      </c>
    </row>
    <row r="890" spans="2:43" ht="15" customHeight="1" outlineLevel="1" x14ac:dyDescent="0.25">
      <c r="B890" s="363"/>
      <c r="C890" s="364"/>
      <c r="D890" s="365"/>
      <c r="E890" s="366"/>
      <c r="F890" s="366"/>
      <c r="G890" s="366"/>
      <c r="H890" s="366"/>
      <c r="I890" s="366"/>
      <c r="J890" s="366"/>
      <c r="K890" s="366"/>
      <c r="L890" s="366"/>
      <c r="M890" s="367"/>
      <c r="O890" s="1" t="s">
        <v>1671</v>
      </c>
      <c r="AQ890" s="112" t="s">
        <v>1671</v>
      </c>
    </row>
    <row r="891" spans="2:43" ht="15" customHeight="1" outlineLevel="1" x14ac:dyDescent="0.25">
      <c r="B891" s="363"/>
      <c r="C891" s="364"/>
      <c r="D891" s="365"/>
      <c r="E891" s="366"/>
      <c r="F891" s="366"/>
      <c r="G891" s="366"/>
      <c r="H891" s="366"/>
      <c r="I891" s="366"/>
      <c r="J891" s="366"/>
      <c r="K891" s="366"/>
      <c r="L891" s="366"/>
      <c r="M891" s="367"/>
      <c r="O891" s="1" t="s">
        <v>1672</v>
      </c>
      <c r="AQ891" s="112" t="s">
        <v>1672</v>
      </c>
    </row>
    <row r="892" spans="2:43" ht="15" customHeight="1" outlineLevel="1" x14ac:dyDescent="0.25">
      <c r="B892" s="363"/>
      <c r="C892" s="364"/>
      <c r="D892" s="365"/>
      <c r="E892" s="366"/>
      <c r="F892" s="366"/>
      <c r="G892" s="366"/>
      <c r="H892" s="366"/>
      <c r="I892" s="366"/>
      <c r="J892" s="366"/>
      <c r="K892" s="366"/>
      <c r="L892" s="366"/>
      <c r="M892" s="367"/>
      <c r="O892" s="1" t="s">
        <v>1673</v>
      </c>
      <c r="AQ892" s="112" t="s">
        <v>1673</v>
      </c>
    </row>
    <row r="893" spans="2:43" ht="15" customHeight="1" outlineLevel="1" x14ac:dyDescent="0.25">
      <c r="B893" s="363"/>
      <c r="C893" s="364"/>
      <c r="D893" s="365"/>
      <c r="E893" s="366"/>
      <c r="F893" s="366"/>
      <c r="G893" s="366"/>
      <c r="H893" s="366"/>
      <c r="I893" s="366"/>
      <c r="J893" s="366"/>
      <c r="K893" s="366"/>
      <c r="L893" s="366"/>
      <c r="M893" s="367"/>
      <c r="O893" s="1" t="s">
        <v>1674</v>
      </c>
      <c r="AQ893" s="112" t="s">
        <v>1674</v>
      </c>
    </row>
    <row r="894" spans="2:43" ht="15" customHeight="1" outlineLevel="1" x14ac:dyDescent="0.25">
      <c r="B894" s="363"/>
      <c r="C894" s="364"/>
      <c r="D894" s="365"/>
      <c r="E894" s="366"/>
      <c r="F894" s="366"/>
      <c r="G894" s="366"/>
      <c r="H894" s="366"/>
      <c r="I894" s="366"/>
      <c r="J894" s="366"/>
      <c r="K894" s="366"/>
      <c r="L894" s="366"/>
      <c r="M894" s="367"/>
      <c r="O894" s="1" t="s">
        <v>1675</v>
      </c>
      <c r="AQ894" s="112" t="s">
        <v>1675</v>
      </c>
    </row>
    <row r="895" spans="2:43" ht="15" customHeight="1" outlineLevel="1" x14ac:dyDescent="0.25">
      <c r="B895" s="363"/>
      <c r="C895" s="364"/>
      <c r="D895" s="365"/>
      <c r="E895" s="366"/>
      <c r="F895" s="366"/>
      <c r="G895" s="366"/>
      <c r="H895" s="366"/>
      <c r="I895" s="366"/>
      <c r="J895" s="366"/>
      <c r="K895" s="366"/>
      <c r="L895" s="366"/>
      <c r="M895" s="367"/>
      <c r="O895" s="1" t="s">
        <v>1676</v>
      </c>
      <c r="AQ895" s="112" t="s">
        <v>1676</v>
      </c>
    </row>
    <row r="896" spans="2:43" ht="15" customHeight="1" outlineLevel="1" x14ac:dyDescent="0.25">
      <c r="B896" s="363"/>
      <c r="C896" s="364"/>
      <c r="D896" s="365"/>
      <c r="E896" s="366"/>
      <c r="F896" s="366"/>
      <c r="G896" s="366"/>
      <c r="H896" s="366"/>
      <c r="I896" s="366"/>
      <c r="J896" s="366"/>
      <c r="K896" s="366"/>
      <c r="L896" s="366"/>
      <c r="M896" s="367"/>
      <c r="O896" s="1" t="s">
        <v>1677</v>
      </c>
      <c r="AQ896" s="112" t="s">
        <v>1677</v>
      </c>
    </row>
    <row r="897" spans="2:43" ht="15" customHeight="1" outlineLevel="1" x14ac:dyDescent="0.25">
      <c r="B897" s="363"/>
      <c r="C897" s="364"/>
      <c r="D897" s="365"/>
      <c r="E897" s="366"/>
      <c r="F897" s="366"/>
      <c r="G897" s="366"/>
      <c r="H897" s="366"/>
      <c r="I897" s="366"/>
      <c r="J897" s="366"/>
      <c r="K897" s="366"/>
      <c r="L897" s="366"/>
      <c r="M897" s="367"/>
      <c r="O897" s="1" t="s">
        <v>1678</v>
      </c>
      <c r="AQ897" s="112" t="s">
        <v>1678</v>
      </c>
    </row>
    <row r="898" spans="2:43" ht="15" customHeight="1" outlineLevel="1" x14ac:dyDescent="0.25">
      <c r="B898" s="363"/>
      <c r="C898" s="364"/>
      <c r="D898" s="365"/>
      <c r="E898" s="366"/>
      <c r="F898" s="366"/>
      <c r="G898" s="366"/>
      <c r="H898" s="366"/>
      <c r="I898" s="366"/>
      <c r="J898" s="366"/>
      <c r="K898" s="366"/>
      <c r="L898" s="366"/>
      <c r="M898" s="367"/>
      <c r="O898" s="1" t="s">
        <v>1679</v>
      </c>
      <c r="AQ898" s="112" t="s">
        <v>1679</v>
      </c>
    </row>
    <row r="899" spans="2:43" ht="15" customHeight="1" outlineLevel="1" x14ac:dyDescent="0.25">
      <c r="B899" s="363"/>
      <c r="C899" s="364"/>
      <c r="D899" s="365"/>
      <c r="E899" s="366"/>
      <c r="F899" s="366"/>
      <c r="G899" s="366"/>
      <c r="H899" s="366"/>
      <c r="I899" s="366"/>
      <c r="J899" s="366"/>
      <c r="K899" s="366"/>
      <c r="L899" s="366"/>
      <c r="M899" s="367"/>
      <c r="O899" s="1" t="s">
        <v>1680</v>
      </c>
      <c r="AQ899" s="112" t="s">
        <v>1680</v>
      </c>
    </row>
    <row r="900" spans="2:43" ht="15" customHeight="1" outlineLevel="1" x14ac:dyDescent="0.25">
      <c r="B900" s="363"/>
      <c r="C900" s="364"/>
      <c r="D900" s="365"/>
      <c r="E900" s="366"/>
      <c r="F900" s="366"/>
      <c r="G900" s="366"/>
      <c r="H900" s="366"/>
      <c r="I900" s="366"/>
      <c r="J900" s="366"/>
      <c r="K900" s="366"/>
      <c r="L900" s="366"/>
      <c r="M900" s="367"/>
      <c r="O900" s="1" t="s">
        <v>1681</v>
      </c>
      <c r="AQ900" s="112" t="s">
        <v>1681</v>
      </c>
    </row>
    <row r="901" spans="2:43" ht="15" customHeight="1" outlineLevel="1" x14ac:dyDescent="0.25">
      <c r="B901" s="363"/>
      <c r="C901" s="364"/>
      <c r="D901" s="365"/>
      <c r="E901" s="366"/>
      <c r="F901" s="366"/>
      <c r="G901" s="366"/>
      <c r="H901" s="366"/>
      <c r="I901" s="366"/>
      <c r="J901" s="366"/>
      <c r="K901" s="366"/>
      <c r="L901" s="366"/>
      <c r="M901" s="367"/>
      <c r="O901" s="1" t="s">
        <v>1682</v>
      </c>
      <c r="AQ901" s="112" t="s">
        <v>1682</v>
      </c>
    </row>
    <row r="902" spans="2:43" ht="15" customHeight="1" outlineLevel="1" x14ac:dyDescent="0.25">
      <c r="B902" s="363"/>
      <c r="C902" s="364"/>
      <c r="D902" s="365"/>
      <c r="E902" s="366"/>
      <c r="F902" s="366"/>
      <c r="G902" s="366"/>
      <c r="H902" s="366"/>
      <c r="I902" s="366"/>
      <c r="J902" s="366"/>
      <c r="K902" s="366"/>
      <c r="L902" s="366"/>
      <c r="M902" s="367"/>
      <c r="O902" s="1" t="s">
        <v>1683</v>
      </c>
      <c r="AQ902" s="112" t="s">
        <v>1683</v>
      </c>
    </row>
    <row r="903" spans="2:43" ht="15" customHeight="1" outlineLevel="1" x14ac:dyDescent="0.25">
      <c r="B903" s="363"/>
      <c r="C903" s="364"/>
      <c r="D903" s="365"/>
      <c r="E903" s="366"/>
      <c r="F903" s="366"/>
      <c r="G903" s="366"/>
      <c r="H903" s="366"/>
      <c r="I903" s="366"/>
      <c r="J903" s="366"/>
      <c r="K903" s="366"/>
      <c r="L903" s="366"/>
      <c r="M903" s="367"/>
      <c r="O903" s="1" t="s">
        <v>1684</v>
      </c>
      <c r="AQ903" s="112" t="s">
        <v>1684</v>
      </c>
    </row>
    <row r="904" spans="2:43" ht="15" customHeight="1" outlineLevel="1" x14ac:dyDescent="0.25">
      <c r="B904" s="363"/>
      <c r="C904" s="364"/>
      <c r="D904" s="365"/>
      <c r="E904" s="366"/>
      <c r="F904" s="366"/>
      <c r="G904" s="366"/>
      <c r="H904" s="366"/>
      <c r="I904" s="366"/>
      <c r="J904" s="366"/>
      <c r="K904" s="366"/>
      <c r="L904" s="366"/>
      <c r="M904" s="367"/>
      <c r="O904" s="1" t="s">
        <v>1685</v>
      </c>
      <c r="AQ904" s="112" t="s">
        <v>1685</v>
      </c>
    </row>
    <row r="905" spans="2:43" ht="15" customHeight="1" outlineLevel="1" x14ac:dyDescent="0.25">
      <c r="B905" s="363"/>
      <c r="C905" s="364"/>
      <c r="D905" s="365"/>
      <c r="E905" s="366"/>
      <c r="F905" s="366"/>
      <c r="G905" s="366"/>
      <c r="H905" s="366"/>
      <c r="I905" s="366"/>
      <c r="J905" s="366"/>
      <c r="K905" s="366"/>
      <c r="L905" s="366"/>
      <c r="M905" s="367"/>
      <c r="O905" s="1" t="s">
        <v>1686</v>
      </c>
      <c r="AQ905" s="112" t="s">
        <v>1686</v>
      </c>
    </row>
    <row r="906" spans="2:43" ht="15" customHeight="1" outlineLevel="1" x14ac:dyDescent="0.25">
      <c r="B906" s="363"/>
      <c r="C906" s="364"/>
      <c r="D906" s="365"/>
      <c r="E906" s="366"/>
      <c r="F906" s="366"/>
      <c r="G906" s="366"/>
      <c r="H906" s="366"/>
      <c r="I906" s="366"/>
      <c r="J906" s="366"/>
      <c r="K906" s="366"/>
      <c r="L906" s="366"/>
      <c r="M906" s="367"/>
      <c r="O906" s="1" t="s">
        <v>1687</v>
      </c>
      <c r="AQ906" s="112" t="s">
        <v>1687</v>
      </c>
    </row>
    <row r="907" spans="2:43" ht="15" customHeight="1" outlineLevel="1" x14ac:dyDescent="0.25">
      <c r="B907" s="363"/>
      <c r="C907" s="364"/>
      <c r="D907" s="365"/>
      <c r="E907" s="366"/>
      <c r="F907" s="366"/>
      <c r="G907" s="366"/>
      <c r="H907" s="366"/>
      <c r="I907" s="366"/>
      <c r="J907" s="366"/>
      <c r="K907" s="366"/>
      <c r="L907" s="366"/>
      <c r="M907" s="367"/>
      <c r="O907" s="1" t="s">
        <v>1688</v>
      </c>
      <c r="AQ907" s="112" t="s">
        <v>1688</v>
      </c>
    </row>
    <row r="908" spans="2:43" ht="15" customHeight="1" outlineLevel="1" x14ac:dyDescent="0.25">
      <c r="B908" s="363"/>
      <c r="C908" s="364"/>
      <c r="D908" s="365"/>
      <c r="E908" s="366"/>
      <c r="F908" s="366"/>
      <c r="G908" s="366"/>
      <c r="H908" s="366"/>
      <c r="I908" s="366"/>
      <c r="J908" s="366"/>
      <c r="K908" s="366"/>
      <c r="L908" s="366"/>
      <c r="M908" s="367"/>
      <c r="O908" s="1" t="s">
        <v>1689</v>
      </c>
      <c r="AQ908" s="112" t="s">
        <v>1689</v>
      </c>
    </row>
    <row r="909" spans="2:43" ht="15" customHeight="1" outlineLevel="1" x14ac:dyDescent="0.25">
      <c r="B909" s="363"/>
      <c r="C909" s="364"/>
      <c r="D909" s="365"/>
      <c r="E909" s="366"/>
      <c r="F909" s="366"/>
      <c r="G909" s="366"/>
      <c r="H909" s="366"/>
      <c r="I909" s="366"/>
      <c r="J909" s="366"/>
      <c r="K909" s="366"/>
      <c r="L909" s="366"/>
      <c r="M909" s="367"/>
      <c r="O909" s="1" t="s">
        <v>1690</v>
      </c>
      <c r="AQ909" s="112" t="s">
        <v>1690</v>
      </c>
    </row>
    <row r="910" spans="2:43" ht="15" customHeight="1" outlineLevel="1" x14ac:dyDescent="0.25">
      <c r="B910" s="363"/>
      <c r="C910" s="364"/>
      <c r="D910" s="365"/>
      <c r="E910" s="366"/>
      <c r="F910" s="366"/>
      <c r="G910" s="366"/>
      <c r="H910" s="366"/>
      <c r="I910" s="366"/>
      <c r="J910" s="366"/>
      <c r="K910" s="366"/>
      <c r="L910" s="366"/>
      <c r="M910" s="367"/>
      <c r="O910" s="1" t="s">
        <v>1691</v>
      </c>
      <c r="AQ910" s="112" t="s">
        <v>1691</v>
      </c>
    </row>
    <row r="911" spans="2:43" ht="15" customHeight="1" outlineLevel="1" x14ac:dyDescent="0.25">
      <c r="B911" s="363"/>
      <c r="C911" s="364"/>
      <c r="D911" s="365"/>
      <c r="E911" s="366"/>
      <c r="F911" s="366"/>
      <c r="G911" s="366"/>
      <c r="H911" s="366"/>
      <c r="I911" s="366"/>
      <c r="J911" s="366"/>
      <c r="K911" s="366"/>
      <c r="L911" s="366"/>
      <c r="M911" s="367"/>
      <c r="O911" s="1" t="s">
        <v>1692</v>
      </c>
      <c r="AQ911" s="112" t="s">
        <v>1692</v>
      </c>
    </row>
    <row r="912" spans="2:43" ht="15" customHeight="1" outlineLevel="1" x14ac:dyDescent="0.25">
      <c r="B912" s="363"/>
      <c r="C912" s="364"/>
      <c r="D912" s="365"/>
      <c r="E912" s="366"/>
      <c r="F912" s="366"/>
      <c r="G912" s="366"/>
      <c r="H912" s="366"/>
      <c r="I912" s="366"/>
      <c r="J912" s="366"/>
      <c r="K912" s="366"/>
      <c r="L912" s="366"/>
      <c r="M912" s="367"/>
      <c r="O912" s="1" t="s">
        <v>1693</v>
      </c>
      <c r="AQ912" s="112" t="s">
        <v>1693</v>
      </c>
    </row>
    <row r="913" spans="2:43" ht="15" customHeight="1" outlineLevel="1" x14ac:dyDescent="0.25">
      <c r="B913" s="363"/>
      <c r="C913" s="364"/>
      <c r="D913" s="365"/>
      <c r="E913" s="366"/>
      <c r="F913" s="366"/>
      <c r="G913" s="366"/>
      <c r="H913" s="366"/>
      <c r="I913" s="366"/>
      <c r="J913" s="366"/>
      <c r="K913" s="366"/>
      <c r="L913" s="366"/>
      <c r="M913" s="367"/>
      <c r="O913" s="1" t="s">
        <v>1694</v>
      </c>
      <c r="AQ913" s="112" t="s">
        <v>1694</v>
      </c>
    </row>
    <row r="914" spans="2:43" ht="15" customHeight="1" outlineLevel="1" x14ac:dyDescent="0.25">
      <c r="B914" s="363"/>
      <c r="C914" s="364"/>
      <c r="D914" s="365"/>
      <c r="E914" s="366"/>
      <c r="F914" s="366"/>
      <c r="G914" s="366"/>
      <c r="H914" s="366"/>
      <c r="I914" s="366"/>
      <c r="J914" s="366"/>
      <c r="K914" s="366"/>
      <c r="L914" s="366"/>
      <c r="M914" s="367"/>
      <c r="O914" s="1" t="s">
        <v>1695</v>
      </c>
      <c r="AQ914" s="112" t="s">
        <v>1695</v>
      </c>
    </row>
    <row r="915" spans="2:43" ht="15" customHeight="1" outlineLevel="1" x14ac:dyDescent="0.25">
      <c r="B915" s="363"/>
      <c r="C915" s="364"/>
      <c r="D915" s="365"/>
      <c r="E915" s="366"/>
      <c r="F915" s="366"/>
      <c r="G915" s="366"/>
      <c r="H915" s="366"/>
      <c r="I915" s="366"/>
      <c r="J915" s="366"/>
      <c r="K915" s="366"/>
      <c r="L915" s="366"/>
      <c r="M915" s="367"/>
      <c r="O915" s="1" t="s">
        <v>1696</v>
      </c>
      <c r="AQ915" s="112" t="s">
        <v>1696</v>
      </c>
    </row>
    <row r="916" spans="2:43" ht="15" customHeight="1" outlineLevel="1" x14ac:dyDescent="0.25">
      <c r="B916" s="363"/>
      <c r="C916" s="364"/>
      <c r="D916" s="365"/>
      <c r="E916" s="366"/>
      <c r="F916" s="366"/>
      <c r="G916" s="366"/>
      <c r="H916" s="366"/>
      <c r="I916" s="366"/>
      <c r="J916" s="366"/>
      <c r="K916" s="366"/>
      <c r="L916" s="366"/>
      <c r="M916" s="367"/>
      <c r="O916" s="1" t="s">
        <v>1697</v>
      </c>
      <c r="AQ916" s="112" t="s">
        <v>1697</v>
      </c>
    </row>
    <row r="917" spans="2:43" ht="15" customHeight="1" outlineLevel="1" x14ac:dyDescent="0.25">
      <c r="B917" s="363"/>
      <c r="C917" s="364"/>
      <c r="D917" s="365"/>
      <c r="E917" s="366"/>
      <c r="F917" s="366"/>
      <c r="G917" s="366"/>
      <c r="H917" s="366"/>
      <c r="I917" s="366"/>
      <c r="J917" s="366"/>
      <c r="K917" s="366"/>
      <c r="L917" s="366"/>
      <c r="M917" s="367"/>
      <c r="O917" s="1" t="s">
        <v>1698</v>
      </c>
      <c r="AQ917" s="112" t="s">
        <v>1698</v>
      </c>
    </row>
    <row r="918" spans="2:43" ht="15" customHeight="1" outlineLevel="1" x14ac:dyDescent="0.25">
      <c r="B918" s="363"/>
      <c r="C918" s="364"/>
      <c r="D918" s="365"/>
      <c r="E918" s="366"/>
      <c r="F918" s="366"/>
      <c r="G918" s="366"/>
      <c r="H918" s="366"/>
      <c r="I918" s="366"/>
      <c r="J918" s="366"/>
      <c r="K918" s="366"/>
      <c r="L918" s="366"/>
      <c r="M918" s="367"/>
      <c r="O918" s="1" t="s">
        <v>1699</v>
      </c>
      <c r="AQ918" s="112" t="s">
        <v>1699</v>
      </c>
    </row>
    <row r="919" spans="2:43" ht="15" customHeight="1" outlineLevel="1" x14ac:dyDescent="0.25">
      <c r="B919" s="363"/>
      <c r="C919" s="364"/>
      <c r="D919" s="365"/>
      <c r="E919" s="366"/>
      <c r="F919" s="366"/>
      <c r="G919" s="366"/>
      <c r="H919" s="366"/>
      <c r="I919" s="366"/>
      <c r="J919" s="366"/>
      <c r="K919" s="366"/>
      <c r="L919" s="366"/>
      <c r="M919" s="367"/>
      <c r="O919" s="1" t="s">
        <v>1700</v>
      </c>
      <c r="AQ919" s="112" t="s">
        <v>1700</v>
      </c>
    </row>
    <row r="920" spans="2:43" ht="15" customHeight="1" outlineLevel="1" x14ac:dyDescent="0.25">
      <c r="B920" s="363"/>
      <c r="C920" s="364"/>
      <c r="D920" s="365"/>
      <c r="E920" s="366"/>
      <c r="F920" s="366"/>
      <c r="G920" s="366"/>
      <c r="H920" s="366"/>
      <c r="I920" s="366"/>
      <c r="J920" s="366"/>
      <c r="K920" s="366"/>
      <c r="L920" s="366"/>
      <c r="M920" s="367"/>
      <c r="O920" s="1" t="s">
        <v>1701</v>
      </c>
      <c r="AQ920" s="112" t="s">
        <v>1701</v>
      </c>
    </row>
    <row r="921" spans="2:43" ht="15" customHeight="1" outlineLevel="1" x14ac:dyDescent="0.25">
      <c r="B921" s="363"/>
      <c r="C921" s="364"/>
      <c r="D921" s="365"/>
      <c r="E921" s="366"/>
      <c r="F921" s="366"/>
      <c r="G921" s="366"/>
      <c r="H921" s="366"/>
      <c r="I921" s="366"/>
      <c r="J921" s="366"/>
      <c r="K921" s="366"/>
      <c r="L921" s="366"/>
      <c r="M921" s="367"/>
      <c r="O921" s="1" t="s">
        <v>1702</v>
      </c>
      <c r="AQ921" s="112" t="s">
        <v>1702</v>
      </c>
    </row>
    <row r="922" spans="2:43" ht="15" customHeight="1" outlineLevel="1" x14ac:dyDescent="0.25">
      <c r="B922" s="363"/>
      <c r="C922" s="364"/>
      <c r="D922" s="365"/>
      <c r="E922" s="366"/>
      <c r="F922" s="366"/>
      <c r="G922" s="366"/>
      <c r="H922" s="366"/>
      <c r="I922" s="366"/>
      <c r="J922" s="366"/>
      <c r="K922" s="366"/>
      <c r="L922" s="366"/>
      <c r="M922" s="367"/>
      <c r="O922" s="1" t="s">
        <v>1703</v>
      </c>
      <c r="AQ922" s="112" t="s">
        <v>1703</v>
      </c>
    </row>
    <row r="923" spans="2:43" ht="15" customHeight="1" outlineLevel="1" x14ac:dyDescent="0.25">
      <c r="B923" s="363"/>
      <c r="C923" s="364"/>
      <c r="D923" s="365"/>
      <c r="E923" s="366"/>
      <c r="F923" s="366"/>
      <c r="G923" s="366"/>
      <c r="H923" s="366"/>
      <c r="I923" s="366"/>
      <c r="J923" s="366"/>
      <c r="K923" s="366"/>
      <c r="L923" s="366"/>
      <c r="M923" s="367"/>
      <c r="O923" s="1" t="s">
        <v>1704</v>
      </c>
      <c r="AQ923" s="112" t="s">
        <v>1704</v>
      </c>
    </row>
    <row r="924" spans="2:43" ht="15" customHeight="1" outlineLevel="1" x14ac:dyDescent="0.25">
      <c r="B924" s="363"/>
      <c r="C924" s="364"/>
      <c r="D924" s="365"/>
      <c r="E924" s="366"/>
      <c r="F924" s="366"/>
      <c r="G924" s="366"/>
      <c r="H924" s="366"/>
      <c r="I924" s="366"/>
      <c r="J924" s="366"/>
      <c r="K924" s="366"/>
      <c r="L924" s="366"/>
      <c r="M924" s="367"/>
      <c r="O924" s="1" t="s">
        <v>1705</v>
      </c>
      <c r="AQ924" s="112" t="s">
        <v>1705</v>
      </c>
    </row>
    <row r="925" spans="2:43" ht="15" customHeight="1" outlineLevel="1" x14ac:dyDescent="0.25">
      <c r="B925" s="363"/>
      <c r="C925" s="364"/>
      <c r="D925" s="365"/>
      <c r="E925" s="366"/>
      <c r="F925" s="366"/>
      <c r="G925" s="366"/>
      <c r="H925" s="366"/>
      <c r="I925" s="366"/>
      <c r="J925" s="366"/>
      <c r="K925" s="366"/>
      <c r="L925" s="366"/>
      <c r="M925" s="367"/>
      <c r="O925" s="1" t="s">
        <v>1706</v>
      </c>
      <c r="AQ925" s="112" t="s">
        <v>1706</v>
      </c>
    </row>
    <row r="926" spans="2:43" ht="15" customHeight="1" outlineLevel="1" x14ac:dyDescent="0.25">
      <c r="B926" s="363"/>
      <c r="C926" s="364"/>
      <c r="D926" s="365"/>
      <c r="E926" s="366"/>
      <c r="F926" s="366"/>
      <c r="G926" s="366"/>
      <c r="H926" s="366"/>
      <c r="I926" s="366"/>
      <c r="J926" s="366"/>
      <c r="K926" s="366"/>
      <c r="L926" s="366"/>
      <c r="M926" s="367"/>
      <c r="O926" s="1" t="s">
        <v>1707</v>
      </c>
      <c r="AQ926" s="112" t="s">
        <v>1707</v>
      </c>
    </row>
    <row r="927" spans="2:43" ht="15" customHeight="1" outlineLevel="1" x14ac:dyDescent="0.25">
      <c r="B927" s="363"/>
      <c r="C927" s="364"/>
      <c r="D927" s="365"/>
      <c r="E927" s="366"/>
      <c r="F927" s="366"/>
      <c r="G927" s="366"/>
      <c r="H927" s="366"/>
      <c r="I927" s="366"/>
      <c r="J927" s="366"/>
      <c r="K927" s="366"/>
      <c r="L927" s="366"/>
      <c r="M927" s="367"/>
      <c r="O927" s="1" t="s">
        <v>1708</v>
      </c>
      <c r="AQ927" s="112" t="s">
        <v>1708</v>
      </c>
    </row>
    <row r="928" spans="2:43" ht="15" customHeight="1" outlineLevel="1" x14ac:dyDescent="0.25">
      <c r="B928" s="363"/>
      <c r="C928" s="364"/>
      <c r="D928" s="365"/>
      <c r="E928" s="366"/>
      <c r="F928" s="366"/>
      <c r="G928" s="366"/>
      <c r="H928" s="366"/>
      <c r="I928" s="366"/>
      <c r="J928" s="366"/>
      <c r="K928" s="366"/>
      <c r="L928" s="366"/>
      <c r="M928" s="367"/>
      <c r="O928" s="1" t="s">
        <v>1709</v>
      </c>
      <c r="AQ928" s="112" t="s">
        <v>1709</v>
      </c>
    </row>
    <row r="929" spans="2:43" ht="15" customHeight="1" outlineLevel="1" x14ac:dyDescent="0.25">
      <c r="B929" s="363"/>
      <c r="C929" s="364"/>
      <c r="D929" s="365"/>
      <c r="E929" s="366"/>
      <c r="F929" s="366"/>
      <c r="G929" s="366"/>
      <c r="H929" s="366"/>
      <c r="I929" s="366"/>
      <c r="J929" s="366"/>
      <c r="K929" s="366"/>
      <c r="L929" s="366"/>
      <c r="M929" s="367"/>
      <c r="O929" s="1" t="s">
        <v>1710</v>
      </c>
      <c r="AQ929" s="112" t="s">
        <v>1710</v>
      </c>
    </row>
    <row r="930" spans="2:43" ht="15" customHeight="1" outlineLevel="1" x14ac:dyDescent="0.25">
      <c r="B930" s="363"/>
      <c r="C930" s="364"/>
      <c r="D930" s="365"/>
      <c r="E930" s="366"/>
      <c r="F930" s="366"/>
      <c r="G930" s="366"/>
      <c r="H930" s="366"/>
      <c r="I930" s="366"/>
      <c r="J930" s="366"/>
      <c r="K930" s="366"/>
      <c r="L930" s="366"/>
      <c r="M930" s="367"/>
      <c r="O930" s="1" t="s">
        <v>1711</v>
      </c>
      <c r="AQ930" s="112" t="s">
        <v>1711</v>
      </c>
    </row>
    <row r="931" spans="2:43" ht="15" customHeight="1" outlineLevel="1" x14ac:dyDescent="0.25">
      <c r="B931" s="363"/>
      <c r="C931" s="364"/>
      <c r="D931" s="365"/>
      <c r="E931" s="366"/>
      <c r="F931" s="366"/>
      <c r="G931" s="366"/>
      <c r="H931" s="366"/>
      <c r="I931" s="366"/>
      <c r="J931" s="366"/>
      <c r="K931" s="366"/>
      <c r="L931" s="366"/>
      <c r="M931" s="367"/>
      <c r="O931" s="1" t="s">
        <v>1712</v>
      </c>
      <c r="AQ931" s="112" t="s">
        <v>1712</v>
      </c>
    </row>
    <row r="932" spans="2:43" ht="15" customHeight="1" outlineLevel="1" x14ac:dyDescent="0.25">
      <c r="B932" s="363"/>
      <c r="C932" s="364"/>
      <c r="D932" s="365"/>
      <c r="E932" s="366"/>
      <c r="F932" s="366"/>
      <c r="G932" s="366"/>
      <c r="H932" s="366"/>
      <c r="I932" s="366"/>
      <c r="J932" s="366"/>
      <c r="K932" s="366"/>
      <c r="L932" s="366"/>
      <c r="M932" s="367"/>
      <c r="O932" s="1" t="s">
        <v>1713</v>
      </c>
      <c r="AQ932" s="112" t="s">
        <v>1713</v>
      </c>
    </row>
    <row r="933" spans="2:43" ht="15" customHeight="1" outlineLevel="1" x14ac:dyDescent="0.25">
      <c r="B933" s="363"/>
      <c r="C933" s="364"/>
      <c r="D933" s="365"/>
      <c r="E933" s="366"/>
      <c r="F933" s="366"/>
      <c r="G933" s="366"/>
      <c r="H933" s="366"/>
      <c r="I933" s="366"/>
      <c r="J933" s="366"/>
      <c r="K933" s="366"/>
      <c r="L933" s="366"/>
      <c r="M933" s="367"/>
      <c r="O933" s="1" t="s">
        <v>1714</v>
      </c>
      <c r="AQ933" s="112" t="s">
        <v>1714</v>
      </c>
    </row>
    <row r="934" spans="2:43" ht="15" customHeight="1" outlineLevel="1" x14ac:dyDescent="0.25">
      <c r="B934" s="363"/>
      <c r="C934" s="364"/>
      <c r="D934" s="365"/>
      <c r="E934" s="366"/>
      <c r="F934" s="366"/>
      <c r="G934" s="366"/>
      <c r="H934" s="366"/>
      <c r="I934" s="366"/>
      <c r="J934" s="366"/>
      <c r="K934" s="366"/>
      <c r="L934" s="366"/>
      <c r="M934" s="367"/>
      <c r="O934" s="1" t="s">
        <v>1715</v>
      </c>
      <c r="AQ934" s="112" t="s">
        <v>1715</v>
      </c>
    </row>
    <row r="935" spans="2:43" ht="15" customHeight="1" outlineLevel="1" x14ac:dyDescent="0.25">
      <c r="B935" s="363"/>
      <c r="C935" s="364"/>
      <c r="D935" s="365"/>
      <c r="E935" s="366"/>
      <c r="F935" s="366"/>
      <c r="G935" s="366"/>
      <c r="H935" s="366"/>
      <c r="I935" s="366"/>
      <c r="J935" s="366"/>
      <c r="K935" s="366"/>
      <c r="L935" s="366"/>
      <c r="M935" s="367"/>
      <c r="O935" s="1" t="s">
        <v>1716</v>
      </c>
      <c r="AQ935" s="112" t="s">
        <v>1716</v>
      </c>
    </row>
    <row r="936" spans="2:43" ht="15" customHeight="1" outlineLevel="1" x14ac:dyDescent="0.25">
      <c r="B936" s="363"/>
      <c r="C936" s="364"/>
      <c r="D936" s="365"/>
      <c r="E936" s="366"/>
      <c r="F936" s="366"/>
      <c r="G936" s="366"/>
      <c r="H936" s="366"/>
      <c r="I936" s="366"/>
      <c r="J936" s="366"/>
      <c r="K936" s="366"/>
      <c r="L936" s="366"/>
      <c r="M936" s="367"/>
      <c r="O936" s="1" t="s">
        <v>1717</v>
      </c>
      <c r="AQ936" s="112" t="s">
        <v>1717</v>
      </c>
    </row>
    <row r="937" spans="2:43" ht="15" customHeight="1" outlineLevel="1" x14ac:dyDescent="0.25">
      <c r="B937" s="363"/>
      <c r="C937" s="364"/>
      <c r="D937" s="365"/>
      <c r="E937" s="366"/>
      <c r="F937" s="366"/>
      <c r="G937" s="366"/>
      <c r="H937" s="366"/>
      <c r="I937" s="366"/>
      <c r="J937" s="366"/>
      <c r="K937" s="366"/>
      <c r="L937" s="366"/>
      <c r="M937" s="367"/>
      <c r="O937" s="1" t="s">
        <v>1718</v>
      </c>
      <c r="AQ937" s="112" t="s">
        <v>1718</v>
      </c>
    </row>
    <row r="938" spans="2:43" ht="15" customHeight="1" outlineLevel="1" x14ac:dyDescent="0.25">
      <c r="B938" s="363"/>
      <c r="C938" s="364"/>
      <c r="D938" s="365"/>
      <c r="E938" s="366"/>
      <c r="F938" s="366"/>
      <c r="G938" s="366"/>
      <c r="H938" s="366"/>
      <c r="I938" s="366"/>
      <c r="J938" s="366"/>
      <c r="K938" s="366"/>
      <c r="L938" s="366"/>
      <c r="M938" s="367"/>
      <c r="O938" s="1" t="s">
        <v>1719</v>
      </c>
      <c r="AQ938" s="112" t="s">
        <v>1719</v>
      </c>
    </row>
    <row r="939" spans="2:43" ht="15" customHeight="1" outlineLevel="1" x14ac:dyDescent="0.25">
      <c r="B939" s="363"/>
      <c r="C939" s="364"/>
      <c r="D939" s="365"/>
      <c r="E939" s="366"/>
      <c r="F939" s="366"/>
      <c r="G939" s="366"/>
      <c r="H939" s="366"/>
      <c r="I939" s="366"/>
      <c r="J939" s="366"/>
      <c r="K939" s="366"/>
      <c r="L939" s="366"/>
      <c r="M939" s="367"/>
      <c r="O939" s="1" t="s">
        <v>1720</v>
      </c>
      <c r="AQ939" s="112" t="s">
        <v>1720</v>
      </c>
    </row>
    <row r="940" spans="2:43" ht="15" customHeight="1" outlineLevel="1" x14ac:dyDescent="0.25">
      <c r="B940" s="363"/>
      <c r="C940" s="364"/>
      <c r="D940" s="365"/>
      <c r="E940" s="366"/>
      <c r="F940" s="366"/>
      <c r="G940" s="366"/>
      <c r="H940" s="366"/>
      <c r="I940" s="366"/>
      <c r="J940" s="366"/>
      <c r="K940" s="366"/>
      <c r="L940" s="366"/>
      <c r="M940" s="367"/>
      <c r="O940" s="1" t="s">
        <v>1721</v>
      </c>
      <c r="AQ940" s="112" t="s">
        <v>1721</v>
      </c>
    </row>
    <row r="941" spans="2:43" ht="15" customHeight="1" outlineLevel="1" x14ac:dyDescent="0.25">
      <c r="B941" s="363"/>
      <c r="C941" s="364"/>
      <c r="D941" s="365"/>
      <c r="E941" s="366"/>
      <c r="F941" s="366"/>
      <c r="G941" s="366"/>
      <c r="H941" s="366"/>
      <c r="I941" s="366"/>
      <c r="J941" s="366"/>
      <c r="K941" s="366"/>
      <c r="L941" s="366"/>
      <c r="M941" s="367"/>
      <c r="O941" s="1" t="s">
        <v>1722</v>
      </c>
      <c r="AQ941" s="112" t="s">
        <v>1722</v>
      </c>
    </row>
    <row r="942" spans="2:43" ht="15" customHeight="1" outlineLevel="1" x14ac:dyDescent="0.25">
      <c r="B942" s="363"/>
      <c r="C942" s="364"/>
      <c r="D942" s="365"/>
      <c r="E942" s="366"/>
      <c r="F942" s="366"/>
      <c r="G942" s="366"/>
      <c r="H942" s="366"/>
      <c r="I942" s="366"/>
      <c r="J942" s="366"/>
      <c r="K942" s="366"/>
      <c r="L942" s="366"/>
      <c r="M942" s="367"/>
      <c r="O942" s="1" t="s">
        <v>1723</v>
      </c>
      <c r="AQ942" s="112" t="s">
        <v>1723</v>
      </c>
    </row>
    <row r="943" spans="2:43" ht="15" customHeight="1" outlineLevel="1" x14ac:dyDescent="0.25">
      <c r="B943" s="363"/>
      <c r="C943" s="364"/>
      <c r="D943" s="365"/>
      <c r="E943" s="366"/>
      <c r="F943" s="366"/>
      <c r="G943" s="366"/>
      <c r="H943" s="366"/>
      <c r="I943" s="366"/>
      <c r="J943" s="366"/>
      <c r="K943" s="366"/>
      <c r="L943" s="366"/>
      <c r="M943" s="367"/>
      <c r="O943" s="1" t="s">
        <v>1724</v>
      </c>
      <c r="AQ943" s="112" t="s">
        <v>1724</v>
      </c>
    </row>
    <row r="944" spans="2:43" ht="15" customHeight="1" outlineLevel="1" x14ac:dyDescent="0.25">
      <c r="B944" s="363"/>
      <c r="C944" s="364"/>
      <c r="D944" s="365"/>
      <c r="E944" s="366"/>
      <c r="F944" s="366"/>
      <c r="G944" s="366"/>
      <c r="H944" s="366"/>
      <c r="I944" s="366"/>
      <c r="J944" s="366"/>
      <c r="K944" s="366"/>
      <c r="L944" s="366"/>
      <c r="M944" s="367"/>
      <c r="O944" s="1" t="s">
        <v>1725</v>
      </c>
      <c r="AQ944" s="112" t="s">
        <v>1725</v>
      </c>
    </row>
    <row r="945" spans="2:43" ht="15" customHeight="1" outlineLevel="1" x14ac:dyDescent="0.25">
      <c r="B945" s="363"/>
      <c r="C945" s="364"/>
      <c r="D945" s="365"/>
      <c r="E945" s="366"/>
      <c r="F945" s="366"/>
      <c r="G945" s="366"/>
      <c r="H945" s="366"/>
      <c r="I945" s="366"/>
      <c r="J945" s="366"/>
      <c r="K945" s="366"/>
      <c r="L945" s="366"/>
      <c r="M945" s="367"/>
      <c r="O945" s="1" t="s">
        <v>1726</v>
      </c>
      <c r="AQ945" s="112" t="s">
        <v>1726</v>
      </c>
    </row>
    <row r="946" spans="2:43" ht="15" customHeight="1" outlineLevel="1" x14ac:dyDescent="0.25">
      <c r="B946" s="363"/>
      <c r="C946" s="364"/>
      <c r="D946" s="365"/>
      <c r="E946" s="366"/>
      <c r="F946" s="366"/>
      <c r="G946" s="366"/>
      <c r="H946" s="366"/>
      <c r="I946" s="366"/>
      <c r="J946" s="366"/>
      <c r="K946" s="366"/>
      <c r="L946" s="366"/>
      <c r="M946" s="367"/>
      <c r="O946" s="1" t="s">
        <v>1727</v>
      </c>
      <c r="AQ946" s="112" t="s">
        <v>1727</v>
      </c>
    </row>
    <row r="947" spans="2:43" ht="15" customHeight="1" outlineLevel="1" x14ac:dyDescent="0.25">
      <c r="B947" s="363"/>
      <c r="C947" s="364"/>
      <c r="D947" s="365"/>
      <c r="E947" s="366"/>
      <c r="F947" s="366"/>
      <c r="G947" s="366"/>
      <c r="H947" s="366"/>
      <c r="I947" s="366"/>
      <c r="J947" s="366"/>
      <c r="K947" s="366"/>
      <c r="L947" s="366"/>
      <c r="M947" s="367"/>
      <c r="O947" s="1" t="s">
        <v>1728</v>
      </c>
      <c r="AQ947" s="112" t="s">
        <v>1728</v>
      </c>
    </row>
    <row r="948" spans="2:43" ht="15" customHeight="1" outlineLevel="1" x14ac:dyDescent="0.25">
      <c r="B948" s="363"/>
      <c r="C948" s="364"/>
      <c r="D948" s="365"/>
      <c r="E948" s="366"/>
      <c r="F948" s="366"/>
      <c r="G948" s="366"/>
      <c r="H948" s="366"/>
      <c r="I948" s="366"/>
      <c r="J948" s="366"/>
      <c r="K948" s="366"/>
      <c r="L948" s="366"/>
      <c r="M948" s="367"/>
      <c r="O948" s="1" t="s">
        <v>1729</v>
      </c>
      <c r="AQ948" s="112" t="s">
        <v>1729</v>
      </c>
    </row>
    <row r="949" spans="2:43" ht="15" customHeight="1" outlineLevel="1" x14ac:dyDescent="0.25">
      <c r="B949" s="363"/>
      <c r="C949" s="364"/>
      <c r="D949" s="365"/>
      <c r="E949" s="366"/>
      <c r="F949" s="366"/>
      <c r="G949" s="366"/>
      <c r="H949" s="366"/>
      <c r="I949" s="366"/>
      <c r="J949" s="366"/>
      <c r="K949" s="366"/>
      <c r="L949" s="366"/>
      <c r="M949" s="367"/>
      <c r="O949" s="1" t="s">
        <v>1730</v>
      </c>
      <c r="AQ949" s="112" t="s">
        <v>1730</v>
      </c>
    </row>
    <row r="950" spans="2:43" ht="15" customHeight="1" outlineLevel="1" x14ac:dyDescent="0.25">
      <c r="B950" s="363"/>
      <c r="C950" s="364"/>
      <c r="D950" s="365"/>
      <c r="E950" s="366"/>
      <c r="F950" s="366"/>
      <c r="G950" s="366"/>
      <c r="H950" s="366"/>
      <c r="I950" s="366"/>
      <c r="J950" s="366"/>
      <c r="K950" s="366"/>
      <c r="L950" s="366"/>
      <c r="M950" s="367"/>
      <c r="O950" s="1" t="s">
        <v>1731</v>
      </c>
      <c r="AQ950" s="112" t="s">
        <v>1731</v>
      </c>
    </row>
    <row r="951" spans="2:43" ht="15" customHeight="1" outlineLevel="1" x14ac:dyDescent="0.25">
      <c r="B951" s="363"/>
      <c r="C951" s="364"/>
      <c r="D951" s="365"/>
      <c r="E951" s="366"/>
      <c r="F951" s="366"/>
      <c r="G951" s="366"/>
      <c r="H951" s="366"/>
      <c r="I951" s="366"/>
      <c r="J951" s="366"/>
      <c r="K951" s="366"/>
      <c r="L951" s="366"/>
      <c r="M951" s="367"/>
      <c r="O951" s="1" t="s">
        <v>1732</v>
      </c>
      <c r="AQ951" s="112" t="s">
        <v>1732</v>
      </c>
    </row>
    <row r="952" spans="2:43" ht="15" customHeight="1" outlineLevel="1" x14ac:dyDescent="0.25">
      <c r="B952" s="363"/>
      <c r="C952" s="364"/>
      <c r="D952" s="365"/>
      <c r="E952" s="366"/>
      <c r="F952" s="366"/>
      <c r="G952" s="366"/>
      <c r="H952" s="366"/>
      <c r="I952" s="366"/>
      <c r="J952" s="366"/>
      <c r="K952" s="366"/>
      <c r="L952" s="366"/>
      <c r="M952" s="367"/>
      <c r="O952" s="1" t="s">
        <v>1733</v>
      </c>
      <c r="AQ952" s="112" t="s">
        <v>1733</v>
      </c>
    </row>
    <row r="953" spans="2:43" ht="15" customHeight="1" outlineLevel="1" x14ac:dyDescent="0.25">
      <c r="B953" s="363"/>
      <c r="C953" s="364"/>
      <c r="D953" s="365"/>
      <c r="E953" s="366"/>
      <c r="F953" s="366"/>
      <c r="G953" s="366"/>
      <c r="H953" s="366"/>
      <c r="I953" s="366"/>
      <c r="J953" s="366"/>
      <c r="K953" s="366"/>
      <c r="L953" s="366"/>
      <c r="M953" s="367"/>
      <c r="O953" s="1" t="s">
        <v>1734</v>
      </c>
      <c r="AQ953" s="112" t="s">
        <v>1734</v>
      </c>
    </row>
    <row r="954" spans="2:43" ht="15" customHeight="1" outlineLevel="1" x14ac:dyDescent="0.25">
      <c r="B954" s="363"/>
      <c r="C954" s="364"/>
      <c r="D954" s="365"/>
      <c r="E954" s="366"/>
      <c r="F954" s="366"/>
      <c r="G954" s="366"/>
      <c r="H954" s="366"/>
      <c r="I954" s="366"/>
      <c r="J954" s="366"/>
      <c r="K954" s="366"/>
      <c r="L954" s="366"/>
      <c r="M954" s="367"/>
      <c r="O954" s="1" t="s">
        <v>1735</v>
      </c>
      <c r="AQ954" s="112" t="s">
        <v>1735</v>
      </c>
    </row>
    <row r="955" spans="2:43" ht="15" customHeight="1" outlineLevel="1" x14ac:dyDescent="0.25">
      <c r="B955" s="363"/>
      <c r="C955" s="364"/>
      <c r="D955" s="365"/>
      <c r="E955" s="366"/>
      <c r="F955" s="366"/>
      <c r="G955" s="366"/>
      <c r="H955" s="366"/>
      <c r="I955" s="366"/>
      <c r="J955" s="366"/>
      <c r="K955" s="366"/>
      <c r="L955" s="366"/>
      <c r="M955" s="367"/>
      <c r="O955" s="1" t="s">
        <v>1736</v>
      </c>
      <c r="AQ955" s="112" t="s">
        <v>1736</v>
      </c>
    </row>
    <row r="956" spans="2:43" ht="15" customHeight="1" outlineLevel="1" x14ac:dyDescent="0.25">
      <c r="B956" s="363"/>
      <c r="C956" s="364"/>
      <c r="D956" s="365"/>
      <c r="E956" s="366"/>
      <c r="F956" s="366"/>
      <c r="G956" s="366"/>
      <c r="H956" s="366"/>
      <c r="I956" s="366"/>
      <c r="J956" s="366"/>
      <c r="K956" s="366"/>
      <c r="L956" s="366"/>
      <c r="M956" s="367"/>
      <c r="O956" s="1" t="s">
        <v>1737</v>
      </c>
      <c r="AQ956" s="112" t="s">
        <v>1737</v>
      </c>
    </row>
    <row r="957" spans="2:43" ht="15" customHeight="1" outlineLevel="1" x14ac:dyDescent="0.25">
      <c r="B957" s="363"/>
      <c r="C957" s="364"/>
      <c r="D957" s="365"/>
      <c r="E957" s="366"/>
      <c r="F957" s="366"/>
      <c r="G957" s="366"/>
      <c r="H957" s="366"/>
      <c r="I957" s="366"/>
      <c r="J957" s="366"/>
      <c r="K957" s="366"/>
      <c r="L957" s="366"/>
      <c r="M957" s="367"/>
      <c r="O957" s="1" t="s">
        <v>1738</v>
      </c>
      <c r="AQ957" s="112" t="s">
        <v>1738</v>
      </c>
    </row>
    <row r="958" spans="2:43" ht="15" customHeight="1" outlineLevel="1" x14ac:dyDescent="0.25">
      <c r="B958" s="363"/>
      <c r="C958" s="364"/>
      <c r="D958" s="365"/>
      <c r="E958" s="366"/>
      <c r="F958" s="366"/>
      <c r="G958" s="366"/>
      <c r="H958" s="366"/>
      <c r="I958" s="366"/>
      <c r="J958" s="366"/>
      <c r="K958" s="366"/>
      <c r="L958" s="366"/>
      <c r="M958" s="367"/>
      <c r="O958" s="1" t="s">
        <v>1739</v>
      </c>
      <c r="AQ958" s="112" t="s">
        <v>1739</v>
      </c>
    </row>
    <row r="959" spans="2:43" ht="15" customHeight="1" outlineLevel="1" x14ac:dyDescent="0.25">
      <c r="B959" s="363"/>
      <c r="C959" s="364"/>
      <c r="D959" s="365"/>
      <c r="E959" s="366"/>
      <c r="F959" s="366"/>
      <c r="G959" s="366"/>
      <c r="H959" s="366"/>
      <c r="I959" s="366"/>
      <c r="J959" s="366"/>
      <c r="K959" s="366"/>
      <c r="L959" s="366"/>
      <c r="M959" s="367"/>
      <c r="O959" s="1" t="s">
        <v>1740</v>
      </c>
      <c r="AQ959" s="112" t="s">
        <v>1740</v>
      </c>
    </row>
    <row r="960" spans="2:43" ht="15" customHeight="1" outlineLevel="1" x14ac:dyDescent="0.25">
      <c r="B960" s="363"/>
      <c r="C960" s="364"/>
      <c r="D960" s="365"/>
      <c r="E960" s="366"/>
      <c r="F960" s="366"/>
      <c r="G960" s="366"/>
      <c r="H960" s="366"/>
      <c r="I960" s="366"/>
      <c r="J960" s="366"/>
      <c r="K960" s="366"/>
      <c r="L960" s="366"/>
      <c r="M960" s="367"/>
      <c r="O960" s="1" t="s">
        <v>1741</v>
      </c>
      <c r="AQ960" s="112" t="s">
        <v>1741</v>
      </c>
    </row>
    <row r="961" spans="2:43" ht="15" customHeight="1" outlineLevel="1" x14ac:dyDescent="0.25">
      <c r="B961" s="363"/>
      <c r="C961" s="364"/>
      <c r="D961" s="365"/>
      <c r="E961" s="366"/>
      <c r="F961" s="366"/>
      <c r="G961" s="366"/>
      <c r="H961" s="366"/>
      <c r="I961" s="366"/>
      <c r="J961" s="366"/>
      <c r="K961" s="366"/>
      <c r="L961" s="366"/>
      <c r="M961" s="367"/>
      <c r="O961" s="1" t="s">
        <v>1742</v>
      </c>
      <c r="AQ961" s="112" t="s">
        <v>1742</v>
      </c>
    </row>
    <row r="962" spans="2:43" ht="15" customHeight="1" outlineLevel="1" x14ac:dyDescent="0.25">
      <c r="B962" s="363"/>
      <c r="C962" s="364"/>
      <c r="D962" s="365"/>
      <c r="E962" s="366"/>
      <c r="F962" s="366"/>
      <c r="G962" s="366"/>
      <c r="H962" s="366"/>
      <c r="I962" s="366"/>
      <c r="J962" s="366"/>
      <c r="K962" s="366"/>
      <c r="L962" s="366"/>
      <c r="M962" s="367"/>
      <c r="O962" s="1" t="s">
        <v>1743</v>
      </c>
      <c r="AQ962" s="112" t="s">
        <v>1743</v>
      </c>
    </row>
    <row r="963" spans="2:43" ht="15" customHeight="1" outlineLevel="1" x14ac:dyDescent="0.25">
      <c r="B963" s="363"/>
      <c r="C963" s="364"/>
      <c r="D963" s="365"/>
      <c r="E963" s="366"/>
      <c r="F963" s="366"/>
      <c r="G963" s="366"/>
      <c r="H963" s="366"/>
      <c r="I963" s="366"/>
      <c r="J963" s="366"/>
      <c r="K963" s="366"/>
      <c r="L963" s="366"/>
      <c r="M963" s="367"/>
      <c r="O963" s="1" t="s">
        <v>1744</v>
      </c>
      <c r="AQ963" s="112" t="s">
        <v>1744</v>
      </c>
    </row>
    <row r="964" spans="2:43" ht="15" customHeight="1" outlineLevel="1" x14ac:dyDescent="0.25">
      <c r="B964" s="363"/>
      <c r="C964" s="364"/>
      <c r="D964" s="365"/>
      <c r="E964" s="366"/>
      <c r="F964" s="366"/>
      <c r="G964" s="366"/>
      <c r="H964" s="366"/>
      <c r="I964" s="366"/>
      <c r="J964" s="366"/>
      <c r="K964" s="366"/>
      <c r="L964" s="366"/>
      <c r="M964" s="367"/>
      <c r="O964" s="1" t="s">
        <v>1745</v>
      </c>
      <c r="AQ964" s="112" t="s">
        <v>1745</v>
      </c>
    </row>
    <row r="965" spans="2:43" ht="15" customHeight="1" outlineLevel="1" x14ac:dyDescent="0.25">
      <c r="B965" s="363"/>
      <c r="C965" s="364"/>
      <c r="D965" s="365"/>
      <c r="E965" s="366"/>
      <c r="F965" s="366"/>
      <c r="G965" s="366"/>
      <c r="H965" s="366"/>
      <c r="I965" s="366"/>
      <c r="J965" s="366"/>
      <c r="K965" s="366"/>
      <c r="L965" s="366"/>
      <c r="M965" s="367"/>
      <c r="O965" s="1" t="s">
        <v>1746</v>
      </c>
      <c r="AQ965" s="112" t="s">
        <v>1746</v>
      </c>
    </row>
    <row r="966" spans="2:43" ht="15" customHeight="1" outlineLevel="1" x14ac:dyDescent="0.25">
      <c r="B966" s="363"/>
      <c r="C966" s="364"/>
      <c r="D966" s="365"/>
      <c r="E966" s="366"/>
      <c r="F966" s="366"/>
      <c r="G966" s="366"/>
      <c r="H966" s="366"/>
      <c r="I966" s="366"/>
      <c r="J966" s="366"/>
      <c r="K966" s="366"/>
      <c r="L966" s="366"/>
      <c r="M966" s="367"/>
      <c r="O966" s="1" t="s">
        <v>1747</v>
      </c>
      <c r="AQ966" s="112" t="s">
        <v>1747</v>
      </c>
    </row>
    <row r="967" spans="2:43" ht="15" customHeight="1" outlineLevel="1" x14ac:dyDescent="0.25">
      <c r="B967" s="363"/>
      <c r="C967" s="364"/>
      <c r="D967" s="365"/>
      <c r="E967" s="366"/>
      <c r="F967" s="366"/>
      <c r="G967" s="366"/>
      <c r="H967" s="366"/>
      <c r="I967" s="366"/>
      <c r="J967" s="366"/>
      <c r="K967" s="366"/>
      <c r="L967" s="366"/>
      <c r="M967" s="367"/>
      <c r="O967" s="1" t="s">
        <v>1748</v>
      </c>
      <c r="AQ967" s="112" t="s">
        <v>1748</v>
      </c>
    </row>
    <row r="968" spans="2:43" ht="15" customHeight="1" outlineLevel="1" x14ac:dyDescent="0.25">
      <c r="B968" s="363"/>
      <c r="C968" s="364"/>
      <c r="D968" s="365"/>
      <c r="E968" s="366"/>
      <c r="F968" s="366"/>
      <c r="G968" s="366"/>
      <c r="H968" s="366"/>
      <c r="I968" s="366"/>
      <c r="J968" s="366"/>
      <c r="K968" s="366"/>
      <c r="L968" s="366"/>
      <c r="M968" s="367"/>
      <c r="O968" s="1" t="s">
        <v>1749</v>
      </c>
      <c r="AQ968" s="112" t="s">
        <v>1749</v>
      </c>
    </row>
    <row r="969" spans="2:43" ht="15" customHeight="1" outlineLevel="1" x14ac:dyDescent="0.25">
      <c r="B969" s="363"/>
      <c r="C969" s="364"/>
      <c r="D969" s="365"/>
      <c r="E969" s="366"/>
      <c r="F969" s="366"/>
      <c r="G969" s="366"/>
      <c r="H969" s="366"/>
      <c r="I969" s="366"/>
      <c r="J969" s="366"/>
      <c r="K969" s="366"/>
      <c r="L969" s="366"/>
      <c r="M969" s="367"/>
      <c r="O969" s="1" t="s">
        <v>1750</v>
      </c>
      <c r="AQ969" s="112" t="s">
        <v>1750</v>
      </c>
    </row>
    <row r="970" spans="2:43" ht="15" customHeight="1" outlineLevel="1" x14ac:dyDescent="0.25">
      <c r="B970" s="363"/>
      <c r="C970" s="364"/>
      <c r="D970" s="365"/>
      <c r="E970" s="366"/>
      <c r="F970" s="366"/>
      <c r="G970" s="366"/>
      <c r="H970" s="366"/>
      <c r="I970" s="366"/>
      <c r="J970" s="366"/>
      <c r="K970" s="366"/>
      <c r="L970" s="366"/>
      <c r="M970" s="367"/>
      <c r="O970" s="1" t="s">
        <v>1751</v>
      </c>
      <c r="AQ970" s="112" t="s">
        <v>1751</v>
      </c>
    </row>
    <row r="971" spans="2:43" ht="15" customHeight="1" outlineLevel="1" x14ac:dyDescent="0.25">
      <c r="B971" s="363"/>
      <c r="C971" s="364"/>
      <c r="D971" s="365"/>
      <c r="E971" s="366"/>
      <c r="F971" s="366"/>
      <c r="G971" s="366"/>
      <c r="H971" s="366"/>
      <c r="I971" s="366"/>
      <c r="J971" s="366"/>
      <c r="K971" s="366"/>
      <c r="L971" s="366"/>
      <c r="M971" s="367"/>
      <c r="O971" s="1" t="s">
        <v>1752</v>
      </c>
      <c r="AQ971" s="112" t="s">
        <v>1752</v>
      </c>
    </row>
    <row r="972" spans="2:43" ht="15" customHeight="1" outlineLevel="1" x14ac:dyDescent="0.25">
      <c r="B972" s="363"/>
      <c r="C972" s="364"/>
      <c r="D972" s="365"/>
      <c r="E972" s="366"/>
      <c r="F972" s="366"/>
      <c r="G972" s="366"/>
      <c r="H972" s="366"/>
      <c r="I972" s="366"/>
      <c r="J972" s="366"/>
      <c r="K972" s="366"/>
      <c r="L972" s="366"/>
      <c r="M972" s="367"/>
      <c r="O972" s="1" t="s">
        <v>1753</v>
      </c>
      <c r="AQ972" s="112" t="s">
        <v>1753</v>
      </c>
    </row>
    <row r="973" spans="2:43" ht="15" customHeight="1" outlineLevel="1" x14ac:dyDescent="0.25">
      <c r="B973" s="363"/>
      <c r="C973" s="364"/>
      <c r="D973" s="365"/>
      <c r="E973" s="366"/>
      <c r="F973" s="366"/>
      <c r="G973" s="366"/>
      <c r="H973" s="366"/>
      <c r="I973" s="366"/>
      <c r="J973" s="366"/>
      <c r="K973" s="366"/>
      <c r="L973" s="366"/>
      <c r="M973" s="367"/>
      <c r="O973" s="1" t="s">
        <v>1754</v>
      </c>
      <c r="AQ973" s="112" t="s">
        <v>1754</v>
      </c>
    </row>
    <row r="974" spans="2:43" ht="15" customHeight="1" outlineLevel="1" x14ac:dyDescent="0.25">
      <c r="B974" s="363"/>
      <c r="C974" s="364"/>
      <c r="D974" s="365"/>
      <c r="E974" s="366"/>
      <c r="F974" s="366"/>
      <c r="G974" s="366"/>
      <c r="H974" s="366"/>
      <c r="I974" s="366"/>
      <c r="J974" s="366"/>
      <c r="K974" s="366"/>
      <c r="L974" s="366"/>
      <c r="M974" s="367"/>
      <c r="O974" s="1" t="s">
        <v>1755</v>
      </c>
      <c r="AQ974" s="112" t="s">
        <v>1755</v>
      </c>
    </row>
    <row r="975" spans="2:43" ht="15" customHeight="1" outlineLevel="1" x14ac:dyDescent="0.25">
      <c r="B975" s="363"/>
      <c r="C975" s="364"/>
      <c r="D975" s="365"/>
      <c r="E975" s="366"/>
      <c r="F975" s="366"/>
      <c r="G975" s="366"/>
      <c r="H975" s="366"/>
      <c r="I975" s="366"/>
      <c r="J975" s="366"/>
      <c r="K975" s="366"/>
      <c r="L975" s="366"/>
      <c r="M975" s="367"/>
      <c r="O975" s="1" t="s">
        <v>1756</v>
      </c>
      <c r="AQ975" s="112" t="s">
        <v>1756</v>
      </c>
    </row>
    <row r="976" spans="2:43" ht="15" customHeight="1" outlineLevel="1" x14ac:dyDescent="0.25">
      <c r="B976" s="363"/>
      <c r="C976" s="364"/>
      <c r="D976" s="365"/>
      <c r="E976" s="366"/>
      <c r="F976" s="366"/>
      <c r="G976" s="366"/>
      <c r="H976" s="366"/>
      <c r="I976" s="366"/>
      <c r="J976" s="366"/>
      <c r="K976" s="366"/>
      <c r="L976" s="366"/>
      <c r="M976" s="367"/>
      <c r="O976" s="1" t="s">
        <v>1757</v>
      </c>
      <c r="AQ976" s="112" t="s">
        <v>1757</v>
      </c>
    </row>
    <row r="977" spans="2:43" ht="15" customHeight="1" outlineLevel="1" x14ac:dyDescent="0.25">
      <c r="B977" s="363"/>
      <c r="C977" s="364"/>
      <c r="D977" s="365"/>
      <c r="E977" s="366"/>
      <c r="F977" s="366"/>
      <c r="G977" s="366"/>
      <c r="H977" s="366"/>
      <c r="I977" s="366"/>
      <c r="J977" s="366"/>
      <c r="K977" s="366"/>
      <c r="L977" s="366"/>
      <c r="M977" s="367"/>
      <c r="O977" s="1" t="s">
        <v>1758</v>
      </c>
      <c r="AQ977" s="112" t="s">
        <v>1758</v>
      </c>
    </row>
    <row r="978" spans="2:43" ht="15" customHeight="1" outlineLevel="1" x14ac:dyDescent="0.25">
      <c r="B978" s="363"/>
      <c r="C978" s="364"/>
      <c r="D978" s="365"/>
      <c r="E978" s="366"/>
      <c r="F978" s="366"/>
      <c r="G978" s="366"/>
      <c r="H978" s="366"/>
      <c r="I978" s="366"/>
      <c r="J978" s="366"/>
      <c r="K978" s="366"/>
      <c r="L978" s="366"/>
      <c r="M978" s="367"/>
      <c r="O978" s="1" t="s">
        <v>1759</v>
      </c>
      <c r="AQ978" s="112" t="s">
        <v>1759</v>
      </c>
    </row>
    <row r="979" spans="2:43" ht="15" customHeight="1" outlineLevel="1" x14ac:dyDescent="0.25">
      <c r="B979" s="363"/>
      <c r="C979" s="364"/>
      <c r="D979" s="365"/>
      <c r="E979" s="366"/>
      <c r="F979" s="366"/>
      <c r="G979" s="366"/>
      <c r="H979" s="366"/>
      <c r="I979" s="366"/>
      <c r="J979" s="366"/>
      <c r="K979" s="366"/>
      <c r="L979" s="366"/>
      <c r="M979" s="367"/>
      <c r="O979" s="1" t="s">
        <v>1760</v>
      </c>
      <c r="AQ979" s="112" t="s">
        <v>1760</v>
      </c>
    </row>
    <row r="980" spans="2:43" ht="15" customHeight="1" outlineLevel="1" x14ac:dyDescent="0.25">
      <c r="B980" s="363"/>
      <c r="C980" s="364"/>
      <c r="D980" s="365"/>
      <c r="E980" s="366"/>
      <c r="F980" s="366"/>
      <c r="G980" s="366"/>
      <c r="H980" s="366"/>
      <c r="I980" s="366"/>
      <c r="J980" s="366"/>
      <c r="K980" s="366"/>
      <c r="L980" s="366"/>
      <c r="M980" s="367"/>
      <c r="O980" s="1" t="s">
        <v>1761</v>
      </c>
      <c r="AQ980" s="112" t="s">
        <v>1761</v>
      </c>
    </row>
    <row r="981" spans="2:43" ht="15" customHeight="1" outlineLevel="1" x14ac:dyDescent="0.25">
      <c r="B981" s="363"/>
      <c r="C981" s="364"/>
      <c r="D981" s="365"/>
      <c r="E981" s="366"/>
      <c r="F981" s="366"/>
      <c r="G981" s="366"/>
      <c r="H981" s="366"/>
      <c r="I981" s="366"/>
      <c r="J981" s="366"/>
      <c r="K981" s="366"/>
      <c r="L981" s="366"/>
      <c r="M981" s="367"/>
      <c r="O981" s="1" t="s">
        <v>1762</v>
      </c>
      <c r="AQ981" s="112" t="s">
        <v>1762</v>
      </c>
    </row>
    <row r="982" spans="2:43" ht="15" customHeight="1" outlineLevel="1" x14ac:dyDescent="0.25">
      <c r="B982" s="363"/>
      <c r="C982" s="364"/>
      <c r="D982" s="365"/>
      <c r="E982" s="366"/>
      <c r="F982" s="366"/>
      <c r="G982" s="366"/>
      <c r="H982" s="366"/>
      <c r="I982" s="366"/>
      <c r="J982" s="366"/>
      <c r="K982" s="366"/>
      <c r="L982" s="366"/>
      <c r="M982" s="367"/>
      <c r="O982" s="1" t="s">
        <v>1763</v>
      </c>
      <c r="AQ982" s="112" t="s">
        <v>1763</v>
      </c>
    </row>
    <row r="983" spans="2:43" ht="15" customHeight="1" outlineLevel="1" x14ac:dyDescent="0.25">
      <c r="B983" s="363"/>
      <c r="C983" s="364"/>
      <c r="D983" s="365"/>
      <c r="E983" s="366"/>
      <c r="F983" s="366"/>
      <c r="G983" s="366"/>
      <c r="H983" s="366"/>
      <c r="I983" s="366"/>
      <c r="J983" s="366"/>
      <c r="K983" s="366"/>
      <c r="L983" s="366"/>
      <c r="M983" s="367"/>
      <c r="O983" s="1" t="s">
        <v>1764</v>
      </c>
      <c r="AQ983" s="112" t="s">
        <v>1764</v>
      </c>
    </row>
    <row r="984" spans="2:43" ht="15" customHeight="1" outlineLevel="1" x14ac:dyDescent="0.25">
      <c r="B984" s="363"/>
      <c r="C984" s="364"/>
      <c r="D984" s="365"/>
      <c r="E984" s="366"/>
      <c r="F984" s="366"/>
      <c r="G984" s="366"/>
      <c r="H984" s="366"/>
      <c r="I984" s="366"/>
      <c r="J984" s="366"/>
      <c r="K984" s="366"/>
      <c r="L984" s="366"/>
      <c r="M984" s="367"/>
      <c r="O984" s="1" t="s">
        <v>1765</v>
      </c>
      <c r="AQ984" s="112" t="s">
        <v>1765</v>
      </c>
    </row>
    <row r="985" spans="2:43" ht="15" customHeight="1" outlineLevel="1" x14ac:dyDescent="0.25">
      <c r="B985" s="363"/>
      <c r="C985" s="364"/>
      <c r="D985" s="365"/>
      <c r="E985" s="366"/>
      <c r="F985" s="366"/>
      <c r="G985" s="366"/>
      <c r="H985" s="366"/>
      <c r="I985" s="366"/>
      <c r="J985" s="366"/>
      <c r="K985" s="366"/>
      <c r="L985" s="366"/>
      <c r="M985" s="367"/>
      <c r="O985" s="1" t="s">
        <v>1766</v>
      </c>
      <c r="AQ985" s="112" t="s">
        <v>1766</v>
      </c>
    </row>
    <row r="986" spans="2:43" ht="15" customHeight="1" outlineLevel="1" x14ac:dyDescent="0.25">
      <c r="B986" s="363"/>
      <c r="C986" s="364"/>
      <c r="D986" s="365"/>
      <c r="E986" s="366"/>
      <c r="F986" s="366"/>
      <c r="G986" s="366"/>
      <c r="H986" s="366"/>
      <c r="I986" s="366"/>
      <c r="J986" s="366"/>
      <c r="K986" s="366"/>
      <c r="L986" s="366"/>
      <c r="M986" s="367"/>
      <c r="O986" s="1" t="s">
        <v>1767</v>
      </c>
      <c r="AQ986" s="112" t="s">
        <v>1767</v>
      </c>
    </row>
    <row r="987" spans="2:43" ht="15" customHeight="1" outlineLevel="1" x14ac:dyDescent="0.25">
      <c r="B987" s="363"/>
      <c r="C987" s="364"/>
      <c r="D987" s="365"/>
      <c r="E987" s="366"/>
      <c r="F987" s="366"/>
      <c r="G987" s="366"/>
      <c r="H987" s="366"/>
      <c r="I987" s="366"/>
      <c r="J987" s="366"/>
      <c r="K987" s="366"/>
      <c r="L987" s="366"/>
      <c r="M987" s="367"/>
      <c r="O987" s="1" t="s">
        <v>1768</v>
      </c>
      <c r="AQ987" s="112" t="s">
        <v>1768</v>
      </c>
    </row>
    <row r="988" spans="2:43" ht="15" customHeight="1" outlineLevel="1" x14ac:dyDescent="0.25">
      <c r="B988" s="363"/>
      <c r="C988" s="364"/>
      <c r="D988" s="365"/>
      <c r="E988" s="366"/>
      <c r="F988" s="366"/>
      <c r="G988" s="366"/>
      <c r="H988" s="366"/>
      <c r="I988" s="366"/>
      <c r="J988" s="366"/>
      <c r="K988" s="366"/>
      <c r="L988" s="366"/>
      <c r="M988" s="367"/>
      <c r="O988" s="1" t="s">
        <v>1769</v>
      </c>
      <c r="AQ988" s="112" t="s">
        <v>1769</v>
      </c>
    </row>
    <row r="989" spans="2:43" ht="15" customHeight="1" outlineLevel="1" x14ac:dyDescent="0.25">
      <c r="B989" s="363"/>
      <c r="C989" s="364"/>
      <c r="D989" s="365"/>
      <c r="E989" s="366"/>
      <c r="F989" s="366"/>
      <c r="G989" s="366"/>
      <c r="H989" s="366"/>
      <c r="I989" s="366"/>
      <c r="J989" s="366"/>
      <c r="K989" s="366"/>
      <c r="L989" s="366"/>
      <c r="M989" s="367"/>
      <c r="O989" s="1" t="s">
        <v>1770</v>
      </c>
      <c r="AQ989" s="112" t="s">
        <v>1770</v>
      </c>
    </row>
    <row r="990" spans="2:43" ht="15" customHeight="1" outlineLevel="1" x14ac:dyDescent="0.25">
      <c r="B990" s="363"/>
      <c r="C990" s="364"/>
      <c r="D990" s="365"/>
      <c r="E990" s="366"/>
      <c r="F990" s="366"/>
      <c r="G990" s="366"/>
      <c r="H990" s="366"/>
      <c r="I990" s="366"/>
      <c r="J990" s="366"/>
      <c r="K990" s="366"/>
      <c r="L990" s="366"/>
      <c r="M990" s="367"/>
      <c r="O990" s="1" t="s">
        <v>1771</v>
      </c>
      <c r="AQ990" s="112" t="s">
        <v>1771</v>
      </c>
    </row>
    <row r="991" spans="2:43" ht="15" customHeight="1" outlineLevel="1" x14ac:dyDescent="0.25">
      <c r="B991" s="363"/>
      <c r="C991" s="364"/>
      <c r="D991" s="365"/>
      <c r="E991" s="366"/>
      <c r="F991" s="366"/>
      <c r="G991" s="366"/>
      <c r="H991" s="366"/>
      <c r="I991" s="366"/>
      <c r="J991" s="366"/>
      <c r="K991" s="366"/>
      <c r="L991" s="366"/>
      <c r="M991" s="367"/>
      <c r="O991" s="1" t="s">
        <v>1772</v>
      </c>
      <c r="AQ991" s="112" t="s">
        <v>1772</v>
      </c>
    </row>
    <row r="992" spans="2:43" ht="15" customHeight="1" outlineLevel="1" x14ac:dyDescent="0.25">
      <c r="B992" s="363"/>
      <c r="C992" s="364"/>
      <c r="D992" s="365"/>
      <c r="E992" s="366"/>
      <c r="F992" s="366"/>
      <c r="G992" s="366"/>
      <c r="H992" s="366"/>
      <c r="I992" s="366"/>
      <c r="J992" s="366"/>
      <c r="K992" s="366"/>
      <c r="L992" s="366"/>
      <c r="M992" s="367"/>
      <c r="O992" s="1" t="s">
        <v>1773</v>
      </c>
      <c r="AQ992" s="112" t="s">
        <v>1773</v>
      </c>
    </row>
    <row r="993" spans="2:43" ht="15" customHeight="1" outlineLevel="1" x14ac:dyDescent="0.25">
      <c r="B993" s="363"/>
      <c r="C993" s="364"/>
      <c r="D993" s="365"/>
      <c r="E993" s="366"/>
      <c r="F993" s="366"/>
      <c r="G993" s="366"/>
      <c r="H993" s="366"/>
      <c r="I993" s="366"/>
      <c r="J993" s="366"/>
      <c r="K993" s="366"/>
      <c r="L993" s="366"/>
      <c r="M993" s="367"/>
      <c r="O993" s="1" t="s">
        <v>1774</v>
      </c>
      <c r="AQ993" s="112" t="s">
        <v>1774</v>
      </c>
    </row>
    <row r="994" spans="2:43" ht="15" customHeight="1" outlineLevel="1" x14ac:dyDescent="0.25">
      <c r="B994" s="363"/>
      <c r="C994" s="364"/>
      <c r="D994" s="365"/>
      <c r="E994" s="366"/>
      <c r="F994" s="366"/>
      <c r="G994" s="366"/>
      <c r="H994" s="366"/>
      <c r="I994" s="366"/>
      <c r="J994" s="366"/>
      <c r="K994" s="366"/>
      <c r="L994" s="366"/>
      <c r="M994" s="367"/>
      <c r="O994" s="1" t="s">
        <v>1775</v>
      </c>
      <c r="AQ994" s="112" t="s">
        <v>1775</v>
      </c>
    </row>
    <row r="995" spans="2:43" ht="15" customHeight="1" outlineLevel="1" x14ac:dyDescent="0.25">
      <c r="B995" s="363"/>
      <c r="C995" s="364"/>
      <c r="D995" s="365"/>
      <c r="E995" s="366"/>
      <c r="F995" s="366"/>
      <c r="G995" s="366"/>
      <c r="H995" s="366"/>
      <c r="I995" s="366"/>
      <c r="J995" s="366"/>
      <c r="K995" s="366"/>
      <c r="L995" s="366"/>
      <c r="M995" s="367"/>
      <c r="O995" s="1" t="s">
        <v>1776</v>
      </c>
      <c r="AQ995" s="112" t="s">
        <v>1776</v>
      </c>
    </row>
    <row r="996" spans="2:43" ht="15" customHeight="1" outlineLevel="1" x14ac:dyDescent="0.25">
      <c r="B996" s="363"/>
      <c r="C996" s="364"/>
      <c r="D996" s="365"/>
      <c r="E996" s="366"/>
      <c r="F996" s="366"/>
      <c r="G996" s="366"/>
      <c r="H996" s="366"/>
      <c r="I996" s="366"/>
      <c r="J996" s="366"/>
      <c r="K996" s="366"/>
      <c r="L996" s="366"/>
      <c r="M996" s="367"/>
      <c r="O996" s="1" t="s">
        <v>1777</v>
      </c>
      <c r="AQ996" s="112" t="s">
        <v>1777</v>
      </c>
    </row>
    <row r="997" spans="2:43" ht="15" customHeight="1" outlineLevel="1" x14ac:dyDescent="0.25">
      <c r="B997" s="363"/>
      <c r="C997" s="364"/>
      <c r="D997" s="365"/>
      <c r="E997" s="366"/>
      <c r="F997" s="366"/>
      <c r="G997" s="366"/>
      <c r="H997" s="366"/>
      <c r="I997" s="366"/>
      <c r="J997" s="366"/>
      <c r="K997" s="366"/>
      <c r="L997" s="366"/>
      <c r="M997" s="367"/>
      <c r="O997" s="1" t="s">
        <v>1778</v>
      </c>
      <c r="AQ997" s="112" t="s">
        <v>1778</v>
      </c>
    </row>
    <row r="998" spans="2:43" ht="15" customHeight="1" outlineLevel="1" x14ac:dyDescent="0.25">
      <c r="B998" s="363"/>
      <c r="C998" s="364"/>
      <c r="D998" s="365"/>
      <c r="E998" s="366"/>
      <c r="F998" s="366"/>
      <c r="G998" s="366"/>
      <c r="H998" s="366"/>
      <c r="I998" s="366"/>
      <c r="J998" s="366"/>
      <c r="K998" s="366"/>
      <c r="L998" s="366"/>
      <c r="M998" s="367"/>
      <c r="O998" s="1" t="s">
        <v>1779</v>
      </c>
      <c r="AQ998" s="112" t="s">
        <v>1779</v>
      </c>
    </row>
    <row r="999" spans="2:43" ht="15" customHeight="1" outlineLevel="1" x14ac:dyDescent="0.25">
      <c r="B999" s="363"/>
      <c r="C999" s="364"/>
      <c r="D999" s="365"/>
      <c r="E999" s="366"/>
      <c r="F999" s="366"/>
      <c r="G999" s="366"/>
      <c r="H999" s="366"/>
      <c r="I999" s="366"/>
      <c r="J999" s="366"/>
      <c r="K999" s="366"/>
      <c r="L999" s="366"/>
      <c r="M999" s="367"/>
      <c r="O999" s="1" t="s">
        <v>1780</v>
      </c>
      <c r="AQ999" s="112" t="s">
        <v>1780</v>
      </c>
    </row>
    <row r="1000" spans="2:43" ht="15" customHeight="1" outlineLevel="1" x14ac:dyDescent="0.25">
      <c r="B1000" s="363"/>
      <c r="C1000" s="364"/>
      <c r="D1000" s="365"/>
      <c r="E1000" s="366"/>
      <c r="F1000" s="366"/>
      <c r="G1000" s="366"/>
      <c r="H1000" s="366"/>
      <c r="I1000" s="366"/>
      <c r="J1000" s="366"/>
      <c r="K1000" s="366"/>
      <c r="L1000" s="366"/>
      <c r="M1000" s="367"/>
      <c r="O1000" s="1" t="s">
        <v>1781</v>
      </c>
      <c r="AQ1000" s="112" t="s">
        <v>1781</v>
      </c>
    </row>
    <row r="1001" spans="2:43" ht="15" customHeight="1" outlineLevel="1" x14ac:dyDescent="0.25">
      <c r="B1001" s="363"/>
      <c r="C1001" s="364"/>
      <c r="D1001" s="365"/>
      <c r="E1001" s="366"/>
      <c r="F1001" s="366"/>
      <c r="G1001" s="366"/>
      <c r="H1001" s="366"/>
      <c r="I1001" s="366"/>
      <c r="J1001" s="366"/>
      <c r="K1001" s="366"/>
      <c r="L1001" s="366"/>
      <c r="M1001" s="367"/>
      <c r="O1001" s="1" t="s">
        <v>1782</v>
      </c>
      <c r="AQ1001" s="112" t="s">
        <v>1782</v>
      </c>
    </row>
    <row r="1002" spans="2:43" ht="15" customHeight="1" outlineLevel="1" x14ac:dyDescent="0.25">
      <c r="B1002" s="363"/>
      <c r="C1002" s="364"/>
      <c r="D1002" s="365"/>
      <c r="E1002" s="366"/>
      <c r="F1002" s="366"/>
      <c r="G1002" s="366"/>
      <c r="H1002" s="366"/>
      <c r="I1002" s="366"/>
      <c r="J1002" s="366"/>
      <c r="K1002" s="366"/>
      <c r="L1002" s="366"/>
      <c r="M1002" s="367"/>
      <c r="O1002" s="1" t="s">
        <v>1783</v>
      </c>
      <c r="AQ1002" s="112" t="s">
        <v>1783</v>
      </c>
    </row>
    <row r="1003" spans="2:43" ht="15" customHeight="1" outlineLevel="1" x14ac:dyDescent="0.25">
      <c r="B1003" s="363"/>
      <c r="C1003" s="364"/>
      <c r="D1003" s="365"/>
      <c r="E1003" s="366"/>
      <c r="F1003" s="366"/>
      <c r="G1003" s="366"/>
      <c r="H1003" s="366"/>
      <c r="I1003" s="366"/>
      <c r="J1003" s="366"/>
      <c r="K1003" s="366"/>
      <c r="L1003" s="366"/>
      <c r="M1003" s="367"/>
      <c r="O1003" s="1" t="s">
        <v>1784</v>
      </c>
      <c r="AQ1003" s="112" t="s">
        <v>1784</v>
      </c>
    </row>
    <row r="1004" spans="2:43" ht="15" customHeight="1" outlineLevel="1" thickBot="1" x14ac:dyDescent="0.3">
      <c r="B1004" s="368"/>
      <c r="C1004" s="364"/>
      <c r="D1004" s="365"/>
      <c r="E1004" s="366"/>
      <c r="F1004" s="366"/>
      <c r="G1004" s="366"/>
      <c r="H1004" s="366"/>
      <c r="I1004" s="366"/>
      <c r="J1004" s="366"/>
      <c r="K1004" s="366"/>
      <c r="L1004" s="366"/>
      <c r="M1004" s="367"/>
      <c r="O1004" s="1" t="s">
        <v>1785</v>
      </c>
      <c r="AQ1004" s="112" t="s">
        <v>1785</v>
      </c>
    </row>
    <row r="1005" spans="2:43" ht="15" customHeight="1" thickTop="1" thickBot="1" x14ac:dyDescent="0.3">
      <c r="B1005" s="555" t="str">
        <f>IF(Lang=0,R1005,S1005)</f>
        <v>Total consolidé</v>
      </c>
      <c r="C1005" s="556">
        <f>IF(Lang=0,T1005,U1005)</f>
        <v>0</v>
      </c>
      <c r="D1005" s="556">
        <f>IF(Lang=0,V1005,W1005)</f>
        <v>0</v>
      </c>
      <c r="E1005" s="369">
        <f t="shared" ref="E1005:M1005" si="3">SUM(E7:E1004)</f>
        <v>0</v>
      </c>
      <c r="F1005" s="369">
        <f t="shared" si="3"/>
        <v>0</v>
      </c>
      <c r="G1005" s="369">
        <f t="shared" si="3"/>
        <v>0</v>
      </c>
      <c r="H1005" s="369">
        <f t="shared" si="3"/>
        <v>0</v>
      </c>
      <c r="I1005" s="369">
        <f t="shared" si="3"/>
        <v>0</v>
      </c>
      <c r="J1005" s="369">
        <f t="shared" si="3"/>
        <v>0</v>
      </c>
      <c r="K1005" s="369">
        <f t="shared" si="3"/>
        <v>0</v>
      </c>
      <c r="L1005" s="369">
        <f t="shared" si="3"/>
        <v>0</v>
      </c>
      <c r="M1005" s="370">
        <f t="shared" si="3"/>
        <v>0</v>
      </c>
      <c r="O1005" s="1" t="s">
        <v>1786</v>
      </c>
      <c r="R1005" s="112" t="s">
        <v>1787</v>
      </c>
      <c r="S1005" s="112" t="s">
        <v>1788</v>
      </c>
    </row>
    <row r="1007" spans="2:43" x14ac:dyDescent="0.25">
      <c r="B1007" s="140"/>
    </row>
  </sheetData>
  <sheetProtection sheet="1" objects="1" scenarios="1"/>
  <mergeCells count="9">
    <mergeCell ref="B2:M2"/>
    <mergeCell ref="B3:M3"/>
    <mergeCell ref="E4:H4"/>
    <mergeCell ref="I4:J4"/>
    <mergeCell ref="B1005:D1005"/>
    <mergeCell ref="K4:M4"/>
    <mergeCell ref="B4:B5"/>
    <mergeCell ref="C4:C5"/>
    <mergeCell ref="D4:D5"/>
  </mergeCells>
  <printOptions horizontalCentered="1"/>
  <pageMargins left="0.15748031496063" right="0.15748031496063" top="0.74803149606299202" bottom="0.43307086614173201" header="0.31496062992126" footer="0.15748031496063"/>
  <pageSetup paperSize="5" scale="74" orientation="landscape" r:id="rId1"/>
  <headerFooter>
    <oddFooter>&amp;LAutorité des marchés financiers
Direction principale de la surveillance des assureurs et du contrôle du droit d'exercice&amp;CTableau 2.2 a&amp;RActif des contrats de réassurance détenus</oddFooter>
  </headerFooter>
  <colBreaks count="1" manualBreakCount="1">
    <brk id="13"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'0'!$D$4:$D$104</xm:f>
          </x14:formula1>
          <xm:sqref>C7:C1004</xm:sqref>
        </x14:dataValidation>
        <x14:dataValidation type="list" allowBlank="1" showInputMessage="1" showErrorMessage="1" xr:uid="{00000000-0002-0000-0500-000001000000}">
          <x14:formula1>
            <xm:f>'0'!$B$4:$B$1004</xm:f>
          </x14:formula1>
          <xm:sqref>D7:D1004</xm:sqref>
        </x14:dataValidation>
        <x14:dataValidation type="list" allowBlank="1" showInputMessage="1" showErrorMessage="1" xr:uid="{00000000-0002-0000-0500-000002000000}">
          <x14:formula1>
            <xm:f>Menus!$E$3:$E$186</xm:f>
          </x14:formula1>
          <xm:sqref>B7:B1004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2F244-08F4-4900-BD8A-1692C5D685DA}">
  <sheetPr codeName="Feuil12"/>
  <dimension ref="B1:AM17"/>
  <sheetViews>
    <sheetView zoomScale="85" zoomScaleNormal="85" zoomScaleSheetLayoutView="80" workbookViewId="0"/>
  </sheetViews>
  <sheetFormatPr baseColWidth="10" defaultColWidth="11.42578125" defaultRowHeight="15" outlineLevelCol="1" x14ac:dyDescent="0.25"/>
  <cols>
    <col min="1" max="1" width="2.28515625" style="141" customWidth="1"/>
    <col min="2" max="2" width="20.7109375" style="142" customWidth="1"/>
    <col min="3" max="11" width="21.28515625" style="141" customWidth="1"/>
    <col min="12" max="12" width="2.140625" style="141" customWidth="1"/>
    <col min="13" max="13" width="3.7109375" style="141" customWidth="1"/>
    <col min="14" max="14" width="11.42578125" style="141" bestFit="1"/>
    <col min="15" max="38" width="11.42578125" style="112" hidden="1" customWidth="1" outlineLevel="1"/>
    <col min="39" max="39" width="11.42578125" style="141" customWidth="1" collapsed="1"/>
    <col min="40" max="42" width="11.42578125" style="141" customWidth="1"/>
    <col min="43" max="16384" width="11.42578125" style="141"/>
  </cols>
  <sheetData>
    <row r="1" spans="2:39" ht="15.75" thickBot="1" x14ac:dyDescent="0.3">
      <c r="B1" s="139"/>
      <c r="C1" s="111"/>
      <c r="D1" s="111"/>
      <c r="E1" s="111"/>
      <c r="F1" s="111"/>
      <c r="G1" s="111"/>
      <c r="H1" s="111"/>
      <c r="I1" s="111"/>
      <c r="J1" s="111"/>
      <c r="K1" s="111"/>
      <c r="L1" s="111"/>
      <c r="M1" s="111"/>
      <c r="N1" s="111"/>
      <c r="AM1" s="111"/>
    </row>
    <row r="2" spans="2:39" ht="30" customHeight="1" x14ac:dyDescent="0.25">
      <c r="B2" s="524" t="str">
        <f t="shared" ref="B2:B17" si="0">IF(Lang=0,P2,Q2)</f>
        <v>Actif (Passif) des contrats de réassurance détenus par ligne d'affaires
(consolidé)</v>
      </c>
      <c r="C2" s="543">
        <f>IF(Lang=0,R2,S2)</f>
        <v>0</v>
      </c>
      <c r="D2" s="543">
        <f>IF(Lang=0,T2,U2)</f>
        <v>0</v>
      </c>
      <c r="E2" s="543">
        <f>IF(Lang=0,V2,W2)</f>
        <v>0</v>
      </c>
      <c r="F2" s="543">
        <f>IF(Lang=0,X2,Y2)</f>
        <v>0</v>
      </c>
      <c r="G2" s="543">
        <f>IF(Lang=0,Z2,AA2)</f>
        <v>0</v>
      </c>
      <c r="H2" s="543">
        <f>IF(Lang=0,AB2,AC2)</f>
        <v>0</v>
      </c>
      <c r="I2" s="543">
        <f>IF(Lang=0,AD2,AE2)</f>
        <v>0</v>
      </c>
      <c r="J2" s="543">
        <f>IF(Lang=0,AF2,AG2)</f>
        <v>0</v>
      </c>
      <c r="K2" s="544">
        <f>IF(Lang=0,AH2,AI2)</f>
        <v>0</v>
      </c>
      <c r="L2" s="111"/>
      <c r="M2" s="111"/>
      <c r="N2" s="111"/>
      <c r="P2" s="112" t="s">
        <v>1815</v>
      </c>
      <c r="Q2" s="112" t="s">
        <v>1804</v>
      </c>
      <c r="AM2" s="111"/>
    </row>
    <row r="3" spans="2:39" ht="14.25" customHeight="1" x14ac:dyDescent="0.25">
      <c r="B3" s="545" t="str">
        <f t="shared" si="0"/>
        <v>(en millier de dollars)</v>
      </c>
      <c r="C3" s="546">
        <f>IF(Lang=0,R3,S3)</f>
        <v>0</v>
      </c>
      <c r="D3" s="547">
        <f>IF(Lang=0,T3,U3)</f>
        <v>0</v>
      </c>
      <c r="E3" s="547">
        <f>IF(Lang=0,V3,W3)</f>
        <v>0</v>
      </c>
      <c r="F3" s="547">
        <f>IF(Lang=0,X3,Y3)</f>
        <v>0</v>
      </c>
      <c r="G3" s="546">
        <f>IF(Lang=0,Z3,AA3)</f>
        <v>0</v>
      </c>
      <c r="H3" s="547">
        <f>IF(Lang=0,AB3,AC3)</f>
        <v>0</v>
      </c>
      <c r="I3" s="546">
        <f>IF(Lang=0,AD3,AE3)</f>
        <v>0</v>
      </c>
      <c r="J3" s="547">
        <f>IF(Lang=0,AF3,AG3)</f>
        <v>0</v>
      </c>
      <c r="K3" s="532">
        <f>IF(Lang=0,AH3,AI3)</f>
        <v>0</v>
      </c>
      <c r="L3" s="111"/>
      <c r="M3" s="111"/>
      <c r="N3" s="111"/>
      <c r="P3" s="112" t="s">
        <v>756</v>
      </c>
      <c r="Q3" s="112" t="s">
        <v>757</v>
      </c>
      <c r="AM3" s="111"/>
    </row>
    <row r="4" spans="2:39" ht="26.25" customHeight="1" x14ac:dyDescent="0.25">
      <c r="B4" s="34" t="str">
        <f t="shared" si="0"/>
        <v>Ligne d'affaires
des états VIE</v>
      </c>
      <c r="C4" s="551" t="str">
        <f>IF(Lang=0,R4,S4)</f>
        <v>Actif au titre de la couverture restante (ACR)</v>
      </c>
      <c r="D4" s="552">
        <f>IF(Lang=0,T4,U4)</f>
        <v>0</v>
      </c>
      <c r="E4" s="552">
        <f>IF(Lang=0,V4,W4)</f>
        <v>0</v>
      </c>
      <c r="F4" s="553">
        <f>IF(Lang=0,X4,Y4)</f>
        <v>0</v>
      </c>
      <c r="G4" s="554" t="str">
        <f>IF(Lang=0,Z4,AA4)</f>
        <v>Actif au titre des sinistres survenus (ASS)</v>
      </c>
      <c r="H4" s="553">
        <f>IF(Lang=0,AB4,AC4)</f>
        <v>0</v>
      </c>
      <c r="I4" s="549" t="str">
        <f>IF(Lang=0,AD4,AE4)</f>
        <v>Autres données</v>
      </c>
      <c r="J4" s="533">
        <f>IF(Lang=0,AF4,AG4)</f>
        <v>0</v>
      </c>
      <c r="K4" s="550">
        <f>IF(Lang=0,AH4,AI4)</f>
        <v>0</v>
      </c>
      <c r="L4" s="111"/>
      <c r="M4" s="111"/>
      <c r="N4" s="111"/>
      <c r="P4" s="112" t="s">
        <v>1791</v>
      </c>
      <c r="Q4" s="112" t="s">
        <v>1792</v>
      </c>
      <c r="R4" s="112" t="s">
        <v>1806</v>
      </c>
      <c r="S4" s="112" t="s">
        <v>1807</v>
      </c>
      <c r="Z4" s="112" t="s">
        <v>1808</v>
      </c>
      <c r="AA4" s="112" t="s">
        <v>1809</v>
      </c>
      <c r="AD4" s="112" t="s">
        <v>768</v>
      </c>
      <c r="AE4" s="112" t="s">
        <v>769</v>
      </c>
      <c r="AM4" s="111"/>
    </row>
    <row r="5" spans="2:39" ht="40.15" customHeight="1" x14ac:dyDescent="0.25">
      <c r="B5" s="537" t="str">
        <f t="shared" si="0"/>
        <v>Non consolidé</v>
      </c>
      <c r="C5" s="99" t="str">
        <f>IF(Lang=0,R5,S5)</f>
        <v>Estimation de la valeur actualisée des flux de trésorerie futurs</v>
      </c>
      <c r="D5" s="181" t="str">
        <f>IF(Lang=0,T5,U5)</f>
        <v>Ajustement au titre du risque non financier</v>
      </c>
      <c r="E5" s="181" t="str">
        <f>IF(Lang=0,V5,W5)</f>
        <v>Marge sur services contractuels (MSC)</v>
      </c>
      <c r="F5" s="181" t="str">
        <f>IF(Lang=0,X5,Y5)</f>
        <v>Méthode de la répartition des primes (MRP)</v>
      </c>
      <c r="G5" s="99" t="str">
        <f>IF(Lang=0,Z5,AA5)</f>
        <v>Estimation de la valeur actualisée des flux de trésorerie futurs</v>
      </c>
      <c r="H5" s="181" t="str">
        <f>IF(Lang=0,AB5,AC5)</f>
        <v>Ajustement au titre du risque non financier</v>
      </c>
      <c r="I5" s="99" t="str">
        <f>IF(Lang=0,AD5,AE5)</f>
        <v>Marge sur services contractuels comptabilisée pour les services reçus</v>
      </c>
      <c r="J5" s="181" t="str">
        <f>IF(Lang=0,AF5,AG5)</f>
        <v>Primes payées</v>
      </c>
      <c r="K5" s="191" t="str">
        <f>IF(Lang=0,AH5,AI5)</f>
        <v>Composant de recouvrement de perte des contrats d'assurance déficitaires</v>
      </c>
      <c r="L5" s="111"/>
      <c r="M5" s="111"/>
      <c r="N5" s="111"/>
      <c r="P5" s="112" t="s">
        <v>1793</v>
      </c>
      <c r="Q5" s="112" t="s">
        <v>1794</v>
      </c>
      <c r="R5" s="112" t="s">
        <v>770</v>
      </c>
      <c r="S5" s="112" t="s">
        <v>771</v>
      </c>
      <c r="T5" s="112" t="s">
        <v>772</v>
      </c>
      <c r="U5" s="112" t="s">
        <v>773</v>
      </c>
      <c r="V5" s="112" t="s">
        <v>774</v>
      </c>
      <c r="W5" s="112" t="s">
        <v>775</v>
      </c>
      <c r="X5" s="112" t="s">
        <v>776</v>
      </c>
      <c r="Y5" s="112" t="s">
        <v>777</v>
      </c>
      <c r="Z5" s="112" t="s">
        <v>770</v>
      </c>
      <c r="AA5" s="112" t="s">
        <v>771</v>
      </c>
      <c r="AB5" s="112" t="s">
        <v>772</v>
      </c>
      <c r="AC5" s="112" t="s">
        <v>773</v>
      </c>
      <c r="AD5" s="112" t="s">
        <v>1811</v>
      </c>
      <c r="AE5" s="112" t="s">
        <v>2785</v>
      </c>
      <c r="AF5" s="112" t="s">
        <v>1812</v>
      </c>
      <c r="AG5" s="112" t="s">
        <v>2784</v>
      </c>
      <c r="AH5" s="112" t="s">
        <v>1813</v>
      </c>
      <c r="AI5" s="112" t="s">
        <v>1814</v>
      </c>
      <c r="AM5" s="111"/>
    </row>
    <row r="6" spans="2:39" ht="9" customHeight="1" x14ac:dyDescent="0.25">
      <c r="B6" s="542">
        <f t="shared" si="0"/>
        <v>0</v>
      </c>
      <c r="C6" s="193" t="s">
        <v>782</v>
      </c>
      <c r="D6" s="188" t="s">
        <v>783</v>
      </c>
      <c r="E6" s="188" t="s">
        <v>784</v>
      </c>
      <c r="F6" s="188" t="s">
        <v>1796</v>
      </c>
      <c r="G6" s="188" t="s">
        <v>789</v>
      </c>
      <c r="H6" s="188" t="s">
        <v>790</v>
      </c>
      <c r="I6" s="188" t="s">
        <v>791</v>
      </c>
      <c r="J6" s="188" t="s">
        <v>792</v>
      </c>
      <c r="K6" s="189" t="s">
        <v>793</v>
      </c>
      <c r="L6" s="111"/>
      <c r="M6" s="2" t="str">
        <f>IF(Lang=0,AK6,AL6)</f>
        <v>Réf</v>
      </c>
      <c r="N6" s="111"/>
      <c r="AK6" s="112" t="s">
        <v>2</v>
      </c>
      <c r="AL6" s="112" t="s">
        <v>3</v>
      </c>
      <c r="AM6" s="111"/>
    </row>
    <row r="7" spans="2:39" ht="15" customHeight="1" x14ac:dyDescent="0.25">
      <c r="B7" s="192" t="str">
        <f t="shared" si="0"/>
        <v>Assurance individuelle</v>
      </c>
      <c r="C7" s="371"/>
      <c r="D7" s="371"/>
      <c r="E7" s="371"/>
      <c r="F7" s="371"/>
      <c r="G7" s="371"/>
      <c r="H7" s="371"/>
      <c r="I7" s="371"/>
      <c r="J7" s="371"/>
      <c r="K7" s="372"/>
      <c r="L7" s="111"/>
      <c r="M7" s="1" t="s">
        <v>24</v>
      </c>
      <c r="N7" s="111"/>
      <c r="P7" s="112" t="s">
        <v>46</v>
      </c>
      <c r="Q7" s="112" t="s">
        <v>47</v>
      </c>
      <c r="AM7" s="111"/>
    </row>
    <row r="8" spans="2:39" ht="15" customHeight="1" x14ac:dyDescent="0.25">
      <c r="B8" s="194" t="str">
        <f t="shared" si="0"/>
        <v>Assurance collective</v>
      </c>
      <c r="C8" s="371"/>
      <c r="D8" s="371"/>
      <c r="E8" s="371"/>
      <c r="F8" s="371"/>
      <c r="G8" s="371"/>
      <c r="H8" s="371"/>
      <c r="I8" s="371"/>
      <c r="J8" s="371"/>
      <c r="K8" s="372"/>
      <c r="L8" s="111"/>
      <c r="M8" s="1" t="s">
        <v>811</v>
      </c>
      <c r="N8" s="111"/>
      <c r="P8" s="112" t="s">
        <v>74</v>
      </c>
      <c r="Q8" s="112" t="s">
        <v>75</v>
      </c>
      <c r="AM8" s="111"/>
    </row>
    <row r="9" spans="2:39" ht="15" customHeight="1" x14ac:dyDescent="0.25">
      <c r="B9" s="194" t="str">
        <f t="shared" si="0"/>
        <v>Rente individuelle</v>
      </c>
      <c r="C9" s="371"/>
      <c r="D9" s="371"/>
      <c r="E9" s="371"/>
      <c r="F9" s="371"/>
      <c r="G9" s="371"/>
      <c r="H9" s="371"/>
      <c r="I9" s="371"/>
      <c r="J9" s="371"/>
      <c r="K9" s="372"/>
      <c r="L9" s="111"/>
      <c r="M9" s="1" t="s">
        <v>821</v>
      </c>
      <c r="N9" s="111"/>
      <c r="P9" s="112" t="s">
        <v>93</v>
      </c>
      <c r="Q9" s="112" t="s">
        <v>103</v>
      </c>
      <c r="AM9" s="111"/>
    </row>
    <row r="10" spans="2:39" ht="15" customHeight="1" x14ac:dyDescent="0.25">
      <c r="B10" s="194" t="str">
        <f t="shared" si="0"/>
        <v>Rente collective</v>
      </c>
      <c r="C10" s="371"/>
      <c r="D10" s="371"/>
      <c r="E10" s="371"/>
      <c r="F10" s="371"/>
      <c r="G10" s="371"/>
      <c r="H10" s="371"/>
      <c r="I10" s="371"/>
      <c r="J10" s="371"/>
      <c r="K10" s="372"/>
      <c r="L10" s="111"/>
      <c r="M10" s="1" t="s">
        <v>831</v>
      </c>
      <c r="N10" s="111"/>
      <c r="P10" s="112" t="s">
        <v>127</v>
      </c>
      <c r="Q10" s="112" t="s">
        <v>128</v>
      </c>
      <c r="AM10" s="111"/>
    </row>
    <row r="11" spans="2:39" ht="15" customHeight="1" x14ac:dyDescent="0.25">
      <c r="B11" s="194" t="str">
        <f t="shared" si="0"/>
        <v>Avec participation</v>
      </c>
      <c r="C11" s="371"/>
      <c r="D11" s="371"/>
      <c r="E11" s="371"/>
      <c r="F11" s="371"/>
      <c r="G11" s="371"/>
      <c r="H11" s="371"/>
      <c r="I11" s="371"/>
      <c r="J11" s="371"/>
      <c r="K11" s="372"/>
      <c r="L11" s="111"/>
      <c r="M11" s="1" t="s">
        <v>841</v>
      </c>
      <c r="N11" s="111"/>
      <c r="P11" s="112" t="s">
        <v>1797</v>
      </c>
      <c r="Q11" s="112" t="s">
        <v>1798</v>
      </c>
      <c r="AM11" s="111"/>
    </row>
    <row r="12" spans="2:39" ht="15" customHeight="1" x14ac:dyDescent="0.25">
      <c r="B12" s="194" t="str">
        <f t="shared" si="0"/>
        <v>Assurances multirisques</v>
      </c>
      <c r="C12" s="371"/>
      <c r="D12" s="371"/>
      <c r="E12" s="371"/>
      <c r="F12" s="371"/>
      <c r="G12" s="371"/>
      <c r="H12" s="371"/>
      <c r="I12" s="371"/>
      <c r="J12" s="371"/>
      <c r="K12" s="372"/>
      <c r="L12" s="111"/>
      <c r="M12" s="1" t="s">
        <v>851</v>
      </c>
      <c r="N12" s="111"/>
      <c r="P12" s="112" t="s">
        <v>147</v>
      </c>
      <c r="Q12" s="112" t="s">
        <v>148</v>
      </c>
      <c r="AM12" s="111"/>
    </row>
    <row r="13" spans="2:39" ht="15" customHeight="1" x14ac:dyDescent="0.25">
      <c r="B13" s="194" t="str">
        <f t="shared" si="0"/>
        <v>Acceptation de dépôt</v>
      </c>
      <c r="C13" s="371"/>
      <c r="D13" s="371"/>
      <c r="E13" s="371"/>
      <c r="F13" s="371"/>
      <c r="G13" s="371"/>
      <c r="H13" s="371"/>
      <c r="I13" s="371"/>
      <c r="J13" s="371"/>
      <c r="K13" s="372"/>
      <c r="L13" s="111"/>
      <c r="M13" s="1" t="s">
        <v>861</v>
      </c>
      <c r="N13" s="111"/>
      <c r="P13" s="112" t="s">
        <v>134</v>
      </c>
      <c r="Q13" s="112" t="s">
        <v>135</v>
      </c>
      <c r="AM13" s="111"/>
    </row>
    <row r="14" spans="2:39" ht="15" customHeight="1" x14ac:dyDescent="0.25">
      <c r="B14" s="194" t="str">
        <f t="shared" si="0"/>
        <v>Autres</v>
      </c>
      <c r="C14" s="371"/>
      <c r="D14" s="371"/>
      <c r="E14" s="371"/>
      <c r="F14" s="371"/>
      <c r="G14" s="371"/>
      <c r="H14" s="371"/>
      <c r="I14" s="371"/>
      <c r="J14" s="371"/>
      <c r="K14" s="372"/>
      <c r="L14" s="111"/>
      <c r="M14" s="1" t="s">
        <v>871</v>
      </c>
      <c r="N14" s="111"/>
      <c r="P14" s="112" t="s">
        <v>142</v>
      </c>
      <c r="Q14" s="112" t="s">
        <v>122</v>
      </c>
      <c r="AM14" s="111"/>
    </row>
    <row r="15" spans="2:39" ht="15" customHeight="1" x14ac:dyDescent="0.25">
      <c r="B15" s="103" t="str">
        <f t="shared" si="0"/>
        <v>Total non consolidé</v>
      </c>
      <c r="C15" s="373">
        <f>SUM(C7:C14)</f>
        <v>0</v>
      </c>
      <c r="D15" s="373">
        <f t="shared" ref="D15:K15" si="1">SUM(D7:D14)</f>
        <v>0</v>
      </c>
      <c r="E15" s="373">
        <f t="shared" si="1"/>
        <v>0</v>
      </c>
      <c r="F15" s="373">
        <f t="shared" si="1"/>
        <v>0</v>
      </c>
      <c r="G15" s="373">
        <f t="shared" si="1"/>
        <v>0</v>
      </c>
      <c r="H15" s="373">
        <f t="shared" si="1"/>
        <v>0</v>
      </c>
      <c r="I15" s="373">
        <f t="shared" si="1"/>
        <v>0</v>
      </c>
      <c r="J15" s="373">
        <f t="shared" si="1"/>
        <v>0</v>
      </c>
      <c r="K15" s="374">
        <f t="shared" si="1"/>
        <v>0</v>
      </c>
      <c r="L15" s="111"/>
      <c r="M15" s="1" t="s">
        <v>890</v>
      </c>
      <c r="N15" s="111"/>
      <c r="P15" s="112" t="s">
        <v>1799</v>
      </c>
      <c r="Q15" s="112" t="s">
        <v>1800</v>
      </c>
      <c r="AM15" s="111"/>
    </row>
    <row r="16" spans="2:39" ht="15" customHeight="1" thickBot="1" x14ac:dyDescent="0.3">
      <c r="B16" s="195" t="str">
        <f t="shared" si="0"/>
        <v>Filiales</v>
      </c>
      <c r="C16" s="371"/>
      <c r="D16" s="371"/>
      <c r="E16" s="371"/>
      <c r="F16" s="371"/>
      <c r="G16" s="371"/>
      <c r="H16" s="371"/>
      <c r="I16" s="371"/>
      <c r="J16" s="371"/>
      <c r="K16" s="372"/>
      <c r="L16" s="111"/>
      <c r="M16" s="1" t="s">
        <v>29</v>
      </c>
      <c r="N16" s="111"/>
      <c r="P16" s="112" t="s">
        <v>1801</v>
      </c>
      <c r="Q16" s="112" t="s">
        <v>1802</v>
      </c>
      <c r="AM16" s="111"/>
    </row>
    <row r="17" spans="2:17" ht="15" customHeight="1" thickTop="1" thickBot="1" x14ac:dyDescent="0.3">
      <c r="B17" s="197" t="str">
        <f t="shared" si="0"/>
        <v>Total consolidé</v>
      </c>
      <c r="C17" s="375">
        <f>SUM(C15:C16)</f>
        <v>0</v>
      </c>
      <c r="D17" s="375">
        <f t="shared" ref="D17:K17" si="2">SUM(D15:D16)</f>
        <v>0</v>
      </c>
      <c r="E17" s="375">
        <f t="shared" si="2"/>
        <v>0</v>
      </c>
      <c r="F17" s="375">
        <f t="shared" si="2"/>
        <v>0</v>
      </c>
      <c r="G17" s="375">
        <f t="shared" si="2"/>
        <v>0</v>
      </c>
      <c r="H17" s="375">
        <f t="shared" si="2"/>
        <v>0</v>
      </c>
      <c r="I17" s="375">
        <f t="shared" si="2"/>
        <v>0</v>
      </c>
      <c r="J17" s="375">
        <f t="shared" si="2"/>
        <v>0</v>
      </c>
      <c r="K17" s="376">
        <f t="shared" si="2"/>
        <v>0</v>
      </c>
      <c r="L17" s="111"/>
      <c r="M17" s="1" t="s">
        <v>986</v>
      </c>
      <c r="N17" s="111"/>
      <c r="P17" s="112" t="s">
        <v>1787</v>
      </c>
      <c r="Q17" s="112" t="s">
        <v>1788</v>
      </c>
    </row>
  </sheetData>
  <sheetProtection sheet="1" objects="1" scenarios="1"/>
  <mergeCells count="6">
    <mergeCell ref="B2:K2"/>
    <mergeCell ref="B5:B6"/>
    <mergeCell ref="B3:K3"/>
    <mergeCell ref="C4:F4"/>
    <mergeCell ref="G4:H4"/>
    <mergeCell ref="I4:K4"/>
  </mergeCells>
  <printOptions horizontalCentered="1"/>
  <pageMargins left="0.15748031496063" right="0.15748031496063" top="0.74803149606299202" bottom="0.43307086614173201" header="0.31496062992126" footer="0.15748031496063"/>
  <pageSetup paperSize="5" scale="80" orientation="landscape" r:id="rId1"/>
  <headerFooter>
    <oddFooter>&amp;LAutorité des marchés financiers
Direction principale de la surveillance des assureurs et du contrôle du droit d'exercice&amp;CTableau 2.2 b&amp;RActif des contrats de réassurance détenus par  ligne d'affaires</oddFoot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8527-DBD6-4D46-BEC7-D6CDA3E1250D}">
  <sheetPr codeName="Feuil13"/>
  <dimension ref="B1:AY1002"/>
  <sheetViews>
    <sheetView zoomScale="85" zoomScaleNormal="85" workbookViewId="0"/>
  </sheetViews>
  <sheetFormatPr baseColWidth="10" defaultColWidth="11.42578125" defaultRowHeight="15" outlineLevelRow="1" outlineLevelCol="1" x14ac:dyDescent="0.25"/>
  <cols>
    <col min="1" max="1" width="3.28515625" style="112" customWidth="1"/>
    <col min="2" max="2" width="15.7109375" style="112" customWidth="1"/>
    <col min="3" max="3" width="16.85546875" style="112" customWidth="1"/>
    <col min="4" max="4" width="18.7109375" style="112" customWidth="1"/>
    <col min="5" max="7" width="20.7109375" style="112" customWidth="1"/>
    <col min="8" max="13" width="14" style="112" customWidth="1"/>
    <col min="14" max="14" width="39.7109375" style="112" customWidth="1"/>
    <col min="15" max="15" width="15.7109375" style="112" customWidth="1"/>
    <col min="16" max="16" width="2.140625" style="111" customWidth="1"/>
    <col min="17" max="17" width="3.7109375" style="111" customWidth="1"/>
    <col min="18" max="18" width="11.42578125" style="112"/>
    <col min="19" max="21" width="11.42578125" style="112" hidden="1" customWidth="1" outlineLevel="1"/>
    <col min="22" max="22" width="13.85546875" style="112" hidden="1" customWidth="1" outlineLevel="1"/>
    <col min="23" max="27" width="11.42578125" style="112" hidden="1" customWidth="1" outlineLevel="1"/>
    <col min="28" max="28" width="25.42578125" style="112" hidden="1" customWidth="1" outlineLevel="1"/>
    <col min="29" max="29" width="11.42578125" style="112" hidden="1" customWidth="1" outlineLevel="1"/>
    <col min="30" max="30" width="25.42578125" style="112" hidden="1" customWidth="1" outlineLevel="1"/>
    <col min="31" max="33" width="11.42578125" style="112" hidden="1" customWidth="1" outlineLevel="1"/>
    <col min="34" max="34" width="21" style="112" hidden="1" customWidth="1" outlineLevel="1"/>
    <col min="35" max="50" width="11.42578125" style="112" hidden="1" customWidth="1" outlineLevel="1"/>
    <col min="51" max="51" width="11.42578125" style="112" customWidth="1" collapsed="1"/>
    <col min="52" max="53" width="11.42578125" style="112" customWidth="1"/>
    <col min="54" max="16384" width="11.42578125" style="112"/>
  </cols>
  <sheetData>
    <row r="1" spans="2:50" ht="15.75" thickBot="1" x14ac:dyDescent="0.3"/>
    <row r="2" spans="2:50" ht="32.25" customHeight="1" x14ac:dyDescent="0.25">
      <c r="B2" s="524" t="str">
        <f>IF(Lang=0,T2,U2)</f>
        <v>Cartographie des groupes de contrats
(non consolidé)</v>
      </c>
      <c r="C2" s="562">
        <f>IF(Lang=0,V2,W2)</f>
        <v>0</v>
      </c>
      <c r="D2" s="562">
        <f>IF(Lang=0,X2,Y2)</f>
        <v>0</v>
      </c>
      <c r="E2" s="562">
        <f>IF(Lang=0,Z2,AA2)</f>
        <v>0</v>
      </c>
      <c r="F2" s="563">
        <f>IF(Lang=0,AB2,AC2)</f>
        <v>0</v>
      </c>
      <c r="G2" s="564"/>
      <c r="H2" s="562">
        <f>IF(Lang=0,AF2,AG2)</f>
        <v>0</v>
      </c>
      <c r="I2" s="562">
        <f>IF(Lang=0,AH2,AI2)</f>
        <v>0</v>
      </c>
      <c r="J2" s="562">
        <f>IF(Lang=0,AJ2,AK2)</f>
        <v>0</v>
      </c>
      <c r="K2" s="562">
        <f>IF(Lang=0,AL2,AM2)</f>
        <v>0</v>
      </c>
      <c r="L2" s="562">
        <f>IF(Lang=0,AN2,AO2)</f>
        <v>0</v>
      </c>
      <c r="M2" s="562">
        <f>IF(Lang=0,AP2,AQ2)</f>
        <v>0</v>
      </c>
      <c r="N2" s="562">
        <f>IF(Lang=0,AR2,AS2)</f>
        <v>0</v>
      </c>
      <c r="O2" s="565">
        <f>IF(Lang=0,AT2,AU2)</f>
        <v>0</v>
      </c>
      <c r="T2" s="112" t="s">
        <v>1816</v>
      </c>
      <c r="U2" s="112" t="s">
        <v>1817</v>
      </c>
    </row>
    <row r="3" spans="2:50" ht="110.1" customHeight="1" x14ac:dyDescent="0.25">
      <c r="B3" s="34" t="str">
        <f>IF(Lang=0,T3,U3)</f>
        <v>Pays</v>
      </c>
      <c r="C3" s="84" t="str">
        <f>IF(Lang=0,V3,W3)</f>
        <v>Portefeuille</v>
      </c>
      <c r="D3" s="88" t="str">
        <f>IF(Lang=0,X3,Y3)</f>
        <v>Groupe de contrats</v>
      </c>
      <c r="E3" s="84" t="str">
        <f>IF(Lang=0,Z3,AA3)</f>
        <v>Ligne d'affaires
des états VIE</v>
      </c>
      <c r="F3" s="94" t="str">
        <f>IF(Lang=0,AB3,AC3)</f>
        <v>Type de contrat
(contrat d'assurance ou contrat de réassurance détenu?)</v>
      </c>
      <c r="G3" s="87" t="str">
        <f>IF(Lang=0,AD3,AE3)</f>
        <v>Groupe de contrats fermé?
(Oui/Non)</v>
      </c>
      <c r="H3" s="94" t="str">
        <f>IF(Lang=0,AF3,AG3)</f>
        <v>Contient des
produits ajustables?
(Oui/Non)</v>
      </c>
      <c r="I3" s="94" t="str">
        <f>IF(Lang=0,AH3,AI3)</f>
        <v>Contient des produits avec participations?
(Oui/Non)</v>
      </c>
      <c r="J3" s="94" t="str">
        <f>IF(Lang=0,AJ3,AK3)</f>
        <v>Si les contrats comportent des garanties financières
(Oui/Non)</v>
      </c>
      <c r="K3" s="94" t="str">
        <f>IF(Lang=0,AL3,AM3)</f>
        <v>Modélisation utilisée pour les contrats comportant des garanties financières</v>
      </c>
      <c r="L3" s="94" t="str">
        <f>IF(Lang=0,AN3,AO3)</f>
        <v>Contient des contrats dont les flux de trésorerie varient en fonction des rendements d'éléments financiers sous-jacents?
(Oui/Non)</v>
      </c>
      <c r="M3" s="94" t="str">
        <f>IF(Lang=0,AP3,AQ3)</f>
        <v>Contient des contrats comportant des composantes d'investissement/de services?
(Oui/Non)</v>
      </c>
      <c r="N3" s="94" t="str">
        <f>IF(Lang=0,AR3,AS3)</f>
        <v>Méthode à la transition vers la norme IFRS 17 pour les
contrats émis
avant l’entrée en vigueur de la norme</v>
      </c>
      <c r="O3" s="198" t="str">
        <f>IF(Lang=0,AT3,AU3)</f>
        <v>Méthode d'évaluation utilisée afin d'évaluer le passif au titre de la couverture restante (PCR)</v>
      </c>
      <c r="T3" s="112" t="s">
        <v>758</v>
      </c>
      <c r="U3" s="112" t="s">
        <v>759</v>
      </c>
      <c r="V3" s="112" t="s">
        <v>665</v>
      </c>
      <c r="W3" s="112" t="s">
        <v>666</v>
      </c>
      <c r="X3" s="112" t="s">
        <v>1818</v>
      </c>
      <c r="Y3" s="112" t="s">
        <v>1819</v>
      </c>
      <c r="Z3" s="112" t="s">
        <v>1791</v>
      </c>
      <c r="AA3" s="112" t="s">
        <v>1792</v>
      </c>
      <c r="AB3" s="112" t="s">
        <v>1820</v>
      </c>
      <c r="AC3" s="112" t="s">
        <v>1821</v>
      </c>
      <c r="AD3" s="112" t="s">
        <v>1822</v>
      </c>
      <c r="AE3" s="112" t="s">
        <v>1823</v>
      </c>
      <c r="AF3" s="112" t="s">
        <v>1824</v>
      </c>
      <c r="AG3" s="112" t="s">
        <v>1825</v>
      </c>
      <c r="AH3" s="112" t="s">
        <v>1826</v>
      </c>
      <c r="AI3" s="112" t="s">
        <v>1827</v>
      </c>
      <c r="AJ3" s="112" t="s">
        <v>1828</v>
      </c>
      <c r="AK3" s="143" t="s">
        <v>2787</v>
      </c>
      <c r="AL3" s="112" t="s">
        <v>1829</v>
      </c>
      <c r="AM3" s="112" t="s">
        <v>1830</v>
      </c>
      <c r="AN3" s="112" t="s">
        <v>1831</v>
      </c>
      <c r="AO3" s="112" t="s">
        <v>1832</v>
      </c>
      <c r="AP3" s="112" t="s">
        <v>1833</v>
      </c>
      <c r="AQ3" s="112" t="s">
        <v>1834</v>
      </c>
      <c r="AR3" s="112" t="s">
        <v>1835</v>
      </c>
      <c r="AS3" s="143" t="s">
        <v>2786</v>
      </c>
      <c r="AT3" s="112" t="s">
        <v>1836</v>
      </c>
      <c r="AU3" s="112" t="s">
        <v>1837</v>
      </c>
    </row>
    <row r="4" spans="2:50" ht="9" customHeight="1" x14ac:dyDescent="0.25">
      <c r="B4" s="199" t="s">
        <v>782</v>
      </c>
      <c r="C4" s="200" t="s">
        <v>783</v>
      </c>
      <c r="D4" s="200" t="s">
        <v>784</v>
      </c>
      <c r="E4" s="200" t="s">
        <v>1796</v>
      </c>
      <c r="F4" s="200" t="s">
        <v>1838</v>
      </c>
      <c r="G4" s="201">
        <v>21</v>
      </c>
      <c r="H4" s="202" t="s">
        <v>789</v>
      </c>
      <c r="I4" s="202" t="s">
        <v>1839</v>
      </c>
      <c r="J4" s="202" t="s">
        <v>1840</v>
      </c>
      <c r="K4" s="202" t="s">
        <v>1841</v>
      </c>
      <c r="L4" s="202" t="s">
        <v>1842</v>
      </c>
      <c r="M4" s="202" t="s">
        <v>791</v>
      </c>
      <c r="N4" s="202" t="s">
        <v>792</v>
      </c>
      <c r="O4" s="203" t="s">
        <v>793</v>
      </c>
      <c r="Q4" s="2" t="str">
        <f>IF(Lang=0,AW4,AX4)</f>
        <v>Réf</v>
      </c>
      <c r="AW4" s="112" t="s">
        <v>2</v>
      </c>
      <c r="AX4" s="112" t="s">
        <v>3</v>
      </c>
    </row>
    <row r="5" spans="2:50" s="144" customFormat="1" x14ac:dyDescent="0.25">
      <c r="B5" s="363" t="str">
        <f t="shared" ref="B5:B14" si="0">IF(Lang=0,T5,U5)</f>
        <v>Canada</v>
      </c>
      <c r="C5" s="364" t="str">
        <f t="shared" ref="C5:C14" si="1">IF(Lang=0,V5,W5)</f>
        <v>Portefeuille#1</v>
      </c>
      <c r="D5" s="365" t="str">
        <f t="shared" ref="D5:D14" si="2">IF(Lang=0,X5,Y5)</f>
        <v>Groupe#1</v>
      </c>
      <c r="E5" s="377" t="str">
        <f t="shared" ref="E5:E14" si="3">IF(Lang=0,Z5,AA5)</f>
        <v>Choisir</v>
      </c>
      <c r="F5" s="377" t="str">
        <f t="shared" ref="F5:F14" si="4">IF(Lang=0,AB5,AC5)</f>
        <v>Choisir</v>
      </c>
      <c r="G5" s="377" t="str">
        <f t="shared" ref="G5:G14" si="5">IF(Lang=0,AD5,AC5)</f>
        <v>Choisir</v>
      </c>
      <c r="H5" s="377" t="str">
        <f t="shared" ref="H5:H14" si="6">IF(Lang=0,AF5,AG5)</f>
        <v>Choisir</v>
      </c>
      <c r="I5" s="377" t="str">
        <f t="shared" ref="I5:I14" si="7">IF(Lang=0,AH5,AI5)</f>
        <v>Choisir</v>
      </c>
      <c r="J5" s="377" t="str">
        <f t="shared" ref="J5:J14" si="8">IF(Lang=0,AJ5,AK5)</f>
        <v>Choisir</v>
      </c>
      <c r="K5" s="377" t="str">
        <f t="shared" ref="K5:K14" si="9">IF(Lang=0,AL5,AM5)</f>
        <v>Choisir</v>
      </c>
      <c r="L5" s="377" t="str">
        <f t="shared" ref="L5:L14" si="10">IF(Lang=0,AN5,AO5)</f>
        <v>Choisir</v>
      </c>
      <c r="M5" s="377" t="str">
        <f t="shared" ref="M5:M14" si="11">IF(Lang=0,AP5,AQ5)</f>
        <v>Choisir</v>
      </c>
      <c r="N5" s="377" t="s">
        <v>43</v>
      </c>
      <c r="O5" s="378" t="str">
        <f t="shared" ref="O5:O14" si="12">IF(Lang=0,AT5,AU5)</f>
        <v>Choisir</v>
      </c>
      <c r="P5" s="145"/>
      <c r="Q5" s="1" t="s">
        <v>794</v>
      </c>
      <c r="S5" s="112"/>
      <c r="T5" s="112" t="s">
        <v>277</v>
      </c>
      <c r="U5" s="112" t="s">
        <v>277</v>
      </c>
      <c r="V5" s="112" t="s">
        <v>680</v>
      </c>
      <c r="W5" s="112" t="s">
        <v>681</v>
      </c>
      <c r="X5" s="112" t="s">
        <v>671</v>
      </c>
      <c r="Y5" s="112" t="s">
        <v>672</v>
      </c>
      <c r="Z5" s="112" t="s">
        <v>42</v>
      </c>
      <c r="AA5" s="112" t="s">
        <v>43</v>
      </c>
      <c r="AB5" s="112" t="s">
        <v>42</v>
      </c>
      <c r="AC5" s="112" t="s">
        <v>43</v>
      </c>
      <c r="AD5" s="112" t="s">
        <v>42</v>
      </c>
      <c r="AE5" s="112" t="s">
        <v>43</v>
      </c>
      <c r="AF5" s="112" t="s">
        <v>42</v>
      </c>
      <c r="AG5" s="112" t="s">
        <v>43</v>
      </c>
      <c r="AH5" s="112" t="s">
        <v>42</v>
      </c>
      <c r="AI5" s="112" t="s">
        <v>43</v>
      </c>
      <c r="AJ5" s="112" t="s">
        <v>42</v>
      </c>
      <c r="AK5" s="112" t="s">
        <v>43</v>
      </c>
      <c r="AL5" s="112" t="s">
        <v>42</v>
      </c>
      <c r="AM5" s="112" t="s">
        <v>43</v>
      </c>
      <c r="AN5" s="112" t="s">
        <v>42</v>
      </c>
      <c r="AO5" s="112" t="s">
        <v>43</v>
      </c>
      <c r="AP5" s="112" t="s">
        <v>42</v>
      </c>
      <c r="AQ5" s="112" t="s">
        <v>43</v>
      </c>
      <c r="AR5" s="112" t="s">
        <v>42</v>
      </c>
      <c r="AS5" s="112" t="s">
        <v>43</v>
      </c>
      <c r="AT5" s="112" t="s">
        <v>42</v>
      </c>
      <c r="AU5" s="112" t="s">
        <v>43</v>
      </c>
      <c r="AV5" s="112"/>
      <c r="AW5" s="112"/>
      <c r="AX5" s="112"/>
    </row>
    <row r="6" spans="2:50" s="144" customFormat="1" x14ac:dyDescent="0.25">
      <c r="B6" s="363" t="str">
        <f t="shared" si="0"/>
        <v>Canada</v>
      </c>
      <c r="C6" s="364" t="str">
        <f t="shared" si="1"/>
        <v>Portefeuille#1</v>
      </c>
      <c r="D6" s="365" t="str">
        <f t="shared" si="2"/>
        <v>Groupe#2</v>
      </c>
      <c r="E6" s="377" t="str">
        <f t="shared" si="3"/>
        <v>Choisir</v>
      </c>
      <c r="F6" s="377" t="str">
        <f t="shared" si="4"/>
        <v>Choisir</v>
      </c>
      <c r="G6" s="377" t="str">
        <f t="shared" si="5"/>
        <v>Choisir</v>
      </c>
      <c r="H6" s="377" t="str">
        <f t="shared" si="6"/>
        <v>Choisir</v>
      </c>
      <c r="I6" s="377" t="str">
        <f t="shared" si="7"/>
        <v>Choisir</v>
      </c>
      <c r="J6" s="377" t="str">
        <f t="shared" si="8"/>
        <v>Choisir</v>
      </c>
      <c r="K6" s="377" t="str">
        <f t="shared" si="9"/>
        <v>Choisir</v>
      </c>
      <c r="L6" s="377" t="str">
        <f t="shared" si="10"/>
        <v>Choisir</v>
      </c>
      <c r="M6" s="377" t="str">
        <f t="shared" si="11"/>
        <v>Choisir</v>
      </c>
      <c r="N6" s="377" t="str">
        <f t="shared" ref="N6:N14" si="13">IF(Lang=0,AR6,AS6)</f>
        <v>Choisir</v>
      </c>
      <c r="O6" s="378" t="str">
        <f t="shared" si="12"/>
        <v>Choisir</v>
      </c>
      <c r="P6" s="145"/>
      <c r="Q6" s="1" t="s">
        <v>795</v>
      </c>
      <c r="S6" s="112"/>
      <c r="T6" s="112" t="s">
        <v>277</v>
      </c>
      <c r="U6" s="112" t="s">
        <v>277</v>
      </c>
      <c r="V6" s="112" t="s">
        <v>680</v>
      </c>
      <c r="W6" s="112" t="s">
        <v>681</v>
      </c>
      <c r="X6" s="112" t="s">
        <v>678</v>
      </c>
      <c r="Y6" s="112" t="s">
        <v>679</v>
      </c>
      <c r="Z6" s="112" t="s">
        <v>42</v>
      </c>
      <c r="AA6" s="112" t="s">
        <v>43</v>
      </c>
      <c r="AB6" s="112" t="s">
        <v>42</v>
      </c>
      <c r="AC6" s="112" t="s">
        <v>43</v>
      </c>
      <c r="AD6" s="112" t="s">
        <v>42</v>
      </c>
      <c r="AE6" s="112" t="s">
        <v>43</v>
      </c>
      <c r="AF6" s="112" t="s">
        <v>42</v>
      </c>
      <c r="AG6" s="112" t="s">
        <v>43</v>
      </c>
      <c r="AH6" s="112" t="s">
        <v>42</v>
      </c>
      <c r="AI6" s="112" t="s">
        <v>43</v>
      </c>
      <c r="AJ6" s="112" t="s">
        <v>42</v>
      </c>
      <c r="AK6" s="112" t="s">
        <v>43</v>
      </c>
      <c r="AL6" s="112" t="s">
        <v>42</v>
      </c>
      <c r="AM6" s="112" t="s">
        <v>43</v>
      </c>
      <c r="AN6" s="112" t="s">
        <v>42</v>
      </c>
      <c r="AO6" s="112" t="s">
        <v>43</v>
      </c>
      <c r="AP6" s="112" t="s">
        <v>42</v>
      </c>
      <c r="AQ6" s="112" t="s">
        <v>43</v>
      </c>
      <c r="AR6" s="112" t="s">
        <v>42</v>
      </c>
      <c r="AS6" s="112" t="s">
        <v>43</v>
      </c>
      <c r="AT6" s="112" t="s">
        <v>42</v>
      </c>
      <c r="AU6" s="112" t="s">
        <v>43</v>
      </c>
      <c r="AV6" s="112"/>
      <c r="AW6" s="112"/>
      <c r="AX6" s="112"/>
    </row>
    <row r="7" spans="2:50" s="144" customFormat="1" x14ac:dyDescent="0.25">
      <c r="B7" s="363" t="str">
        <f t="shared" si="0"/>
        <v>Canada</v>
      </c>
      <c r="C7" s="364" t="str">
        <f t="shared" si="1"/>
        <v>Portefeuille#1</v>
      </c>
      <c r="D7" s="365" t="str">
        <f t="shared" si="2"/>
        <v>Groupe#3</v>
      </c>
      <c r="E7" s="377" t="str">
        <f t="shared" si="3"/>
        <v>Choisir</v>
      </c>
      <c r="F7" s="377" t="str">
        <f t="shared" si="4"/>
        <v>Choisir</v>
      </c>
      <c r="G7" s="377" t="str">
        <f t="shared" si="5"/>
        <v>Choisir</v>
      </c>
      <c r="H7" s="377" t="str">
        <f t="shared" si="6"/>
        <v>Choisir</v>
      </c>
      <c r="I7" s="377" t="str">
        <f t="shared" si="7"/>
        <v>Choisir</v>
      </c>
      <c r="J7" s="377" t="str">
        <f t="shared" si="8"/>
        <v>Choisir</v>
      </c>
      <c r="K7" s="377" t="str">
        <f t="shared" si="9"/>
        <v>Choisir</v>
      </c>
      <c r="L7" s="377" t="str">
        <f t="shared" si="10"/>
        <v>Choisir</v>
      </c>
      <c r="M7" s="377" t="str">
        <f t="shared" si="11"/>
        <v>Choisir</v>
      </c>
      <c r="N7" s="377" t="str">
        <f t="shared" si="13"/>
        <v>Choisir</v>
      </c>
      <c r="O7" s="378" t="str">
        <f t="shared" si="12"/>
        <v>Choisir</v>
      </c>
      <c r="P7" s="145"/>
      <c r="Q7" s="1" t="s">
        <v>796</v>
      </c>
      <c r="S7" s="112"/>
      <c r="T7" s="112" t="s">
        <v>277</v>
      </c>
      <c r="U7" s="112" t="s">
        <v>277</v>
      </c>
      <c r="V7" s="112" t="s">
        <v>680</v>
      </c>
      <c r="W7" s="112" t="s">
        <v>681</v>
      </c>
      <c r="X7" s="112" t="s">
        <v>685</v>
      </c>
      <c r="Y7" s="112" t="s">
        <v>686</v>
      </c>
      <c r="Z7" s="112" t="s">
        <v>42</v>
      </c>
      <c r="AA7" s="112" t="s">
        <v>43</v>
      </c>
      <c r="AB7" s="112" t="s">
        <v>42</v>
      </c>
      <c r="AC7" s="112" t="s">
        <v>43</v>
      </c>
      <c r="AD7" s="112" t="s">
        <v>42</v>
      </c>
      <c r="AE7" s="112" t="s">
        <v>43</v>
      </c>
      <c r="AF7" s="112" t="s">
        <v>42</v>
      </c>
      <c r="AG7" s="112" t="s">
        <v>43</v>
      </c>
      <c r="AH7" s="112" t="s">
        <v>42</v>
      </c>
      <c r="AI7" s="112" t="s">
        <v>43</v>
      </c>
      <c r="AJ7" s="112" t="s">
        <v>42</v>
      </c>
      <c r="AK7" s="112" t="s">
        <v>43</v>
      </c>
      <c r="AL7" s="112" t="s">
        <v>42</v>
      </c>
      <c r="AM7" s="112" t="s">
        <v>43</v>
      </c>
      <c r="AN7" s="112" t="s">
        <v>42</v>
      </c>
      <c r="AO7" s="112" t="s">
        <v>43</v>
      </c>
      <c r="AP7" s="112" t="s">
        <v>42</v>
      </c>
      <c r="AQ7" s="112" t="s">
        <v>43</v>
      </c>
      <c r="AR7" s="112" t="s">
        <v>42</v>
      </c>
      <c r="AS7" s="112" t="s">
        <v>43</v>
      </c>
      <c r="AT7" s="112" t="s">
        <v>42</v>
      </c>
      <c r="AU7" s="112" t="s">
        <v>43</v>
      </c>
      <c r="AV7" s="112"/>
      <c r="AW7" s="112"/>
      <c r="AX7" s="112"/>
    </row>
    <row r="8" spans="2:50" s="144" customFormat="1" x14ac:dyDescent="0.25">
      <c r="B8" s="363" t="str">
        <f t="shared" si="0"/>
        <v>Canada</v>
      </c>
      <c r="C8" s="364" t="str">
        <f t="shared" si="1"/>
        <v>Portefeuille#2</v>
      </c>
      <c r="D8" s="365" t="str">
        <f t="shared" si="2"/>
        <v>Groupe#1</v>
      </c>
      <c r="E8" s="377" t="str">
        <f t="shared" si="3"/>
        <v>Choisir</v>
      </c>
      <c r="F8" s="377" t="str">
        <f t="shared" si="4"/>
        <v>Choisir</v>
      </c>
      <c r="G8" s="377" t="str">
        <f t="shared" si="5"/>
        <v>Choisir</v>
      </c>
      <c r="H8" s="377" t="str">
        <f t="shared" si="6"/>
        <v>Choisir</v>
      </c>
      <c r="I8" s="377" t="str">
        <f t="shared" si="7"/>
        <v>Choisir</v>
      </c>
      <c r="J8" s="377" t="str">
        <f t="shared" si="8"/>
        <v>Choisir</v>
      </c>
      <c r="K8" s="377" t="str">
        <f t="shared" si="9"/>
        <v>Choisir</v>
      </c>
      <c r="L8" s="377" t="str">
        <f t="shared" si="10"/>
        <v>Choisir</v>
      </c>
      <c r="M8" s="377" t="str">
        <f t="shared" si="11"/>
        <v>Choisir</v>
      </c>
      <c r="N8" s="377" t="str">
        <f t="shared" si="13"/>
        <v>Choisir</v>
      </c>
      <c r="O8" s="378" t="str">
        <f t="shared" si="12"/>
        <v>Choisir</v>
      </c>
      <c r="P8" s="145"/>
      <c r="Q8" s="1" t="s">
        <v>797</v>
      </c>
      <c r="S8" s="112"/>
      <c r="T8" s="112" t="s">
        <v>277</v>
      </c>
      <c r="U8" s="112" t="s">
        <v>277</v>
      </c>
      <c r="V8" s="112" t="s">
        <v>687</v>
      </c>
      <c r="W8" s="112" t="s">
        <v>688</v>
      </c>
      <c r="X8" s="112" t="s">
        <v>671</v>
      </c>
      <c r="Y8" s="112" t="s">
        <v>672</v>
      </c>
      <c r="Z8" s="112" t="s">
        <v>42</v>
      </c>
      <c r="AA8" s="112" t="s">
        <v>43</v>
      </c>
      <c r="AB8" s="112" t="s">
        <v>42</v>
      </c>
      <c r="AC8" s="112" t="s">
        <v>43</v>
      </c>
      <c r="AD8" s="112" t="s">
        <v>42</v>
      </c>
      <c r="AE8" s="112" t="s">
        <v>43</v>
      </c>
      <c r="AF8" s="112" t="s">
        <v>42</v>
      </c>
      <c r="AG8" s="112" t="s">
        <v>43</v>
      </c>
      <c r="AH8" s="112" t="s">
        <v>42</v>
      </c>
      <c r="AI8" s="112" t="s">
        <v>43</v>
      </c>
      <c r="AJ8" s="112" t="s">
        <v>42</v>
      </c>
      <c r="AK8" s="112" t="s">
        <v>43</v>
      </c>
      <c r="AL8" s="112" t="s">
        <v>42</v>
      </c>
      <c r="AM8" s="112" t="s">
        <v>43</v>
      </c>
      <c r="AN8" s="112" t="s">
        <v>42</v>
      </c>
      <c r="AO8" s="112" t="s">
        <v>43</v>
      </c>
      <c r="AP8" s="112" t="s">
        <v>42</v>
      </c>
      <c r="AQ8" s="112" t="s">
        <v>43</v>
      </c>
      <c r="AR8" s="112" t="s">
        <v>42</v>
      </c>
      <c r="AS8" s="112" t="s">
        <v>43</v>
      </c>
      <c r="AT8" s="112" t="s">
        <v>42</v>
      </c>
      <c r="AU8" s="112" t="s">
        <v>43</v>
      </c>
      <c r="AV8" s="112"/>
      <c r="AW8" s="112"/>
      <c r="AX8" s="112"/>
    </row>
    <row r="9" spans="2:50" s="144" customFormat="1" x14ac:dyDescent="0.25">
      <c r="B9" s="363" t="str">
        <f t="shared" si="0"/>
        <v>Canada</v>
      </c>
      <c r="C9" s="364" t="str">
        <f t="shared" si="1"/>
        <v>Portefeuille#2</v>
      </c>
      <c r="D9" s="365" t="str">
        <f t="shared" si="2"/>
        <v>Groupe#2</v>
      </c>
      <c r="E9" s="377" t="str">
        <f t="shared" si="3"/>
        <v>Choisir</v>
      </c>
      <c r="F9" s="377" t="str">
        <f t="shared" si="4"/>
        <v>Choisir</v>
      </c>
      <c r="G9" s="377" t="str">
        <f t="shared" si="5"/>
        <v>Choisir</v>
      </c>
      <c r="H9" s="377" t="str">
        <f t="shared" si="6"/>
        <v>Choisir</v>
      </c>
      <c r="I9" s="377" t="str">
        <f t="shared" si="7"/>
        <v>Choisir</v>
      </c>
      <c r="J9" s="377" t="str">
        <f t="shared" si="8"/>
        <v>Choisir</v>
      </c>
      <c r="K9" s="377" t="str">
        <f t="shared" si="9"/>
        <v>Choisir</v>
      </c>
      <c r="L9" s="377" t="str">
        <f t="shared" si="10"/>
        <v>Choisir</v>
      </c>
      <c r="M9" s="377" t="str">
        <f t="shared" si="11"/>
        <v>Choisir</v>
      </c>
      <c r="N9" s="377" t="str">
        <f t="shared" si="13"/>
        <v>Choisir</v>
      </c>
      <c r="O9" s="378" t="str">
        <f t="shared" si="12"/>
        <v>Choisir</v>
      </c>
      <c r="P9" s="145"/>
      <c r="Q9" s="1" t="s">
        <v>6</v>
      </c>
      <c r="S9" s="112"/>
      <c r="T9" s="112" t="s">
        <v>277</v>
      </c>
      <c r="U9" s="112" t="s">
        <v>277</v>
      </c>
      <c r="V9" s="112" t="s">
        <v>687</v>
      </c>
      <c r="W9" s="112" t="s">
        <v>688</v>
      </c>
      <c r="X9" s="112" t="s">
        <v>678</v>
      </c>
      <c r="Y9" s="112" t="s">
        <v>679</v>
      </c>
      <c r="Z9" s="112" t="s">
        <v>42</v>
      </c>
      <c r="AA9" s="112" t="s">
        <v>43</v>
      </c>
      <c r="AB9" s="112" t="s">
        <v>42</v>
      </c>
      <c r="AC9" s="112" t="s">
        <v>43</v>
      </c>
      <c r="AD9" s="112" t="s">
        <v>42</v>
      </c>
      <c r="AE9" s="112" t="s">
        <v>43</v>
      </c>
      <c r="AF9" s="112" t="s">
        <v>42</v>
      </c>
      <c r="AG9" s="112" t="s">
        <v>43</v>
      </c>
      <c r="AH9" s="112" t="s">
        <v>42</v>
      </c>
      <c r="AI9" s="112" t="s">
        <v>43</v>
      </c>
      <c r="AJ9" s="112" t="s">
        <v>42</v>
      </c>
      <c r="AK9" s="112" t="s">
        <v>43</v>
      </c>
      <c r="AL9" s="112" t="s">
        <v>42</v>
      </c>
      <c r="AM9" s="112" t="s">
        <v>43</v>
      </c>
      <c r="AN9" s="112" t="s">
        <v>42</v>
      </c>
      <c r="AO9" s="112" t="s">
        <v>43</v>
      </c>
      <c r="AP9" s="112" t="s">
        <v>42</v>
      </c>
      <c r="AQ9" s="112" t="s">
        <v>43</v>
      </c>
      <c r="AR9" s="112" t="s">
        <v>42</v>
      </c>
      <c r="AS9" s="112" t="s">
        <v>43</v>
      </c>
      <c r="AT9" s="112" t="s">
        <v>42</v>
      </c>
      <c r="AU9" s="112" t="s">
        <v>43</v>
      </c>
      <c r="AV9" s="112"/>
      <c r="AW9" s="112"/>
      <c r="AX9" s="112"/>
    </row>
    <row r="10" spans="2:50" s="144" customFormat="1" x14ac:dyDescent="0.25">
      <c r="B10" s="363" t="str">
        <f t="shared" si="0"/>
        <v>Canada</v>
      </c>
      <c r="C10" s="364" t="str">
        <f t="shared" si="1"/>
        <v>Portefeuille#2</v>
      </c>
      <c r="D10" s="365" t="str">
        <f t="shared" si="2"/>
        <v>Groupe#3</v>
      </c>
      <c r="E10" s="377" t="str">
        <f t="shared" si="3"/>
        <v>Choisir</v>
      </c>
      <c r="F10" s="377" t="str">
        <f t="shared" si="4"/>
        <v>Choisir</v>
      </c>
      <c r="G10" s="377" t="str">
        <f t="shared" si="5"/>
        <v>Choisir</v>
      </c>
      <c r="H10" s="377" t="str">
        <f t="shared" si="6"/>
        <v>Choisir</v>
      </c>
      <c r="I10" s="377" t="str">
        <f t="shared" si="7"/>
        <v>Choisir</v>
      </c>
      <c r="J10" s="377" t="str">
        <f t="shared" si="8"/>
        <v>Choisir</v>
      </c>
      <c r="K10" s="377" t="str">
        <f t="shared" si="9"/>
        <v>Choisir</v>
      </c>
      <c r="L10" s="377" t="str">
        <f t="shared" si="10"/>
        <v>Choisir</v>
      </c>
      <c r="M10" s="377" t="str">
        <f t="shared" si="11"/>
        <v>Choisir</v>
      </c>
      <c r="N10" s="377" t="str">
        <f t="shared" si="13"/>
        <v>Choisir</v>
      </c>
      <c r="O10" s="378" t="str">
        <f t="shared" si="12"/>
        <v>Choisir</v>
      </c>
      <c r="P10" s="145"/>
      <c r="Q10" s="1" t="s">
        <v>798</v>
      </c>
      <c r="S10" s="112"/>
      <c r="T10" s="112" t="s">
        <v>277</v>
      </c>
      <c r="U10" s="112" t="s">
        <v>277</v>
      </c>
      <c r="V10" s="112" t="s">
        <v>687</v>
      </c>
      <c r="W10" s="112" t="s">
        <v>688</v>
      </c>
      <c r="X10" s="112" t="s">
        <v>685</v>
      </c>
      <c r="Y10" s="112" t="s">
        <v>686</v>
      </c>
      <c r="Z10" s="112" t="s">
        <v>42</v>
      </c>
      <c r="AA10" s="112" t="s">
        <v>43</v>
      </c>
      <c r="AB10" s="112" t="s">
        <v>42</v>
      </c>
      <c r="AC10" s="112" t="s">
        <v>43</v>
      </c>
      <c r="AD10" s="112" t="s">
        <v>42</v>
      </c>
      <c r="AE10" s="112" t="s">
        <v>43</v>
      </c>
      <c r="AF10" s="112" t="s">
        <v>42</v>
      </c>
      <c r="AG10" s="112" t="s">
        <v>43</v>
      </c>
      <c r="AH10" s="112" t="s">
        <v>42</v>
      </c>
      <c r="AI10" s="112" t="s">
        <v>43</v>
      </c>
      <c r="AJ10" s="112" t="s">
        <v>42</v>
      </c>
      <c r="AK10" s="112" t="s">
        <v>43</v>
      </c>
      <c r="AL10" s="112" t="s">
        <v>42</v>
      </c>
      <c r="AM10" s="112" t="s">
        <v>43</v>
      </c>
      <c r="AN10" s="112" t="s">
        <v>42</v>
      </c>
      <c r="AO10" s="112" t="s">
        <v>43</v>
      </c>
      <c r="AP10" s="112" t="s">
        <v>42</v>
      </c>
      <c r="AQ10" s="112" t="s">
        <v>43</v>
      </c>
      <c r="AR10" s="112" t="s">
        <v>42</v>
      </c>
      <c r="AS10" s="112" t="s">
        <v>43</v>
      </c>
      <c r="AT10" s="112" t="s">
        <v>42</v>
      </c>
      <c r="AU10" s="112" t="s">
        <v>43</v>
      </c>
      <c r="AV10" s="112"/>
      <c r="AW10" s="112"/>
      <c r="AX10" s="112"/>
    </row>
    <row r="11" spans="2:50" s="144" customFormat="1" x14ac:dyDescent="0.25">
      <c r="B11" s="363" t="str">
        <f t="shared" si="0"/>
        <v>Canada</v>
      </c>
      <c r="C11" s="364" t="str">
        <f t="shared" si="1"/>
        <v>Portefeuille#3</v>
      </c>
      <c r="D11" s="365" t="str">
        <f t="shared" si="2"/>
        <v>Groupe#1</v>
      </c>
      <c r="E11" s="377" t="str">
        <f t="shared" si="3"/>
        <v>Choisir</v>
      </c>
      <c r="F11" s="377" t="str">
        <f t="shared" si="4"/>
        <v>Choisir</v>
      </c>
      <c r="G11" s="377" t="str">
        <f t="shared" si="5"/>
        <v>Choisir</v>
      </c>
      <c r="H11" s="377" t="str">
        <f t="shared" si="6"/>
        <v>Choisir</v>
      </c>
      <c r="I11" s="377" t="str">
        <f t="shared" si="7"/>
        <v>Choisir</v>
      </c>
      <c r="J11" s="377" t="str">
        <f t="shared" si="8"/>
        <v>Choisir</v>
      </c>
      <c r="K11" s="377" t="str">
        <f t="shared" si="9"/>
        <v>Choisir</v>
      </c>
      <c r="L11" s="377" t="str">
        <f t="shared" si="10"/>
        <v>Choisir</v>
      </c>
      <c r="M11" s="377" t="str">
        <f t="shared" si="11"/>
        <v>Choisir</v>
      </c>
      <c r="N11" s="377" t="str">
        <f t="shared" si="13"/>
        <v>Choisir</v>
      </c>
      <c r="O11" s="378" t="str">
        <f t="shared" si="12"/>
        <v>Choisir</v>
      </c>
      <c r="P11" s="145"/>
      <c r="Q11" s="1" t="s">
        <v>799</v>
      </c>
      <c r="S11" s="112"/>
      <c r="T11" s="112" t="s">
        <v>277</v>
      </c>
      <c r="U11" s="112" t="s">
        <v>277</v>
      </c>
      <c r="V11" s="112" t="s">
        <v>694</v>
      </c>
      <c r="W11" s="112" t="s">
        <v>695</v>
      </c>
      <c r="X11" s="112" t="s">
        <v>671</v>
      </c>
      <c r="Y11" s="112" t="s">
        <v>672</v>
      </c>
      <c r="Z11" s="112" t="s">
        <v>42</v>
      </c>
      <c r="AA11" s="112" t="s">
        <v>43</v>
      </c>
      <c r="AB11" s="112" t="s">
        <v>42</v>
      </c>
      <c r="AC11" s="112" t="s">
        <v>43</v>
      </c>
      <c r="AD11" s="112" t="s">
        <v>42</v>
      </c>
      <c r="AE11" s="112" t="s">
        <v>43</v>
      </c>
      <c r="AF11" s="112" t="s">
        <v>42</v>
      </c>
      <c r="AG11" s="112" t="s">
        <v>43</v>
      </c>
      <c r="AH11" s="112" t="s">
        <v>42</v>
      </c>
      <c r="AI11" s="112" t="s">
        <v>43</v>
      </c>
      <c r="AJ11" s="112" t="s">
        <v>42</v>
      </c>
      <c r="AK11" s="112" t="s">
        <v>43</v>
      </c>
      <c r="AL11" s="112" t="s">
        <v>42</v>
      </c>
      <c r="AM11" s="112" t="s">
        <v>43</v>
      </c>
      <c r="AN11" s="112" t="s">
        <v>42</v>
      </c>
      <c r="AO11" s="112" t="s">
        <v>43</v>
      </c>
      <c r="AP11" s="112" t="s">
        <v>42</v>
      </c>
      <c r="AQ11" s="112" t="s">
        <v>43</v>
      </c>
      <c r="AR11" s="112" t="s">
        <v>42</v>
      </c>
      <c r="AS11" s="112" t="s">
        <v>43</v>
      </c>
      <c r="AT11" s="112" t="s">
        <v>42</v>
      </c>
      <c r="AU11" s="112" t="s">
        <v>43</v>
      </c>
      <c r="AV11" s="112"/>
      <c r="AW11" s="112"/>
      <c r="AX11" s="112"/>
    </row>
    <row r="12" spans="2:50" s="144" customFormat="1" x14ac:dyDescent="0.25">
      <c r="B12" s="363" t="str">
        <f t="shared" si="0"/>
        <v>Canada</v>
      </c>
      <c r="C12" s="364" t="str">
        <f t="shared" si="1"/>
        <v>Portefeuille#3</v>
      </c>
      <c r="D12" s="365" t="str">
        <f t="shared" si="2"/>
        <v>Groupe#2</v>
      </c>
      <c r="E12" s="377" t="str">
        <f t="shared" si="3"/>
        <v>Choisir</v>
      </c>
      <c r="F12" s="377" t="str">
        <f t="shared" si="4"/>
        <v>Choisir</v>
      </c>
      <c r="G12" s="377" t="str">
        <f t="shared" si="5"/>
        <v>Choisir</v>
      </c>
      <c r="H12" s="377" t="str">
        <f t="shared" si="6"/>
        <v>Choisir</v>
      </c>
      <c r="I12" s="377" t="str">
        <f t="shared" si="7"/>
        <v>Choisir</v>
      </c>
      <c r="J12" s="377" t="str">
        <f t="shared" si="8"/>
        <v>Choisir</v>
      </c>
      <c r="K12" s="377" t="str">
        <f t="shared" si="9"/>
        <v>Choisir</v>
      </c>
      <c r="L12" s="377" t="str">
        <f t="shared" si="10"/>
        <v>Choisir</v>
      </c>
      <c r="M12" s="377" t="str">
        <f t="shared" si="11"/>
        <v>Choisir</v>
      </c>
      <c r="N12" s="377" t="str">
        <f t="shared" si="13"/>
        <v>Choisir</v>
      </c>
      <c r="O12" s="378" t="str">
        <f t="shared" si="12"/>
        <v>Choisir</v>
      </c>
      <c r="P12" s="145"/>
      <c r="Q12" s="1" t="s">
        <v>800</v>
      </c>
      <c r="S12" s="112"/>
      <c r="T12" s="112" t="s">
        <v>277</v>
      </c>
      <c r="U12" s="112" t="s">
        <v>277</v>
      </c>
      <c r="V12" s="112" t="s">
        <v>694</v>
      </c>
      <c r="W12" s="112" t="s">
        <v>695</v>
      </c>
      <c r="X12" s="112" t="s">
        <v>678</v>
      </c>
      <c r="Y12" s="112" t="s">
        <v>679</v>
      </c>
      <c r="Z12" s="112" t="s">
        <v>42</v>
      </c>
      <c r="AA12" s="112" t="s">
        <v>43</v>
      </c>
      <c r="AB12" s="112" t="s">
        <v>42</v>
      </c>
      <c r="AC12" s="112" t="s">
        <v>43</v>
      </c>
      <c r="AD12" s="112" t="s">
        <v>42</v>
      </c>
      <c r="AE12" s="112" t="s">
        <v>43</v>
      </c>
      <c r="AF12" s="112" t="s">
        <v>42</v>
      </c>
      <c r="AG12" s="112" t="s">
        <v>43</v>
      </c>
      <c r="AH12" s="112" t="s">
        <v>42</v>
      </c>
      <c r="AI12" s="112" t="s">
        <v>43</v>
      </c>
      <c r="AJ12" s="112" t="s">
        <v>42</v>
      </c>
      <c r="AK12" s="112" t="s">
        <v>43</v>
      </c>
      <c r="AL12" s="112" t="s">
        <v>42</v>
      </c>
      <c r="AM12" s="112" t="s">
        <v>43</v>
      </c>
      <c r="AN12" s="112" t="s">
        <v>42</v>
      </c>
      <c r="AO12" s="112" t="s">
        <v>43</v>
      </c>
      <c r="AP12" s="112" t="s">
        <v>42</v>
      </c>
      <c r="AQ12" s="112" t="s">
        <v>43</v>
      </c>
      <c r="AR12" s="112" t="s">
        <v>42</v>
      </c>
      <c r="AS12" s="112" t="s">
        <v>43</v>
      </c>
      <c r="AT12" s="112" t="s">
        <v>42</v>
      </c>
      <c r="AU12" s="112" t="s">
        <v>43</v>
      </c>
      <c r="AV12" s="112"/>
      <c r="AW12" s="112"/>
      <c r="AX12" s="112"/>
    </row>
    <row r="13" spans="2:50" s="144" customFormat="1" x14ac:dyDescent="0.25">
      <c r="B13" s="363" t="str">
        <f t="shared" si="0"/>
        <v>Canada</v>
      </c>
      <c r="C13" s="364" t="str">
        <f t="shared" si="1"/>
        <v>Portefeuille#3</v>
      </c>
      <c r="D13" s="365" t="str">
        <f t="shared" si="2"/>
        <v>Groupe#3</v>
      </c>
      <c r="E13" s="377" t="str">
        <f t="shared" si="3"/>
        <v>Choisir</v>
      </c>
      <c r="F13" s="377" t="str">
        <f t="shared" si="4"/>
        <v>Choisir</v>
      </c>
      <c r="G13" s="377" t="str">
        <f t="shared" si="5"/>
        <v>Choisir</v>
      </c>
      <c r="H13" s="377" t="str">
        <f t="shared" si="6"/>
        <v>Choisir</v>
      </c>
      <c r="I13" s="377" t="str">
        <f t="shared" si="7"/>
        <v>Choisir</v>
      </c>
      <c r="J13" s="377" t="str">
        <f t="shared" si="8"/>
        <v>Choisir</v>
      </c>
      <c r="K13" s="377" t="str">
        <f t="shared" si="9"/>
        <v>Choisir</v>
      </c>
      <c r="L13" s="377" t="str">
        <f t="shared" si="10"/>
        <v>Choisir</v>
      </c>
      <c r="M13" s="377" t="str">
        <f t="shared" si="11"/>
        <v>Choisir</v>
      </c>
      <c r="N13" s="377" t="str">
        <f t="shared" si="13"/>
        <v>Choisir</v>
      </c>
      <c r="O13" s="378" t="str">
        <f t="shared" si="12"/>
        <v>Choisir</v>
      </c>
      <c r="P13" s="145"/>
      <c r="Q13" s="1" t="s">
        <v>801</v>
      </c>
      <c r="S13" s="112"/>
      <c r="T13" s="112" t="s">
        <v>277</v>
      </c>
      <c r="U13" s="112" t="s">
        <v>277</v>
      </c>
      <c r="V13" s="112" t="s">
        <v>694</v>
      </c>
      <c r="W13" s="112" t="s">
        <v>695</v>
      </c>
      <c r="X13" s="112" t="s">
        <v>685</v>
      </c>
      <c r="Y13" s="112" t="s">
        <v>686</v>
      </c>
      <c r="Z13" s="112" t="s">
        <v>42</v>
      </c>
      <c r="AA13" s="112" t="s">
        <v>43</v>
      </c>
      <c r="AB13" s="112" t="s">
        <v>42</v>
      </c>
      <c r="AC13" s="112" t="s">
        <v>43</v>
      </c>
      <c r="AD13" s="112" t="s">
        <v>42</v>
      </c>
      <c r="AE13" s="112" t="s">
        <v>43</v>
      </c>
      <c r="AF13" s="112" t="s">
        <v>42</v>
      </c>
      <c r="AG13" s="112" t="s">
        <v>43</v>
      </c>
      <c r="AH13" s="112" t="s">
        <v>42</v>
      </c>
      <c r="AI13" s="112" t="s">
        <v>43</v>
      </c>
      <c r="AJ13" s="112" t="s">
        <v>42</v>
      </c>
      <c r="AK13" s="112" t="s">
        <v>43</v>
      </c>
      <c r="AL13" s="112" t="s">
        <v>42</v>
      </c>
      <c r="AM13" s="112" t="s">
        <v>43</v>
      </c>
      <c r="AN13" s="112" t="s">
        <v>42</v>
      </c>
      <c r="AO13" s="112" t="s">
        <v>43</v>
      </c>
      <c r="AP13" s="112" t="s">
        <v>42</v>
      </c>
      <c r="AQ13" s="112" t="s">
        <v>43</v>
      </c>
      <c r="AR13" s="112" t="s">
        <v>42</v>
      </c>
      <c r="AS13" s="112" t="s">
        <v>43</v>
      </c>
      <c r="AT13" s="112" t="s">
        <v>42</v>
      </c>
      <c r="AU13" s="112" t="s">
        <v>43</v>
      </c>
      <c r="AV13" s="112"/>
      <c r="AW13" s="112"/>
      <c r="AX13" s="112"/>
    </row>
    <row r="14" spans="2:50" s="144" customFormat="1" x14ac:dyDescent="0.25">
      <c r="B14" s="363" t="str">
        <f t="shared" si="0"/>
        <v>Canada</v>
      </c>
      <c r="C14" s="364" t="str">
        <f t="shared" si="1"/>
        <v>Portefeuille#4</v>
      </c>
      <c r="D14" s="365" t="str">
        <f t="shared" si="2"/>
        <v>Groupe#1</v>
      </c>
      <c r="E14" s="377" t="str">
        <f t="shared" si="3"/>
        <v>Choisir</v>
      </c>
      <c r="F14" s="377" t="str">
        <f t="shared" si="4"/>
        <v>Choisir</v>
      </c>
      <c r="G14" s="377" t="str">
        <f t="shared" si="5"/>
        <v>Choisir</v>
      </c>
      <c r="H14" s="377" t="str">
        <f t="shared" si="6"/>
        <v>Choisir</v>
      </c>
      <c r="I14" s="377" t="str">
        <f t="shared" si="7"/>
        <v>Choisir</v>
      </c>
      <c r="J14" s="377" t="str">
        <f t="shared" si="8"/>
        <v>Choisir</v>
      </c>
      <c r="K14" s="377" t="str">
        <f t="shared" si="9"/>
        <v>Choisir</v>
      </c>
      <c r="L14" s="377" t="str">
        <f t="shared" si="10"/>
        <v>Choisir</v>
      </c>
      <c r="M14" s="377" t="str">
        <f t="shared" si="11"/>
        <v>Choisir</v>
      </c>
      <c r="N14" s="377" t="str">
        <f t="shared" si="13"/>
        <v>Choisir</v>
      </c>
      <c r="O14" s="378" t="str">
        <f t="shared" si="12"/>
        <v>Choisir</v>
      </c>
      <c r="P14" s="145"/>
      <c r="Q14" s="1" t="s">
        <v>24</v>
      </c>
      <c r="S14" s="112"/>
      <c r="T14" s="112" t="s">
        <v>277</v>
      </c>
      <c r="U14" s="112" t="s">
        <v>277</v>
      </c>
      <c r="V14" s="112" t="s">
        <v>701</v>
      </c>
      <c r="W14" s="112" t="s">
        <v>702</v>
      </c>
      <c r="X14" s="112" t="s">
        <v>671</v>
      </c>
      <c r="Y14" s="112" t="s">
        <v>672</v>
      </c>
      <c r="Z14" s="112" t="s">
        <v>42</v>
      </c>
      <c r="AA14" s="112" t="s">
        <v>43</v>
      </c>
      <c r="AB14" s="112" t="s">
        <v>42</v>
      </c>
      <c r="AC14" s="112" t="s">
        <v>43</v>
      </c>
      <c r="AD14" s="112" t="s">
        <v>42</v>
      </c>
      <c r="AE14" s="112" t="s">
        <v>43</v>
      </c>
      <c r="AF14" s="112" t="s">
        <v>42</v>
      </c>
      <c r="AG14" s="112" t="s">
        <v>43</v>
      </c>
      <c r="AH14" s="112" t="s">
        <v>42</v>
      </c>
      <c r="AI14" s="112" t="s">
        <v>43</v>
      </c>
      <c r="AJ14" s="112" t="s">
        <v>42</v>
      </c>
      <c r="AK14" s="112" t="s">
        <v>43</v>
      </c>
      <c r="AL14" s="112" t="s">
        <v>42</v>
      </c>
      <c r="AM14" s="112" t="s">
        <v>43</v>
      </c>
      <c r="AN14" s="112" t="s">
        <v>42</v>
      </c>
      <c r="AO14" s="112" t="s">
        <v>43</v>
      </c>
      <c r="AP14" s="112" t="s">
        <v>42</v>
      </c>
      <c r="AQ14" s="112" t="s">
        <v>43</v>
      </c>
      <c r="AR14" s="112" t="s">
        <v>42</v>
      </c>
      <c r="AS14" s="112" t="s">
        <v>43</v>
      </c>
      <c r="AT14" s="112" t="s">
        <v>42</v>
      </c>
      <c r="AU14" s="112" t="s">
        <v>43</v>
      </c>
      <c r="AV14" s="112"/>
      <c r="AW14" s="112"/>
      <c r="AX14" s="112"/>
    </row>
    <row r="15" spans="2:50" s="144" customFormat="1" outlineLevel="1" x14ac:dyDescent="0.25">
      <c r="B15" s="363"/>
      <c r="C15" s="364"/>
      <c r="D15" s="365"/>
      <c r="E15" s="377"/>
      <c r="F15" s="377"/>
      <c r="G15" s="377"/>
      <c r="H15" s="377"/>
      <c r="I15" s="377"/>
      <c r="J15" s="377"/>
      <c r="K15" s="377"/>
      <c r="L15" s="377"/>
      <c r="M15" s="377"/>
      <c r="N15" s="377"/>
      <c r="O15" s="378"/>
      <c r="P15" s="145"/>
      <c r="Q15" s="1" t="s">
        <v>802</v>
      </c>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row>
    <row r="16" spans="2:50" s="144" customFormat="1" outlineLevel="1" x14ac:dyDescent="0.25">
      <c r="B16" s="363"/>
      <c r="C16" s="364"/>
      <c r="D16" s="365"/>
      <c r="E16" s="377"/>
      <c r="F16" s="377"/>
      <c r="G16" s="377"/>
      <c r="H16" s="377"/>
      <c r="I16" s="377"/>
      <c r="J16" s="377"/>
      <c r="K16" s="377"/>
      <c r="L16" s="377"/>
      <c r="M16" s="377"/>
      <c r="N16" s="377"/>
      <c r="O16" s="378"/>
      <c r="P16" s="145"/>
      <c r="Q16" s="1" t="s">
        <v>803</v>
      </c>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row>
    <row r="17" spans="2:50" s="144" customFormat="1" outlineLevel="1" x14ac:dyDescent="0.25">
      <c r="B17" s="363"/>
      <c r="C17" s="364"/>
      <c r="D17" s="365"/>
      <c r="E17" s="377"/>
      <c r="F17" s="377"/>
      <c r="G17" s="377"/>
      <c r="H17" s="377"/>
      <c r="I17" s="377"/>
      <c r="J17" s="377"/>
      <c r="K17" s="377"/>
      <c r="L17" s="377"/>
      <c r="M17" s="377"/>
      <c r="N17" s="377"/>
      <c r="O17" s="378"/>
      <c r="P17" s="145"/>
      <c r="Q17" s="1" t="s">
        <v>804</v>
      </c>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row>
    <row r="18" spans="2:50" s="144" customFormat="1" outlineLevel="1" x14ac:dyDescent="0.25">
      <c r="B18" s="363"/>
      <c r="C18" s="364"/>
      <c r="D18" s="365"/>
      <c r="E18" s="377"/>
      <c r="F18" s="377"/>
      <c r="G18" s="377"/>
      <c r="H18" s="377"/>
      <c r="I18" s="377"/>
      <c r="J18" s="377"/>
      <c r="K18" s="377"/>
      <c r="L18" s="377"/>
      <c r="M18" s="377"/>
      <c r="N18" s="377"/>
      <c r="O18" s="378"/>
      <c r="P18" s="145"/>
      <c r="Q18" s="1" t="s">
        <v>805</v>
      </c>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row>
    <row r="19" spans="2:50" s="144" customFormat="1" outlineLevel="1" x14ac:dyDescent="0.25">
      <c r="B19" s="363"/>
      <c r="C19" s="364"/>
      <c r="D19" s="365"/>
      <c r="E19" s="377"/>
      <c r="F19" s="377"/>
      <c r="G19" s="377"/>
      <c r="H19" s="377"/>
      <c r="I19" s="377"/>
      <c r="J19" s="377"/>
      <c r="K19" s="377"/>
      <c r="L19" s="377"/>
      <c r="M19" s="377"/>
      <c r="N19" s="377"/>
      <c r="O19" s="378"/>
      <c r="P19" s="145"/>
      <c r="Q19" s="1" t="s">
        <v>806</v>
      </c>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row>
    <row r="20" spans="2:50" s="144" customFormat="1" outlineLevel="1" x14ac:dyDescent="0.25">
      <c r="B20" s="363"/>
      <c r="C20" s="364"/>
      <c r="D20" s="365"/>
      <c r="E20" s="377"/>
      <c r="F20" s="377"/>
      <c r="G20" s="377"/>
      <c r="H20" s="377"/>
      <c r="I20" s="377"/>
      <c r="J20" s="377"/>
      <c r="K20" s="377"/>
      <c r="L20" s="377"/>
      <c r="M20" s="377"/>
      <c r="N20" s="377"/>
      <c r="O20" s="378"/>
      <c r="P20" s="145"/>
      <c r="Q20" s="1" t="s">
        <v>807</v>
      </c>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row>
    <row r="21" spans="2:50" s="144" customFormat="1" outlineLevel="1" x14ac:dyDescent="0.25">
      <c r="B21" s="363"/>
      <c r="C21" s="364"/>
      <c r="D21" s="365"/>
      <c r="E21" s="377"/>
      <c r="F21" s="377"/>
      <c r="G21" s="377"/>
      <c r="H21" s="377"/>
      <c r="I21" s="377"/>
      <c r="J21" s="377"/>
      <c r="K21" s="377"/>
      <c r="L21" s="377"/>
      <c r="M21" s="377"/>
      <c r="N21" s="377"/>
      <c r="O21" s="378"/>
      <c r="P21" s="145"/>
      <c r="Q21" s="1" t="s">
        <v>808</v>
      </c>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row>
    <row r="22" spans="2:50" s="144" customFormat="1" outlineLevel="1" x14ac:dyDescent="0.25">
      <c r="B22" s="363"/>
      <c r="C22" s="364"/>
      <c r="D22" s="365"/>
      <c r="E22" s="377"/>
      <c r="F22" s="377"/>
      <c r="G22" s="377"/>
      <c r="H22" s="377"/>
      <c r="I22" s="377"/>
      <c r="J22" s="377"/>
      <c r="K22" s="377"/>
      <c r="L22" s="377"/>
      <c r="M22" s="377"/>
      <c r="N22" s="377"/>
      <c r="O22" s="378"/>
      <c r="P22" s="145"/>
      <c r="Q22" s="1" t="s">
        <v>809</v>
      </c>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row>
    <row r="23" spans="2:50" s="144" customFormat="1" outlineLevel="1" x14ac:dyDescent="0.25">
      <c r="B23" s="363"/>
      <c r="C23" s="364"/>
      <c r="D23" s="365"/>
      <c r="E23" s="377"/>
      <c r="F23" s="377"/>
      <c r="G23" s="377"/>
      <c r="H23" s="377"/>
      <c r="I23" s="377"/>
      <c r="J23" s="377"/>
      <c r="K23" s="377"/>
      <c r="L23" s="377"/>
      <c r="M23" s="377"/>
      <c r="N23" s="377"/>
      <c r="O23" s="378"/>
      <c r="P23" s="145"/>
      <c r="Q23" s="1" t="s">
        <v>810</v>
      </c>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row>
    <row r="24" spans="2:50" s="144" customFormat="1" outlineLevel="1" x14ac:dyDescent="0.25">
      <c r="B24" s="363"/>
      <c r="C24" s="364"/>
      <c r="D24" s="365"/>
      <c r="E24" s="377"/>
      <c r="F24" s="377"/>
      <c r="G24" s="377"/>
      <c r="H24" s="377"/>
      <c r="I24" s="377"/>
      <c r="J24" s="377"/>
      <c r="K24" s="377"/>
      <c r="L24" s="377"/>
      <c r="M24" s="377"/>
      <c r="N24" s="377"/>
      <c r="O24" s="378"/>
      <c r="P24" s="145"/>
      <c r="Q24" s="1" t="s">
        <v>811</v>
      </c>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row>
    <row r="25" spans="2:50" s="144" customFormat="1" outlineLevel="1" x14ac:dyDescent="0.25">
      <c r="B25" s="363"/>
      <c r="C25" s="364"/>
      <c r="D25" s="365"/>
      <c r="E25" s="377"/>
      <c r="F25" s="377"/>
      <c r="G25" s="377"/>
      <c r="H25" s="377"/>
      <c r="I25" s="377"/>
      <c r="J25" s="377"/>
      <c r="K25" s="377"/>
      <c r="L25" s="377"/>
      <c r="M25" s="377"/>
      <c r="N25" s="377"/>
      <c r="O25" s="378"/>
      <c r="P25" s="145"/>
      <c r="Q25" s="1" t="s">
        <v>812</v>
      </c>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row>
    <row r="26" spans="2:50" s="144" customFormat="1" outlineLevel="1" x14ac:dyDescent="0.25">
      <c r="B26" s="363"/>
      <c r="C26" s="364"/>
      <c r="D26" s="365"/>
      <c r="E26" s="377"/>
      <c r="F26" s="377"/>
      <c r="G26" s="377"/>
      <c r="H26" s="377"/>
      <c r="I26" s="377"/>
      <c r="J26" s="377"/>
      <c r="K26" s="377"/>
      <c r="L26" s="377"/>
      <c r="M26" s="377"/>
      <c r="N26" s="377"/>
      <c r="O26" s="378"/>
      <c r="P26" s="145"/>
      <c r="Q26" s="1" t="s">
        <v>813</v>
      </c>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row>
    <row r="27" spans="2:50" s="144" customFormat="1" outlineLevel="1" x14ac:dyDescent="0.25">
      <c r="B27" s="363"/>
      <c r="C27" s="364"/>
      <c r="D27" s="365"/>
      <c r="E27" s="377"/>
      <c r="F27" s="377"/>
      <c r="G27" s="377"/>
      <c r="H27" s="377"/>
      <c r="I27" s="377"/>
      <c r="J27" s="377"/>
      <c r="K27" s="377"/>
      <c r="L27" s="377"/>
      <c r="M27" s="377"/>
      <c r="N27" s="377"/>
      <c r="O27" s="378"/>
      <c r="P27" s="145"/>
      <c r="Q27" s="1" t="s">
        <v>814</v>
      </c>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row>
    <row r="28" spans="2:50" s="144" customFormat="1" outlineLevel="1" x14ac:dyDescent="0.25">
      <c r="B28" s="363"/>
      <c r="C28" s="364"/>
      <c r="D28" s="365"/>
      <c r="E28" s="377"/>
      <c r="F28" s="377"/>
      <c r="G28" s="377"/>
      <c r="H28" s="377"/>
      <c r="I28" s="377"/>
      <c r="J28" s="377"/>
      <c r="K28" s="377"/>
      <c r="L28" s="377"/>
      <c r="M28" s="377"/>
      <c r="N28" s="377"/>
      <c r="O28" s="378"/>
      <c r="P28" s="145"/>
      <c r="Q28" s="1" t="s">
        <v>815</v>
      </c>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row>
    <row r="29" spans="2:50" s="144" customFormat="1" outlineLevel="1" x14ac:dyDescent="0.25">
      <c r="B29" s="363"/>
      <c r="C29" s="364"/>
      <c r="D29" s="365"/>
      <c r="E29" s="377"/>
      <c r="F29" s="377"/>
      <c r="G29" s="377"/>
      <c r="H29" s="377"/>
      <c r="I29" s="377"/>
      <c r="J29" s="377"/>
      <c r="K29" s="377"/>
      <c r="L29" s="377"/>
      <c r="M29" s="377"/>
      <c r="N29" s="377"/>
      <c r="O29" s="378"/>
      <c r="P29" s="145"/>
      <c r="Q29" s="1" t="s">
        <v>816</v>
      </c>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row>
    <row r="30" spans="2:50" s="144" customFormat="1" outlineLevel="1" x14ac:dyDescent="0.25">
      <c r="B30" s="363"/>
      <c r="C30" s="364"/>
      <c r="D30" s="365"/>
      <c r="E30" s="377"/>
      <c r="F30" s="377"/>
      <c r="G30" s="377"/>
      <c r="H30" s="377"/>
      <c r="I30" s="377"/>
      <c r="J30" s="377"/>
      <c r="K30" s="377"/>
      <c r="L30" s="377"/>
      <c r="M30" s="377"/>
      <c r="N30" s="377"/>
      <c r="O30" s="378"/>
      <c r="P30" s="145"/>
      <c r="Q30" s="1" t="s">
        <v>817</v>
      </c>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row>
    <row r="31" spans="2:50" s="144" customFormat="1" outlineLevel="1" x14ac:dyDescent="0.25">
      <c r="B31" s="363"/>
      <c r="C31" s="364"/>
      <c r="D31" s="365"/>
      <c r="E31" s="377"/>
      <c r="F31" s="377"/>
      <c r="G31" s="377"/>
      <c r="H31" s="377"/>
      <c r="I31" s="377"/>
      <c r="J31" s="377"/>
      <c r="K31" s="377"/>
      <c r="L31" s="377"/>
      <c r="M31" s="377"/>
      <c r="N31" s="377"/>
      <c r="O31" s="378"/>
      <c r="P31" s="145"/>
      <c r="Q31" s="1" t="s">
        <v>818</v>
      </c>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row>
    <row r="32" spans="2:50" s="144" customFormat="1" outlineLevel="1" x14ac:dyDescent="0.25">
      <c r="B32" s="363"/>
      <c r="C32" s="364"/>
      <c r="D32" s="365"/>
      <c r="E32" s="377"/>
      <c r="F32" s="377"/>
      <c r="G32" s="377"/>
      <c r="H32" s="377"/>
      <c r="I32" s="377"/>
      <c r="J32" s="377"/>
      <c r="K32" s="377"/>
      <c r="L32" s="377"/>
      <c r="M32" s="377"/>
      <c r="N32" s="377"/>
      <c r="O32" s="378"/>
      <c r="P32" s="145"/>
      <c r="Q32" s="1" t="s">
        <v>819</v>
      </c>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row>
    <row r="33" spans="2:50" s="144" customFormat="1" outlineLevel="1" x14ac:dyDescent="0.25">
      <c r="B33" s="363"/>
      <c r="C33" s="364"/>
      <c r="D33" s="365"/>
      <c r="E33" s="377"/>
      <c r="F33" s="377"/>
      <c r="G33" s="377"/>
      <c r="H33" s="377"/>
      <c r="I33" s="377"/>
      <c r="J33" s="377"/>
      <c r="K33" s="377"/>
      <c r="L33" s="377"/>
      <c r="M33" s="377"/>
      <c r="N33" s="377"/>
      <c r="O33" s="378"/>
      <c r="P33" s="145"/>
      <c r="Q33" s="1" t="s">
        <v>820</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row>
    <row r="34" spans="2:50" s="144" customFormat="1" outlineLevel="1" x14ac:dyDescent="0.25">
      <c r="B34" s="363"/>
      <c r="C34" s="364"/>
      <c r="D34" s="365"/>
      <c r="E34" s="377"/>
      <c r="F34" s="377"/>
      <c r="G34" s="377"/>
      <c r="H34" s="377"/>
      <c r="I34" s="377"/>
      <c r="J34" s="377"/>
      <c r="K34" s="377"/>
      <c r="L34" s="377"/>
      <c r="M34" s="377"/>
      <c r="N34" s="377"/>
      <c r="O34" s="378"/>
      <c r="P34" s="145"/>
      <c r="Q34" s="1" t="s">
        <v>821</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row>
    <row r="35" spans="2:50" s="144" customFormat="1" outlineLevel="1" x14ac:dyDescent="0.25">
      <c r="B35" s="363"/>
      <c r="C35" s="364"/>
      <c r="D35" s="365"/>
      <c r="E35" s="377"/>
      <c r="F35" s="377"/>
      <c r="G35" s="377"/>
      <c r="H35" s="377"/>
      <c r="I35" s="377"/>
      <c r="J35" s="377"/>
      <c r="K35" s="377"/>
      <c r="L35" s="377"/>
      <c r="M35" s="377"/>
      <c r="N35" s="377"/>
      <c r="O35" s="378"/>
      <c r="P35" s="145"/>
      <c r="Q35" s="1" t="s">
        <v>822</v>
      </c>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row>
    <row r="36" spans="2:50" s="144" customFormat="1" outlineLevel="1" x14ac:dyDescent="0.25">
      <c r="B36" s="363"/>
      <c r="C36" s="364"/>
      <c r="D36" s="365"/>
      <c r="E36" s="377"/>
      <c r="F36" s="377"/>
      <c r="G36" s="377"/>
      <c r="H36" s="377"/>
      <c r="I36" s="377"/>
      <c r="J36" s="377"/>
      <c r="K36" s="377"/>
      <c r="L36" s="377"/>
      <c r="M36" s="377"/>
      <c r="N36" s="377"/>
      <c r="O36" s="378"/>
      <c r="P36" s="145"/>
      <c r="Q36" s="1" t="s">
        <v>823</v>
      </c>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row>
    <row r="37" spans="2:50" s="144" customFormat="1" outlineLevel="1" x14ac:dyDescent="0.25">
      <c r="B37" s="363"/>
      <c r="C37" s="364"/>
      <c r="D37" s="365"/>
      <c r="E37" s="377"/>
      <c r="F37" s="377"/>
      <c r="G37" s="377"/>
      <c r="H37" s="377"/>
      <c r="I37" s="377"/>
      <c r="J37" s="377"/>
      <c r="K37" s="377"/>
      <c r="L37" s="377"/>
      <c r="M37" s="377"/>
      <c r="N37" s="377"/>
      <c r="O37" s="378"/>
      <c r="P37" s="145"/>
      <c r="Q37" s="1" t="s">
        <v>824</v>
      </c>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row>
    <row r="38" spans="2:50" s="144" customFormat="1" outlineLevel="1" x14ac:dyDescent="0.25">
      <c r="B38" s="363"/>
      <c r="C38" s="364"/>
      <c r="D38" s="365"/>
      <c r="E38" s="377"/>
      <c r="F38" s="377"/>
      <c r="G38" s="377"/>
      <c r="H38" s="377"/>
      <c r="I38" s="377"/>
      <c r="J38" s="377"/>
      <c r="K38" s="377"/>
      <c r="L38" s="377"/>
      <c r="M38" s="377"/>
      <c r="N38" s="377"/>
      <c r="O38" s="378"/>
      <c r="P38" s="145"/>
      <c r="Q38" s="1" t="s">
        <v>825</v>
      </c>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row>
    <row r="39" spans="2:50" s="144" customFormat="1" outlineLevel="1" x14ac:dyDescent="0.25">
      <c r="B39" s="363"/>
      <c r="C39" s="364"/>
      <c r="D39" s="365"/>
      <c r="E39" s="377"/>
      <c r="F39" s="377"/>
      <c r="G39" s="377"/>
      <c r="H39" s="377"/>
      <c r="I39" s="377"/>
      <c r="J39" s="377"/>
      <c r="K39" s="377"/>
      <c r="L39" s="377"/>
      <c r="M39" s="377"/>
      <c r="N39" s="377"/>
      <c r="O39" s="378"/>
      <c r="P39" s="145"/>
      <c r="Q39" s="1" t="s">
        <v>826</v>
      </c>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row>
    <row r="40" spans="2:50" s="144" customFormat="1" outlineLevel="1" x14ac:dyDescent="0.25">
      <c r="B40" s="363"/>
      <c r="C40" s="364"/>
      <c r="D40" s="365"/>
      <c r="E40" s="377"/>
      <c r="F40" s="377"/>
      <c r="G40" s="377"/>
      <c r="H40" s="377"/>
      <c r="I40" s="377"/>
      <c r="J40" s="377"/>
      <c r="K40" s="377"/>
      <c r="L40" s="377"/>
      <c r="M40" s="377"/>
      <c r="N40" s="377"/>
      <c r="O40" s="378"/>
      <c r="P40" s="145"/>
      <c r="Q40" s="1" t="s">
        <v>827</v>
      </c>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row>
    <row r="41" spans="2:50" s="144" customFormat="1" outlineLevel="1" x14ac:dyDescent="0.25">
      <c r="B41" s="363"/>
      <c r="C41" s="364"/>
      <c r="D41" s="365"/>
      <c r="E41" s="377"/>
      <c r="F41" s="377"/>
      <c r="G41" s="377"/>
      <c r="H41" s="377"/>
      <c r="I41" s="377"/>
      <c r="J41" s="377"/>
      <c r="K41" s="377"/>
      <c r="L41" s="377"/>
      <c r="M41" s="377"/>
      <c r="N41" s="377"/>
      <c r="O41" s="378"/>
      <c r="P41" s="145"/>
      <c r="Q41" s="1" t="s">
        <v>828</v>
      </c>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row>
    <row r="42" spans="2:50" s="144" customFormat="1" outlineLevel="1" x14ac:dyDescent="0.25">
      <c r="B42" s="363"/>
      <c r="C42" s="364"/>
      <c r="D42" s="365"/>
      <c r="E42" s="377"/>
      <c r="F42" s="377"/>
      <c r="G42" s="377"/>
      <c r="H42" s="377"/>
      <c r="I42" s="377"/>
      <c r="J42" s="377"/>
      <c r="K42" s="377"/>
      <c r="L42" s="377"/>
      <c r="M42" s="377"/>
      <c r="N42" s="377"/>
      <c r="O42" s="378"/>
      <c r="P42" s="145"/>
      <c r="Q42" s="1" t="s">
        <v>829</v>
      </c>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row>
    <row r="43" spans="2:50" s="144" customFormat="1" outlineLevel="1" x14ac:dyDescent="0.25">
      <c r="B43" s="363"/>
      <c r="C43" s="364"/>
      <c r="D43" s="365"/>
      <c r="E43" s="377"/>
      <c r="F43" s="377"/>
      <c r="G43" s="377"/>
      <c r="H43" s="377"/>
      <c r="I43" s="377"/>
      <c r="J43" s="377"/>
      <c r="K43" s="377"/>
      <c r="L43" s="377"/>
      <c r="M43" s="377"/>
      <c r="N43" s="377"/>
      <c r="O43" s="378"/>
      <c r="P43" s="145"/>
      <c r="Q43" s="1" t="s">
        <v>830</v>
      </c>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row>
    <row r="44" spans="2:50" s="144" customFormat="1" outlineLevel="1" x14ac:dyDescent="0.25">
      <c r="B44" s="363"/>
      <c r="C44" s="364"/>
      <c r="D44" s="365"/>
      <c r="E44" s="377"/>
      <c r="F44" s="377"/>
      <c r="G44" s="377"/>
      <c r="H44" s="377"/>
      <c r="I44" s="377"/>
      <c r="J44" s="377"/>
      <c r="K44" s="377"/>
      <c r="L44" s="377"/>
      <c r="M44" s="377"/>
      <c r="N44" s="377"/>
      <c r="O44" s="378"/>
      <c r="P44" s="145"/>
      <c r="Q44" s="1" t="s">
        <v>831</v>
      </c>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row>
    <row r="45" spans="2:50" s="144" customFormat="1" outlineLevel="1" x14ac:dyDescent="0.25">
      <c r="B45" s="363"/>
      <c r="C45" s="364"/>
      <c r="D45" s="365"/>
      <c r="E45" s="377"/>
      <c r="F45" s="377"/>
      <c r="G45" s="377"/>
      <c r="H45" s="377"/>
      <c r="I45" s="377"/>
      <c r="J45" s="377"/>
      <c r="K45" s="377"/>
      <c r="L45" s="377"/>
      <c r="M45" s="377"/>
      <c r="N45" s="377"/>
      <c r="O45" s="378"/>
      <c r="P45" s="145"/>
      <c r="Q45" s="1" t="s">
        <v>832</v>
      </c>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row>
    <row r="46" spans="2:50" s="144" customFormat="1" outlineLevel="1" x14ac:dyDescent="0.25">
      <c r="B46" s="363"/>
      <c r="C46" s="364"/>
      <c r="D46" s="365"/>
      <c r="E46" s="377"/>
      <c r="F46" s="377"/>
      <c r="G46" s="377"/>
      <c r="H46" s="377"/>
      <c r="I46" s="377"/>
      <c r="J46" s="377"/>
      <c r="K46" s="377"/>
      <c r="L46" s="377"/>
      <c r="M46" s="377"/>
      <c r="N46" s="377"/>
      <c r="O46" s="378"/>
      <c r="P46" s="145"/>
      <c r="Q46" s="1" t="s">
        <v>833</v>
      </c>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row>
    <row r="47" spans="2:50" s="144" customFormat="1" outlineLevel="1" x14ac:dyDescent="0.25">
      <c r="B47" s="363"/>
      <c r="C47" s="364"/>
      <c r="D47" s="365"/>
      <c r="E47" s="377"/>
      <c r="F47" s="377"/>
      <c r="G47" s="377"/>
      <c r="H47" s="377"/>
      <c r="I47" s="377"/>
      <c r="J47" s="377"/>
      <c r="K47" s="377"/>
      <c r="L47" s="377"/>
      <c r="M47" s="377"/>
      <c r="N47" s="377"/>
      <c r="O47" s="378"/>
      <c r="P47" s="145"/>
      <c r="Q47" s="1" t="s">
        <v>834</v>
      </c>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row>
    <row r="48" spans="2:50" s="144" customFormat="1" outlineLevel="1" x14ac:dyDescent="0.25">
      <c r="B48" s="363"/>
      <c r="C48" s="364"/>
      <c r="D48" s="365"/>
      <c r="E48" s="377"/>
      <c r="F48" s="377"/>
      <c r="G48" s="377"/>
      <c r="H48" s="377"/>
      <c r="I48" s="377"/>
      <c r="J48" s="377"/>
      <c r="K48" s="377"/>
      <c r="L48" s="377"/>
      <c r="M48" s="377"/>
      <c r="N48" s="377"/>
      <c r="O48" s="378"/>
      <c r="P48" s="145"/>
      <c r="Q48" s="1" t="s">
        <v>835</v>
      </c>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row>
    <row r="49" spans="2:50" s="144" customFormat="1" outlineLevel="1" x14ac:dyDescent="0.25">
      <c r="B49" s="363"/>
      <c r="C49" s="364"/>
      <c r="D49" s="365"/>
      <c r="E49" s="377"/>
      <c r="F49" s="377"/>
      <c r="G49" s="377"/>
      <c r="H49" s="377"/>
      <c r="I49" s="377"/>
      <c r="J49" s="377"/>
      <c r="K49" s="377"/>
      <c r="L49" s="377"/>
      <c r="M49" s="377"/>
      <c r="N49" s="377"/>
      <c r="O49" s="378"/>
      <c r="P49" s="145"/>
      <c r="Q49" s="1" t="s">
        <v>836</v>
      </c>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row>
    <row r="50" spans="2:50" s="144" customFormat="1" outlineLevel="1" x14ac:dyDescent="0.25">
      <c r="B50" s="363"/>
      <c r="C50" s="364"/>
      <c r="D50" s="365"/>
      <c r="E50" s="377"/>
      <c r="F50" s="377"/>
      <c r="G50" s="377"/>
      <c r="H50" s="377"/>
      <c r="I50" s="377"/>
      <c r="J50" s="377"/>
      <c r="K50" s="377"/>
      <c r="L50" s="377"/>
      <c r="M50" s="377"/>
      <c r="N50" s="377"/>
      <c r="O50" s="378"/>
      <c r="P50" s="145"/>
      <c r="Q50" s="1" t="s">
        <v>837</v>
      </c>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row>
    <row r="51" spans="2:50" s="144" customFormat="1" outlineLevel="1" x14ac:dyDescent="0.25">
      <c r="B51" s="363"/>
      <c r="C51" s="364"/>
      <c r="D51" s="365"/>
      <c r="E51" s="377"/>
      <c r="F51" s="377"/>
      <c r="G51" s="377"/>
      <c r="H51" s="377"/>
      <c r="I51" s="377"/>
      <c r="J51" s="377"/>
      <c r="K51" s="377"/>
      <c r="L51" s="377"/>
      <c r="M51" s="377"/>
      <c r="N51" s="377"/>
      <c r="O51" s="378"/>
      <c r="P51" s="145"/>
      <c r="Q51" s="1" t="s">
        <v>838</v>
      </c>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row>
    <row r="52" spans="2:50" s="144" customFormat="1" outlineLevel="1" x14ac:dyDescent="0.25">
      <c r="B52" s="363"/>
      <c r="C52" s="364"/>
      <c r="D52" s="365"/>
      <c r="E52" s="377"/>
      <c r="F52" s="377"/>
      <c r="G52" s="377"/>
      <c r="H52" s="377"/>
      <c r="I52" s="377"/>
      <c r="J52" s="377"/>
      <c r="K52" s="377"/>
      <c r="L52" s="377"/>
      <c r="M52" s="377"/>
      <c r="N52" s="377"/>
      <c r="O52" s="378"/>
      <c r="P52" s="145"/>
      <c r="Q52" s="1" t="s">
        <v>839</v>
      </c>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row>
    <row r="53" spans="2:50" s="144" customFormat="1" outlineLevel="1" x14ac:dyDescent="0.25">
      <c r="B53" s="363"/>
      <c r="C53" s="364"/>
      <c r="D53" s="365"/>
      <c r="E53" s="377"/>
      <c r="F53" s="377"/>
      <c r="G53" s="377"/>
      <c r="H53" s="377"/>
      <c r="I53" s="377"/>
      <c r="J53" s="377"/>
      <c r="K53" s="377"/>
      <c r="L53" s="377"/>
      <c r="M53" s="377"/>
      <c r="N53" s="377"/>
      <c r="O53" s="378"/>
      <c r="P53" s="145"/>
      <c r="Q53" s="1" t="s">
        <v>840</v>
      </c>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row>
    <row r="54" spans="2:50" s="144" customFormat="1" outlineLevel="1" x14ac:dyDescent="0.25">
      <c r="B54" s="363"/>
      <c r="C54" s="364"/>
      <c r="D54" s="365"/>
      <c r="E54" s="377"/>
      <c r="F54" s="377"/>
      <c r="G54" s="377"/>
      <c r="H54" s="377"/>
      <c r="I54" s="377"/>
      <c r="J54" s="377"/>
      <c r="K54" s="377"/>
      <c r="L54" s="377"/>
      <c r="M54" s="377"/>
      <c r="N54" s="377"/>
      <c r="O54" s="378"/>
      <c r="P54" s="145"/>
      <c r="Q54" s="1" t="s">
        <v>841</v>
      </c>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row>
    <row r="55" spans="2:50" s="144" customFormat="1" outlineLevel="1" x14ac:dyDescent="0.25">
      <c r="B55" s="363"/>
      <c r="C55" s="364"/>
      <c r="D55" s="365"/>
      <c r="E55" s="377"/>
      <c r="F55" s="377"/>
      <c r="G55" s="377"/>
      <c r="H55" s="377"/>
      <c r="I55" s="377"/>
      <c r="J55" s="377"/>
      <c r="K55" s="377"/>
      <c r="L55" s="377"/>
      <c r="M55" s="377"/>
      <c r="N55" s="377"/>
      <c r="O55" s="378"/>
      <c r="P55" s="145"/>
      <c r="Q55" s="1" t="s">
        <v>842</v>
      </c>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row>
    <row r="56" spans="2:50" s="144" customFormat="1" outlineLevel="1" x14ac:dyDescent="0.25">
      <c r="B56" s="363"/>
      <c r="C56" s="364"/>
      <c r="D56" s="365"/>
      <c r="E56" s="377"/>
      <c r="F56" s="377"/>
      <c r="G56" s="377"/>
      <c r="H56" s="377"/>
      <c r="I56" s="377"/>
      <c r="J56" s="377"/>
      <c r="K56" s="377"/>
      <c r="L56" s="377"/>
      <c r="M56" s="377"/>
      <c r="N56" s="377"/>
      <c r="O56" s="378"/>
      <c r="P56" s="145"/>
      <c r="Q56" s="1" t="s">
        <v>843</v>
      </c>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row>
    <row r="57" spans="2:50" s="144" customFormat="1" outlineLevel="1" x14ac:dyDescent="0.25">
      <c r="B57" s="363"/>
      <c r="C57" s="364"/>
      <c r="D57" s="365"/>
      <c r="E57" s="377"/>
      <c r="F57" s="377"/>
      <c r="G57" s="377"/>
      <c r="H57" s="377"/>
      <c r="I57" s="377"/>
      <c r="J57" s="377"/>
      <c r="K57" s="377"/>
      <c r="L57" s="377"/>
      <c r="M57" s="377"/>
      <c r="N57" s="377"/>
      <c r="O57" s="378"/>
      <c r="P57" s="145"/>
      <c r="Q57" s="1" t="s">
        <v>844</v>
      </c>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row>
    <row r="58" spans="2:50" s="144" customFormat="1" outlineLevel="1" x14ac:dyDescent="0.25">
      <c r="B58" s="363"/>
      <c r="C58" s="364"/>
      <c r="D58" s="365"/>
      <c r="E58" s="377"/>
      <c r="F58" s="377"/>
      <c r="G58" s="377"/>
      <c r="H58" s="377"/>
      <c r="I58" s="377"/>
      <c r="J58" s="377"/>
      <c r="K58" s="377"/>
      <c r="L58" s="377"/>
      <c r="M58" s="377"/>
      <c r="N58" s="377"/>
      <c r="O58" s="378"/>
      <c r="P58" s="145"/>
      <c r="Q58" s="1" t="s">
        <v>845</v>
      </c>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row>
    <row r="59" spans="2:50" s="144" customFormat="1" outlineLevel="1" x14ac:dyDescent="0.25">
      <c r="B59" s="363"/>
      <c r="C59" s="364"/>
      <c r="D59" s="365"/>
      <c r="E59" s="377"/>
      <c r="F59" s="377"/>
      <c r="G59" s="377"/>
      <c r="H59" s="377"/>
      <c r="I59" s="377"/>
      <c r="J59" s="377"/>
      <c r="K59" s="377"/>
      <c r="L59" s="377"/>
      <c r="M59" s="377"/>
      <c r="N59" s="377"/>
      <c r="O59" s="378"/>
      <c r="P59" s="145"/>
      <c r="Q59" s="1" t="s">
        <v>846</v>
      </c>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row>
    <row r="60" spans="2:50" s="144" customFormat="1" outlineLevel="1" x14ac:dyDescent="0.25">
      <c r="B60" s="363"/>
      <c r="C60" s="364"/>
      <c r="D60" s="365"/>
      <c r="E60" s="377"/>
      <c r="F60" s="377"/>
      <c r="G60" s="377"/>
      <c r="H60" s="377"/>
      <c r="I60" s="377"/>
      <c r="J60" s="377"/>
      <c r="K60" s="377"/>
      <c r="L60" s="377"/>
      <c r="M60" s="377"/>
      <c r="N60" s="377"/>
      <c r="O60" s="378"/>
      <c r="P60" s="145"/>
      <c r="Q60" s="1" t="s">
        <v>847</v>
      </c>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row>
    <row r="61" spans="2:50" s="144" customFormat="1" outlineLevel="1" x14ac:dyDescent="0.25">
      <c r="B61" s="363"/>
      <c r="C61" s="364"/>
      <c r="D61" s="365"/>
      <c r="E61" s="377"/>
      <c r="F61" s="377"/>
      <c r="G61" s="377"/>
      <c r="H61" s="377"/>
      <c r="I61" s="377"/>
      <c r="J61" s="377"/>
      <c r="K61" s="377"/>
      <c r="L61" s="377"/>
      <c r="M61" s="377"/>
      <c r="N61" s="377"/>
      <c r="O61" s="378"/>
      <c r="P61" s="145"/>
      <c r="Q61" s="1" t="s">
        <v>848</v>
      </c>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row>
    <row r="62" spans="2:50" s="144" customFormat="1" outlineLevel="1" x14ac:dyDescent="0.25">
      <c r="B62" s="363"/>
      <c r="C62" s="364"/>
      <c r="D62" s="365"/>
      <c r="E62" s="377"/>
      <c r="F62" s="377"/>
      <c r="G62" s="377"/>
      <c r="H62" s="377"/>
      <c r="I62" s="377"/>
      <c r="J62" s="377"/>
      <c r="K62" s="377"/>
      <c r="L62" s="377"/>
      <c r="M62" s="377"/>
      <c r="N62" s="377"/>
      <c r="O62" s="378"/>
      <c r="P62" s="145"/>
      <c r="Q62" s="1" t="s">
        <v>849</v>
      </c>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row>
    <row r="63" spans="2:50" s="144" customFormat="1" outlineLevel="1" x14ac:dyDescent="0.25">
      <c r="B63" s="363"/>
      <c r="C63" s="364"/>
      <c r="D63" s="365"/>
      <c r="E63" s="377"/>
      <c r="F63" s="377"/>
      <c r="G63" s="377"/>
      <c r="H63" s="377"/>
      <c r="I63" s="377"/>
      <c r="J63" s="377"/>
      <c r="K63" s="377"/>
      <c r="L63" s="377"/>
      <c r="M63" s="377"/>
      <c r="N63" s="377"/>
      <c r="O63" s="378"/>
      <c r="P63" s="145"/>
      <c r="Q63" s="1" t="s">
        <v>850</v>
      </c>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row>
    <row r="64" spans="2:50" s="144" customFormat="1" outlineLevel="1" x14ac:dyDescent="0.25">
      <c r="B64" s="363"/>
      <c r="C64" s="364"/>
      <c r="D64" s="365"/>
      <c r="E64" s="377"/>
      <c r="F64" s="377"/>
      <c r="G64" s="377"/>
      <c r="H64" s="377"/>
      <c r="I64" s="377"/>
      <c r="J64" s="377"/>
      <c r="K64" s="377"/>
      <c r="L64" s="377"/>
      <c r="M64" s="377"/>
      <c r="N64" s="377"/>
      <c r="O64" s="378"/>
      <c r="P64" s="145"/>
      <c r="Q64" s="1" t="s">
        <v>851</v>
      </c>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row>
    <row r="65" spans="2:50" s="144" customFormat="1" outlineLevel="1" x14ac:dyDescent="0.25">
      <c r="B65" s="363"/>
      <c r="C65" s="364"/>
      <c r="D65" s="365"/>
      <c r="E65" s="377"/>
      <c r="F65" s="377"/>
      <c r="G65" s="377"/>
      <c r="H65" s="377"/>
      <c r="I65" s="377"/>
      <c r="J65" s="377"/>
      <c r="K65" s="377"/>
      <c r="L65" s="377"/>
      <c r="M65" s="377"/>
      <c r="N65" s="377"/>
      <c r="O65" s="378"/>
      <c r="P65" s="145"/>
      <c r="Q65" s="1" t="s">
        <v>852</v>
      </c>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row>
    <row r="66" spans="2:50" s="144" customFormat="1" outlineLevel="1" x14ac:dyDescent="0.25">
      <c r="B66" s="363"/>
      <c r="C66" s="364"/>
      <c r="D66" s="365"/>
      <c r="E66" s="377"/>
      <c r="F66" s="377"/>
      <c r="G66" s="377"/>
      <c r="H66" s="377"/>
      <c r="I66" s="377"/>
      <c r="J66" s="377"/>
      <c r="K66" s="377"/>
      <c r="L66" s="377"/>
      <c r="M66" s="377"/>
      <c r="N66" s="377"/>
      <c r="O66" s="378"/>
      <c r="P66" s="145"/>
      <c r="Q66" s="1" t="s">
        <v>853</v>
      </c>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row>
    <row r="67" spans="2:50" s="144" customFormat="1" outlineLevel="1" x14ac:dyDescent="0.25">
      <c r="B67" s="363"/>
      <c r="C67" s="364"/>
      <c r="D67" s="365"/>
      <c r="E67" s="377"/>
      <c r="F67" s="377"/>
      <c r="G67" s="377"/>
      <c r="H67" s="377"/>
      <c r="I67" s="377"/>
      <c r="J67" s="377"/>
      <c r="K67" s="377"/>
      <c r="L67" s="377"/>
      <c r="M67" s="377"/>
      <c r="N67" s="377"/>
      <c r="O67" s="378"/>
      <c r="P67" s="145"/>
      <c r="Q67" s="1" t="s">
        <v>854</v>
      </c>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row>
    <row r="68" spans="2:50" s="144" customFormat="1" outlineLevel="1" x14ac:dyDescent="0.25">
      <c r="B68" s="363"/>
      <c r="C68" s="364"/>
      <c r="D68" s="365"/>
      <c r="E68" s="377"/>
      <c r="F68" s="377"/>
      <c r="G68" s="377"/>
      <c r="H68" s="377"/>
      <c r="I68" s="377"/>
      <c r="J68" s="377"/>
      <c r="K68" s="377"/>
      <c r="L68" s="377"/>
      <c r="M68" s="377"/>
      <c r="N68" s="377"/>
      <c r="O68" s="378"/>
      <c r="P68" s="145"/>
      <c r="Q68" s="1" t="s">
        <v>855</v>
      </c>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row>
    <row r="69" spans="2:50" s="144" customFormat="1" outlineLevel="1" x14ac:dyDescent="0.25">
      <c r="B69" s="363"/>
      <c r="C69" s="364"/>
      <c r="D69" s="365"/>
      <c r="E69" s="377"/>
      <c r="F69" s="377"/>
      <c r="G69" s="377"/>
      <c r="H69" s="377"/>
      <c r="I69" s="377"/>
      <c r="J69" s="377"/>
      <c r="K69" s="377"/>
      <c r="L69" s="377"/>
      <c r="M69" s="377"/>
      <c r="N69" s="377"/>
      <c r="O69" s="378"/>
      <c r="P69" s="145"/>
      <c r="Q69" s="1" t="s">
        <v>856</v>
      </c>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row>
    <row r="70" spans="2:50" s="144" customFormat="1" outlineLevel="1" x14ac:dyDescent="0.25">
      <c r="B70" s="363"/>
      <c r="C70" s="364"/>
      <c r="D70" s="365"/>
      <c r="E70" s="377"/>
      <c r="F70" s="377"/>
      <c r="G70" s="377"/>
      <c r="H70" s="377"/>
      <c r="I70" s="377"/>
      <c r="J70" s="377"/>
      <c r="K70" s="377"/>
      <c r="L70" s="377"/>
      <c r="M70" s="377"/>
      <c r="N70" s="377"/>
      <c r="O70" s="378"/>
      <c r="P70" s="145"/>
      <c r="Q70" s="1" t="s">
        <v>857</v>
      </c>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row>
    <row r="71" spans="2:50" s="144" customFormat="1" outlineLevel="1" x14ac:dyDescent="0.25">
      <c r="B71" s="363"/>
      <c r="C71" s="364"/>
      <c r="D71" s="365"/>
      <c r="E71" s="377"/>
      <c r="F71" s="377"/>
      <c r="G71" s="377"/>
      <c r="H71" s="377"/>
      <c r="I71" s="377"/>
      <c r="J71" s="377"/>
      <c r="K71" s="377"/>
      <c r="L71" s="377"/>
      <c r="M71" s="377"/>
      <c r="N71" s="377"/>
      <c r="O71" s="378"/>
      <c r="P71" s="145"/>
      <c r="Q71" s="1" t="s">
        <v>858</v>
      </c>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row>
    <row r="72" spans="2:50" s="144" customFormat="1" outlineLevel="1" x14ac:dyDescent="0.25">
      <c r="B72" s="363"/>
      <c r="C72" s="364"/>
      <c r="D72" s="365"/>
      <c r="E72" s="377"/>
      <c r="F72" s="377"/>
      <c r="G72" s="377"/>
      <c r="H72" s="377"/>
      <c r="I72" s="377"/>
      <c r="J72" s="377"/>
      <c r="K72" s="377"/>
      <c r="L72" s="377"/>
      <c r="M72" s="377"/>
      <c r="N72" s="377"/>
      <c r="O72" s="378"/>
      <c r="P72" s="145"/>
      <c r="Q72" s="1" t="s">
        <v>859</v>
      </c>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row>
    <row r="73" spans="2:50" s="144" customFormat="1" outlineLevel="1" x14ac:dyDescent="0.25">
      <c r="B73" s="363"/>
      <c r="C73" s="364"/>
      <c r="D73" s="365"/>
      <c r="E73" s="377"/>
      <c r="F73" s="377"/>
      <c r="G73" s="377"/>
      <c r="H73" s="377"/>
      <c r="I73" s="377"/>
      <c r="J73" s="377"/>
      <c r="K73" s="377"/>
      <c r="L73" s="377"/>
      <c r="M73" s="377"/>
      <c r="N73" s="377"/>
      <c r="O73" s="378"/>
      <c r="P73" s="145"/>
      <c r="Q73" s="1" t="s">
        <v>860</v>
      </c>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row>
    <row r="74" spans="2:50" s="144" customFormat="1" outlineLevel="1" x14ac:dyDescent="0.25">
      <c r="B74" s="363"/>
      <c r="C74" s="364"/>
      <c r="D74" s="365"/>
      <c r="E74" s="377"/>
      <c r="F74" s="377"/>
      <c r="G74" s="377"/>
      <c r="H74" s="377"/>
      <c r="I74" s="377"/>
      <c r="J74" s="377"/>
      <c r="K74" s="377"/>
      <c r="L74" s="377"/>
      <c r="M74" s="377"/>
      <c r="N74" s="377"/>
      <c r="O74" s="378"/>
      <c r="P74" s="145"/>
      <c r="Q74" s="1" t="s">
        <v>861</v>
      </c>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row>
    <row r="75" spans="2:50" s="144" customFormat="1" outlineLevel="1" x14ac:dyDescent="0.25">
      <c r="B75" s="363"/>
      <c r="C75" s="364"/>
      <c r="D75" s="365"/>
      <c r="E75" s="377"/>
      <c r="F75" s="377"/>
      <c r="G75" s="377"/>
      <c r="H75" s="377"/>
      <c r="I75" s="377"/>
      <c r="J75" s="377"/>
      <c r="K75" s="377"/>
      <c r="L75" s="377"/>
      <c r="M75" s="377"/>
      <c r="N75" s="377"/>
      <c r="O75" s="378"/>
      <c r="P75" s="145"/>
      <c r="Q75" s="1" t="s">
        <v>862</v>
      </c>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row>
    <row r="76" spans="2:50" s="144" customFormat="1" outlineLevel="1" x14ac:dyDescent="0.25">
      <c r="B76" s="363"/>
      <c r="C76" s="364"/>
      <c r="D76" s="365"/>
      <c r="E76" s="377"/>
      <c r="F76" s="377"/>
      <c r="G76" s="377"/>
      <c r="H76" s="377"/>
      <c r="I76" s="377"/>
      <c r="J76" s="377"/>
      <c r="K76" s="377"/>
      <c r="L76" s="377"/>
      <c r="M76" s="377"/>
      <c r="N76" s="377"/>
      <c r="O76" s="378"/>
      <c r="P76" s="145"/>
      <c r="Q76" s="1" t="s">
        <v>863</v>
      </c>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row>
    <row r="77" spans="2:50" s="144" customFormat="1" outlineLevel="1" x14ac:dyDescent="0.25">
      <c r="B77" s="363"/>
      <c r="C77" s="364"/>
      <c r="D77" s="365"/>
      <c r="E77" s="377"/>
      <c r="F77" s="377"/>
      <c r="G77" s="377"/>
      <c r="H77" s="377"/>
      <c r="I77" s="377"/>
      <c r="J77" s="377"/>
      <c r="K77" s="377"/>
      <c r="L77" s="377"/>
      <c r="M77" s="377"/>
      <c r="N77" s="377"/>
      <c r="O77" s="378"/>
      <c r="P77" s="145"/>
      <c r="Q77" s="1" t="s">
        <v>864</v>
      </c>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row>
    <row r="78" spans="2:50" s="144" customFormat="1" outlineLevel="1" x14ac:dyDescent="0.25">
      <c r="B78" s="363"/>
      <c r="C78" s="364"/>
      <c r="D78" s="365"/>
      <c r="E78" s="377"/>
      <c r="F78" s="377"/>
      <c r="G78" s="377"/>
      <c r="H78" s="377"/>
      <c r="I78" s="377"/>
      <c r="J78" s="377"/>
      <c r="K78" s="377"/>
      <c r="L78" s="377"/>
      <c r="M78" s="377"/>
      <c r="N78" s="377"/>
      <c r="O78" s="378"/>
      <c r="P78" s="145"/>
      <c r="Q78" s="1" t="s">
        <v>865</v>
      </c>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row>
    <row r="79" spans="2:50" s="144" customFormat="1" outlineLevel="1" x14ac:dyDescent="0.25">
      <c r="B79" s="363"/>
      <c r="C79" s="364"/>
      <c r="D79" s="365"/>
      <c r="E79" s="377"/>
      <c r="F79" s="377"/>
      <c r="G79" s="377"/>
      <c r="H79" s="377"/>
      <c r="I79" s="377"/>
      <c r="J79" s="377"/>
      <c r="K79" s="377"/>
      <c r="L79" s="377"/>
      <c r="M79" s="377"/>
      <c r="N79" s="377"/>
      <c r="O79" s="378"/>
      <c r="P79" s="145"/>
      <c r="Q79" s="1" t="s">
        <v>866</v>
      </c>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2:50" s="144" customFormat="1" outlineLevel="1" x14ac:dyDescent="0.25">
      <c r="B80" s="363"/>
      <c r="C80" s="364"/>
      <c r="D80" s="365"/>
      <c r="E80" s="377"/>
      <c r="F80" s="377"/>
      <c r="G80" s="377"/>
      <c r="H80" s="377"/>
      <c r="I80" s="377"/>
      <c r="J80" s="377"/>
      <c r="K80" s="377"/>
      <c r="L80" s="377"/>
      <c r="M80" s="377"/>
      <c r="N80" s="377"/>
      <c r="O80" s="378"/>
      <c r="P80" s="145"/>
      <c r="Q80" s="1" t="s">
        <v>867</v>
      </c>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2:50" s="144" customFormat="1" outlineLevel="1" x14ac:dyDescent="0.25">
      <c r="B81" s="363"/>
      <c r="C81" s="364"/>
      <c r="D81" s="365"/>
      <c r="E81" s="377"/>
      <c r="F81" s="377"/>
      <c r="G81" s="377"/>
      <c r="H81" s="377"/>
      <c r="I81" s="377"/>
      <c r="J81" s="377"/>
      <c r="K81" s="377"/>
      <c r="L81" s="377"/>
      <c r="M81" s="377"/>
      <c r="N81" s="377"/>
      <c r="O81" s="378"/>
      <c r="P81" s="145"/>
      <c r="Q81" s="1" t="s">
        <v>868</v>
      </c>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2:50" s="144" customFormat="1" outlineLevel="1" x14ac:dyDescent="0.25">
      <c r="B82" s="363"/>
      <c r="C82" s="364"/>
      <c r="D82" s="365"/>
      <c r="E82" s="377"/>
      <c r="F82" s="377"/>
      <c r="G82" s="377"/>
      <c r="H82" s="377"/>
      <c r="I82" s="377"/>
      <c r="J82" s="377"/>
      <c r="K82" s="377"/>
      <c r="L82" s="377"/>
      <c r="M82" s="377"/>
      <c r="N82" s="377"/>
      <c r="O82" s="378"/>
      <c r="P82" s="145"/>
      <c r="Q82" s="1" t="s">
        <v>869</v>
      </c>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2:50" s="144" customFormat="1" outlineLevel="1" x14ac:dyDescent="0.25">
      <c r="B83" s="363"/>
      <c r="C83" s="364"/>
      <c r="D83" s="365"/>
      <c r="E83" s="377"/>
      <c r="F83" s="377"/>
      <c r="G83" s="377"/>
      <c r="H83" s="377"/>
      <c r="I83" s="377"/>
      <c r="J83" s="377"/>
      <c r="K83" s="377"/>
      <c r="L83" s="377"/>
      <c r="M83" s="377"/>
      <c r="N83" s="377"/>
      <c r="O83" s="378"/>
      <c r="P83" s="145"/>
      <c r="Q83" s="1" t="s">
        <v>870</v>
      </c>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2:50" s="144" customFormat="1" outlineLevel="1" x14ac:dyDescent="0.25">
      <c r="B84" s="363"/>
      <c r="C84" s="364"/>
      <c r="D84" s="365"/>
      <c r="E84" s="377"/>
      <c r="F84" s="377"/>
      <c r="G84" s="377"/>
      <c r="H84" s="377"/>
      <c r="I84" s="377"/>
      <c r="J84" s="377"/>
      <c r="K84" s="377"/>
      <c r="L84" s="377"/>
      <c r="M84" s="377"/>
      <c r="N84" s="377"/>
      <c r="O84" s="378"/>
      <c r="P84" s="145"/>
      <c r="Q84" s="1" t="s">
        <v>871</v>
      </c>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2:50" s="144" customFormat="1" outlineLevel="1" x14ac:dyDescent="0.25">
      <c r="B85" s="363"/>
      <c r="C85" s="364"/>
      <c r="D85" s="365"/>
      <c r="E85" s="377"/>
      <c r="F85" s="377"/>
      <c r="G85" s="377"/>
      <c r="H85" s="377"/>
      <c r="I85" s="377"/>
      <c r="J85" s="377"/>
      <c r="K85" s="377"/>
      <c r="L85" s="377"/>
      <c r="M85" s="377"/>
      <c r="N85" s="377"/>
      <c r="O85" s="378"/>
      <c r="P85" s="145"/>
      <c r="Q85" s="1" t="s">
        <v>872</v>
      </c>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2:50" s="144" customFormat="1" outlineLevel="1" x14ac:dyDescent="0.25">
      <c r="B86" s="363"/>
      <c r="C86" s="364"/>
      <c r="D86" s="365"/>
      <c r="E86" s="377"/>
      <c r="F86" s="377"/>
      <c r="G86" s="377"/>
      <c r="H86" s="377"/>
      <c r="I86" s="377"/>
      <c r="J86" s="377"/>
      <c r="K86" s="377"/>
      <c r="L86" s="377"/>
      <c r="M86" s="377"/>
      <c r="N86" s="377"/>
      <c r="O86" s="378"/>
      <c r="P86" s="145"/>
      <c r="Q86" s="1" t="s">
        <v>873</v>
      </c>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2:50" s="144" customFormat="1" outlineLevel="1" x14ac:dyDescent="0.25">
      <c r="B87" s="363"/>
      <c r="C87" s="364"/>
      <c r="D87" s="365"/>
      <c r="E87" s="377"/>
      <c r="F87" s="377"/>
      <c r="G87" s="377"/>
      <c r="H87" s="377"/>
      <c r="I87" s="377"/>
      <c r="J87" s="377"/>
      <c r="K87" s="377"/>
      <c r="L87" s="377"/>
      <c r="M87" s="377"/>
      <c r="N87" s="377"/>
      <c r="O87" s="378"/>
      <c r="P87" s="145"/>
      <c r="Q87" s="1" t="s">
        <v>874</v>
      </c>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2:50" s="144" customFormat="1" outlineLevel="1" x14ac:dyDescent="0.25">
      <c r="B88" s="363"/>
      <c r="C88" s="364"/>
      <c r="D88" s="365"/>
      <c r="E88" s="377"/>
      <c r="F88" s="377"/>
      <c r="G88" s="377"/>
      <c r="H88" s="377"/>
      <c r="I88" s="377"/>
      <c r="J88" s="377"/>
      <c r="K88" s="377"/>
      <c r="L88" s="377"/>
      <c r="M88" s="377"/>
      <c r="N88" s="377"/>
      <c r="O88" s="378"/>
      <c r="P88" s="145"/>
      <c r="Q88" s="1" t="s">
        <v>875</v>
      </c>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2:50" s="144" customFormat="1" outlineLevel="1" x14ac:dyDescent="0.25">
      <c r="B89" s="363"/>
      <c r="C89" s="364"/>
      <c r="D89" s="365"/>
      <c r="E89" s="377"/>
      <c r="F89" s="377"/>
      <c r="G89" s="377"/>
      <c r="H89" s="377"/>
      <c r="I89" s="377"/>
      <c r="J89" s="377"/>
      <c r="K89" s="377"/>
      <c r="L89" s="377"/>
      <c r="M89" s="377"/>
      <c r="N89" s="377"/>
      <c r="O89" s="378"/>
      <c r="P89" s="145"/>
      <c r="Q89" s="1" t="s">
        <v>876</v>
      </c>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2:50" s="144" customFormat="1" outlineLevel="1" x14ac:dyDescent="0.25">
      <c r="B90" s="363"/>
      <c r="C90" s="364"/>
      <c r="D90" s="365"/>
      <c r="E90" s="377"/>
      <c r="F90" s="377"/>
      <c r="G90" s="377"/>
      <c r="H90" s="377"/>
      <c r="I90" s="377"/>
      <c r="J90" s="377"/>
      <c r="K90" s="377"/>
      <c r="L90" s="377"/>
      <c r="M90" s="377"/>
      <c r="N90" s="377"/>
      <c r="O90" s="378"/>
      <c r="P90" s="145"/>
      <c r="Q90" s="1" t="s">
        <v>877</v>
      </c>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2:50" s="144" customFormat="1" outlineLevel="1" x14ac:dyDescent="0.25">
      <c r="B91" s="363"/>
      <c r="C91" s="364"/>
      <c r="D91" s="365"/>
      <c r="E91" s="377"/>
      <c r="F91" s="377"/>
      <c r="G91" s="377"/>
      <c r="H91" s="377"/>
      <c r="I91" s="377"/>
      <c r="J91" s="377"/>
      <c r="K91" s="377"/>
      <c r="L91" s="377"/>
      <c r="M91" s="377"/>
      <c r="N91" s="377"/>
      <c r="O91" s="378"/>
      <c r="P91" s="145"/>
      <c r="Q91" s="1" t="s">
        <v>878</v>
      </c>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2:50" s="144" customFormat="1" outlineLevel="1" x14ac:dyDescent="0.25">
      <c r="B92" s="363"/>
      <c r="C92" s="364"/>
      <c r="D92" s="365"/>
      <c r="E92" s="377"/>
      <c r="F92" s="377"/>
      <c r="G92" s="377"/>
      <c r="H92" s="377"/>
      <c r="I92" s="377"/>
      <c r="J92" s="377"/>
      <c r="K92" s="377"/>
      <c r="L92" s="377"/>
      <c r="M92" s="377"/>
      <c r="N92" s="377"/>
      <c r="O92" s="378"/>
      <c r="P92" s="145"/>
      <c r="Q92" s="1" t="s">
        <v>879</v>
      </c>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2:50" s="144" customFormat="1" outlineLevel="1" x14ac:dyDescent="0.25">
      <c r="B93" s="363"/>
      <c r="C93" s="364"/>
      <c r="D93" s="365"/>
      <c r="E93" s="377"/>
      <c r="F93" s="377"/>
      <c r="G93" s="377"/>
      <c r="H93" s="377"/>
      <c r="I93" s="377"/>
      <c r="J93" s="377"/>
      <c r="K93" s="377"/>
      <c r="L93" s="377"/>
      <c r="M93" s="377"/>
      <c r="N93" s="377"/>
      <c r="O93" s="378"/>
      <c r="P93" s="145"/>
      <c r="Q93" s="1" t="s">
        <v>880</v>
      </c>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2:50" s="144" customFormat="1" outlineLevel="1" x14ac:dyDescent="0.25">
      <c r="B94" s="363"/>
      <c r="C94" s="364"/>
      <c r="D94" s="365"/>
      <c r="E94" s="377"/>
      <c r="F94" s="377"/>
      <c r="G94" s="377"/>
      <c r="H94" s="377"/>
      <c r="I94" s="377"/>
      <c r="J94" s="377"/>
      <c r="K94" s="377"/>
      <c r="L94" s="377"/>
      <c r="M94" s="377"/>
      <c r="N94" s="377"/>
      <c r="O94" s="378"/>
      <c r="P94" s="145"/>
      <c r="Q94" s="1" t="s">
        <v>881</v>
      </c>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2:50" s="144" customFormat="1" outlineLevel="1" x14ac:dyDescent="0.25">
      <c r="B95" s="363"/>
      <c r="C95" s="364"/>
      <c r="D95" s="365"/>
      <c r="E95" s="377"/>
      <c r="F95" s="377"/>
      <c r="G95" s="377"/>
      <c r="H95" s="377"/>
      <c r="I95" s="377"/>
      <c r="J95" s="377"/>
      <c r="K95" s="377"/>
      <c r="L95" s="377"/>
      <c r="M95" s="377"/>
      <c r="N95" s="377"/>
      <c r="O95" s="378"/>
      <c r="P95" s="145"/>
      <c r="Q95" s="1" t="s">
        <v>882</v>
      </c>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2:50" s="144" customFormat="1" outlineLevel="1" x14ac:dyDescent="0.25">
      <c r="B96" s="363"/>
      <c r="C96" s="364"/>
      <c r="D96" s="365"/>
      <c r="E96" s="377"/>
      <c r="F96" s="377"/>
      <c r="G96" s="377"/>
      <c r="H96" s="377"/>
      <c r="I96" s="377"/>
      <c r="J96" s="377"/>
      <c r="K96" s="377"/>
      <c r="L96" s="377"/>
      <c r="M96" s="377"/>
      <c r="N96" s="377"/>
      <c r="O96" s="378"/>
      <c r="P96" s="145"/>
      <c r="Q96" s="1" t="s">
        <v>883</v>
      </c>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2:50" s="144" customFormat="1" outlineLevel="1" x14ac:dyDescent="0.25">
      <c r="B97" s="363"/>
      <c r="C97" s="364"/>
      <c r="D97" s="365"/>
      <c r="E97" s="377"/>
      <c r="F97" s="377"/>
      <c r="G97" s="377"/>
      <c r="H97" s="377"/>
      <c r="I97" s="377"/>
      <c r="J97" s="377"/>
      <c r="K97" s="377"/>
      <c r="L97" s="377"/>
      <c r="M97" s="377"/>
      <c r="N97" s="377"/>
      <c r="O97" s="378"/>
      <c r="P97" s="145"/>
      <c r="Q97" s="1" t="s">
        <v>884</v>
      </c>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2:50" s="144" customFormat="1" outlineLevel="1" x14ac:dyDescent="0.25">
      <c r="B98" s="363"/>
      <c r="C98" s="364"/>
      <c r="D98" s="365"/>
      <c r="E98" s="377"/>
      <c r="F98" s="377"/>
      <c r="G98" s="377"/>
      <c r="H98" s="377"/>
      <c r="I98" s="377"/>
      <c r="J98" s="377"/>
      <c r="K98" s="377"/>
      <c r="L98" s="377"/>
      <c r="M98" s="377"/>
      <c r="N98" s="377"/>
      <c r="O98" s="378"/>
      <c r="P98" s="145"/>
      <c r="Q98" s="1" t="s">
        <v>885</v>
      </c>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2:50" s="144" customFormat="1" outlineLevel="1" x14ac:dyDescent="0.25">
      <c r="B99" s="363"/>
      <c r="C99" s="364"/>
      <c r="D99" s="365"/>
      <c r="E99" s="377"/>
      <c r="F99" s="377"/>
      <c r="G99" s="377"/>
      <c r="H99" s="377"/>
      <c r="I99" s="377"/>
      <c r="J99" s="377"/>
      <c r="K99" s="377"/>
      <c r="L99" s="377"/>
      <c r="M99" s="377"/>
      <c r="N99" s="377"/>
      <c r="O99" s="378"/>
      <c r="P99" s="145"/>
      <c r="Q99" s="1" t="s">
        <v>886</v>
      </c>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2:50" s="144" customFormat="1" outlineLevel="1" x14ac:dyDescent="0.25">
      <c r="B100" s="363"/>
      <c r="C100" s="364"/>
      <c r="D100" s="365"/>
      <c r="E100" s="377"/>
      <c r="F100" s="377"/>
      <c r="G100" s="377"/>
      <c r="H100" s="377"/>
      <c r="I100" s="377"/>
      <c r="J100" s="377"/>
      <c r="K100" s="377"/>
      <c r="L100" s="377"/>
      <c r="M100" s="377"/>
      <c r="N100" s="377"/>
      <c r="O100" s="378"/>
      <c r="P100" s="145"/>
      <c r="Q100" s="1" t="s">
        <v>887</v>
      </c>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2:50" s="144" customFormat="1" outlineLevel="1" x14ac:dyDescent="0.25">
      <c r="B101" s="363"/>
      <c r="C101" s="364"/>
      <c r="D101" s="365"/>
      <c r="E101" s="377"/>
      <c r="F101" s="377"/>
      <c r="G101" s="377"/>
      <c r="H101" s="377"/>
      <c r="I101" s="377"/>
      <c r="J101" s="377"/>
      <c r="K101" s="377"/>
      <c r="L101" s="377"/>
      <c r="M101" s="377"/>
      <c r="N101" s="377"/>
      <c r="O101" s="378"/>
      <c r="P101" s="145"/>
      <c r="Q101" s="1" t="s">
        <v>888</v>
      </c>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2:50" s="144" customFormat="1" outlineLevel="1" x14ac:dyDescent="0.25">
      <c r="B102" s="363"/>
      <c r="C102" s="364"/>
      <c r="D102" s="365"/>
      <c r="E102" s="377"/>
      <c r="F102" s="377"/>
      <c r="G102" s="377"/>
      <c r="H102" s="377"/>
      <c r="I102" s="377"/>
      <c r="J102" s="377"/>
      <c r="K102" s="377"/>
      <c r="L102" s="377"/>
      <c r="M102" s="377"/>
      <c r="N102" s="377"/>
      <c r="O102" s="378"/>
      <c r="P102" s="145"/>
      <c r="Q102" s="1" t="s">
        <v>889</v>
      </c>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2:50" s="144" customFormat="1" outlineLevel="1" x14ac:dyDescent="0.25">
      <c r="B103" s="363"/>
      <c r="C103" s="364"/>
      <c r="D103" s="365"/>
      <c r="E103" s="377"/>
      <c r="F103" s="377"/>
      <c r="G103" s="377"/>
      <c r="H103" s="377"/>
      <c r="I103" s="377"/>
      <c r="J103" s="377"/>
      <c r="K103" s="377"/>
      <c r="L103" s="377"/>
      <c r="M103" s="377"/>
      <c r="N103" s="377"/>
      <c r="O103" s="378"/>
      <c r="P103" s="145"/>
      <c r="Q103" s="1" t="s">
        <v>890</v>
      </c>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2:50" s="144" customFormat="1" outlineLevel="1" x14ac:dyDescent="0.25">
      <c r="B104" s="363"/>
      <c r="C104" s="364"/>
      <c r="D104" s="365"/>
      <c r="E104" s="377"/>
      <c r="F104" s="377"/>
      <c r="G104" s="377"/>
      <c r="H104" s="377"/>
      <c r="I104" s="377"/>
      <c r="J104" s="377"/>
      <c r="K104" s="377"/>
      <c r="L104" s="377"/>
      <c r="M104" s="377"/>
      <c r="N104" s="377"/>
      <c r="O104" s="378"/>
      <c r="P104" s="145"/>
      <c r="Q104" s="1" t="s">
        <v>29</v>
      </c>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2:50" s="144" customFormat="1" outlineLevel="1" x14ac:dyDescent="0.25">
      <c r="B105" s="363"/>
      <c r="C105" s="364"/>
      <c r="D105" s="365"/>
      <c r="E105" s="377"/>
      <c r="F105" s="377"/>
      <c r="G105" s="377"/>
      <c r="H105" s="377"/>
      <c r="I105" s="377"/>
      <c r="J105" s="377"/>
      <c r="K105" s="377"/>
      <c r="L105" s="377"/>
      <c r="M105" s="377"/>
      <c r="N105" s="377"/>
      <c r="O105" s="378"/>
      <c r="P105" s="145"/>
      <c r="Q105" s="1" t="s">
        <v>891</v>
      </c>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2:50" s="144" customFormat="1" outlineLevel="1" x14ac:dyDescent="0.25">
      <c r="B106" s="363"/>
      <c r="C106" s="364"/>
      <c r="D106" s="365"/>
      <c r="E106" s="377"/>
      <c r="F106" s="377"/>
      <c r="G106" s="377"/>
      <c r="H106" s="377"/>
      <c r="I106" s="377"/>
      <c r="J106" s="377"/>
      <c r="K106" s="377"/>
      <c r="L106" s="377"/>
      <c r="M106" s="377"/>
      <c r="N106" s="377"/>
      <c r="O106" s="378"/>
      <c r="P106" s="145"/>
      <c r="Q106" s="1" t="s">
        <v>892</v>
      </c>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2:50" s="144" customFormat="1" outlineLevel="1" x14ac:dyDescent="0.25">
      <c r="B107" s="363"/>
      <c r="C107" s="364"/>
      <c r="D107" s="365"/>
      <c r="E107" s="377"/>
      <c r="F107" s="377"/>
      <c r="G107" s="377"/>
      <c r="H107" s="377"/>
      <c r="I107" s="377"/>
      <c r="J107" s="377"/>
      <c r="K107" s="377"/>
      <c r="L107" s="377"/>
      <c r="M107" s="377"/>
      <c r="N107" s="377"/>
      <c r="O107" s="378"/>
      <c r="P107" s="145"/>
      <c r="Q107" s="1" t="s">
        <v>893</v>
      </c>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2:50" s="144" customFormat="1" outlineLevel="1" x14ac:dyDescent="0.25">
      <c r="B108" s="363"/>
      <c r="C108" s="364"/>
      <c r="D108" s="365"/>
      <c r="E108" s="377"/>
      <c r="F108" s="377"/>
      <c r="G108" s="377"/>
      <c r="H108" s="377"/>
      <c r="I108" s="377"/>
      <c r="J108" s="377"/>
      <c r="K108" s="377"/>
      <c r="L108" s="377"/>
      <c r="M108" s="377"/>
      <c r="N108" s="377"/>
      <c r="O108" s="378"/>
      <c r="P108" s="145"/>
      <c r="Q108" s="1" t="s">
        <v>894</v>
      </c>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2:50" s="144" customFormat="1" outlineLevel="1" x14ac:dyDescent="0.25">
      <c r="B109" s="363"/>
      <c r="C109" s="364"/>
      <c r="D109" s="365"/>
      <c r="E109" s="377"/>
      <c r="F109" s="377"/>
      <c r="G109" s="377"/>
      <c r="H109" s="377"/>
      <c r="I109" s="377"/>
      <c r="J109" s="377"/>
      <c r="K109" s="377"/>
      <c r="L109" s="377"/>
      <c r="M109" s="377"/>
      <c r="N109" s="377"/>
      <c r="O109" s="378"/>
      <c r="P109" s="145"/>
      <c r="Q109" s="1" t="s">
        <v>895</v>
      </c>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2:50" s="144" customFormat="1" outlineLevel="1" x14ac:dyDescent="0.25">
      <c r="B110" s="363"/>
      <c r="C110" s="364"/>
      <c r="D110" s="365"/>
      <c r="E110" s="377"/>
      <c r="F110" s="377"/>
      <c r="G110" s="377"/>
      <c r="H110" s="377"/>
      <c r="I110" s="377"/>
      <c r="J110" s="377"/>
      <c r="K110" s="377"/>
      <c r="L110" s="377"/>
      <c r="M110" s="377"/>
      <c r="N110" s="377"/>
      <c r="O110" s="378"/>
      <c r="P110" s="145"/>
      <c r="Q110" s="1" t="s">
        <v>896</v>
      </c>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2:50" s="144" customFormat="1" outlineLevel="1" x14ac:dyDescent="0.25">
      <c r="B111" s="363"/>
      <c r="C111" s="364"/>
      <c r="D111" s="365"/>
      <c r="E111" s="377"/>
      <c r="F111" s="377"/>
      <c r="G111" s="377"/>
      <c r="H111" s="377"/>
      <c r="I111" s="377"/>
      <c r="J111" s="377"/>
      <c r="K111" s="377"/>
      <c r="L111" s="377"/>
      <c r="M111" s="377"/>
      <c r="N111" s="377"/>
      <c r="O111" s="378"/>
      <c r="P111" s="145"/>
      <c r="Q111" s="1" t="s">
        <v>897</v>
      </c>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2:50" s="144" customFormat="1" outlineLevel="1" x14ac:dyDescent="0.25">
      <c r="B112" s="363"/>
      <c r="C112" s="364"/>
      <c r="D112" s="365"/>
      <c r="E112" s="377"/>
      <c r="F112" s="377"/>
      <c r="G112" s="377"/>
      <c r="H112" s="377"/>
      <c r="I112" s="377"/>
      <c r="J112" s="377"/>
      <c r="K112" s="377"/>
      <c r="L112" s="377"/>
      <c r="M112" s="377"/>
      <c r="N112" s="377"/>
      <c r="O112" s="378"/>
      <c r="P112" s="145"/>
      <c r="Q112" s="1" t="s">
        <v>898</v>
      </c>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2:50" s="144" customFormat="1" outlineLevel="1" x14ac:dyDescent="0.25">
      <c r="B113" s="363"/>
      <c r="C113" s="364"/>
      <c r="D113" s="365"/>
      <c r="E113" s="377"/>
      <c r="F113" s="377"/>
      <c r="G113" s="377"/>
      <c r="H113" s="377"/>
      <c r="I113" s="377"/>
      <c r="J113" s="377"/>
      <c r="K113" s="377"/>
      <c r="L113" s="377"/>
      <c r="M113" s="377"/>
      <c r="N113" s="377"/>
      <c r="O113" s="378"/>
      <c r="P113" s="145"/>
      <c r="Q113" s="1" t="s">
        <v>899</v>
      </c>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row>
    <row r="114" spans="2:50" s="144" customFormat="1" outlineLevel="1" x14ac:dyDescent="0.25">
      <c r="B114" s="363"/>
      <c r="C114" s="364"/>
      <c r="D114" s="365"/>
      <c r="E114" s="377"/>
      <c r="F114" s="377"/>
      <c r="G114" s="377"/>
      <c r="H114" s="377"/>
      <c r="I114" s="377"/>
      <c r="J114" s="377"/>
      <c r="K114" s="377"/>
      <c r="L114" s="377"/>
      <c r="M114" s="377"/>
      <c r="N114" s="377"/>
      <c r="O114" s="378"/>
      <c r="P114" s="145"/>
      <c r="Q114" s="1" t="s">
        <v>32</v>
      </c>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row>
    <row r="115" spans="2:50" s="144" customFormat="1" outlineLevel="1" x14ac:dyDescent="0.25">
      <c r="B115" s="363"/>
      <c r="C115" s="364"/>
      <c r="D115" s="365"/>
      <c r="E115" s="377"/>
      <c r="F115" s="377"/>
      <c r="G115" s="377"/>
      <c r="H115" s="377"/>
      <c r="I115" s="377"/>
      <c r="J115" s="377"/>
      <c r="K115" s="377"/>
      <c r="L115" s="377"/>
      <c r="M115" s="377"/>
      <c r="N115" s="377"/>
      <c r="O115" s="378"/>
      <c r="P115" s="145"/>
      <c r="Q115" s="1" t="s">
        <v>900</v>
      </c>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row>
    <row r="116" spans="2:50" s="144" customFormat="1" outlineLevel="1" x14ac:dyDescent="0.25">
      <c r="B116" s="363"/>
      <c r="C116" s="364"/>
      <c r="D116" s="365"/>
      <c r="E116" s="377"/>
      <c r="F116" s="377"/>
      <c r="G116" s="377"/>
      <c r="H116" s="377"/>
      <c r="I116" s="377"/>
      <c r="J116" s="377"/>
      <c r="K116" s="377"/>
      <c r="L116" s="377"/>
      <c r="M116" s="377"/>
      <c r="N116" s="377"/>
      <c r="O116" s="378"/>
      <c r="P116" s="145"/>
      <c r="Q116" s="1" t="s">
        <v>901</v>
      </c>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row>
    <row r="117" spans="2:50" s="144" customFormat="1" outlineLevel="1" x14ac:dyDescent="0.25">
      <c r="B117" s="363"/>
      <c r="C117" s="364"/>
      <c r="D117" s="365"/>
      <c r="E117" s="377"/>
      <c r="F117" s="377"/>
      <c r="G117" s="377"/>
      <c r="H117" s="377"/>
      <c r="I117" s="377"/>
      <c r="J117" s="377"/>
      <c r="K117" s="377"/>
      <c r="L117" s="377"/>
      <c r="M117" s="377"/>
      <c r="N117" s="377"/>
      <c r="O117" s="378"/>
      <c r="P117" s="145"/>
      <c r="Q117" s="1" t="s">
        <v>902</v>
      </c>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row>
    <row r="118" spans="2:50" s="144" customFormat="1" outlineLevel="1" x14ac:dyDescent="0.25">
      <c r="B118" s="363"/>
      <c r="C118" s="364"/>
      <c r="D118" s="365"/>
      <c r="E118" s="377"/>
      <c r="F118" s="377"/>
      <c r="G118" s="377"/>
      <c r="H118" s="377"/>
      <c r="I118" s="377"/>
      <c r="J118" s="377"/>
      <c r="K118" s="377"/>
      <c r="L118" s="377"/>
      <c r="M118" s="377"/>
      <c r="N118" s="377"/>
      <c r="O118" s="378"/>
      <c r="P118" s="145"/>
      <c r="Q118" s="1" t="s">
        <v>903</v>
      </c>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row>
    <row r="119" spans="2:50" s="144" customFormat="1" outlineLevel="1" x14ac:dyDescent="0.25">
      <c r="B119" s="363"/>
      <c r="C119" s="364"/>
      <c r="D119" s="365"/>
      <c r="E119" s="377"/>
      <c r="F119" s="377"/>
      <c r="G119" s="377"/>
      <c r="H119" s="377"/>
      <c r="I119" s="377"/>
      <c r="J119" s="377"/>
      <c r="K119" s="377"/>
      <c r="L119" s="377"/>
      <c r="M119" s="377"/>
      <c r="N119" s="377"/>
      <c r="O119" s="378"/>
      <c r="P119" s="145"/>
      <c r="Q119" s="1" t="s">
        <v>904</v>
      </c>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row>
    <row r="120" spans="2:50" s="144" customFormat="1" outlineLevel="1" x14ac:dyDescent="0.25">
      <c r="B120" s="363"/>
      <c r="C120" s="364"/>
      <c r="D120" s="365"/>
      <c r="E120" s="377"/>
      <c r="F120" s="377"/>
      <c r="G120" s="377"/>
      <c r="H120" s="377"/>
      <c r="I120" s="377"/>
      <c r="J120" s="377"/>
      <c r="K120" s="377"/>
      <c r="L120" s="377"/>
      <c r="M120" s="377"/>
      <c r="N120" s="377"/>
      <c r="O120" s="378"/>
      <c r="P120" s="145"/>
      <c r="Q120" s="1" t="s">
        <v>905</v>
      </c>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row>
    <row r="121" spans="2:50" s="144" customFormat="1" outlineLevel="1" x14ac:dyDescent="0.25">
      <c r="B121" s="363"/>
      <c r="C121" s="364"/>
      <c r="D121" s="365"/>
      <c r="E121" s="377"/>
      <c r="F121" s="377"/>
      <c r="G121" s="377"/>
      <c r="H121" s="377"/>
      <c r="I121" s="377"/>
      <c r="J121" s="377"/>
      <c r="K121" s="377"/>
      <c r="L121" s="377"/>
      <c r="M121" s="377"/>
      <c r="N121" s="377"/>
      <c r="O121" s="378"/>
      <c r="P121" s="145"/>
      <c r="Q121" s="1" t="s">
        <v>906</v>
      </c>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row>
    <row r="122" spans="2:50" s="144" customFormat="1" outlineLevel="1" x14ac:dyDescent="0.25">
      <c r="B122" s="363"/>
      <c r="C122" s="364"/>
      <c r="D122" s="365"/>
      <c r="E122" s="377"/>
      <c r="F122" s="377"/>
      <c r="G122" s="377"/>
      <c r="H122" s="377"/>
      <c r="I122" s="377"/>
      <c r="J122" s="377"/>
      <c r="K122" s="377"/>
      <c r="L122" s="377"/>
      <c r="M122" s="377"/>
      <c r="N122" s="377"/>
      <c r="O122" s="378"/>
      <c r="P122" s="145"/>
      <c r="Q122" s="1" t="s">
        <v>907</v>
      </c>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row>
    <row r="123" spans="2:50" s="144" customFormat="1" outlineLevel="1" x14ac:dyDescent="0.25">
      <c r="B123" s="363"/>
      <c r="C123" s="364"/>
      <c r="D123" s="365"/>
      <c r="E123" s="377"/>
      <c r="F123" s="377"/>
      <c r="G123" s="377"/>
      <c r="H123" s="377"/>
      <c r="I123" s="377"/>
      <c r="J123" s="377"/>
      <c r="K123" s="377"/>
      <c r="L123" s="377"/>
      <c r="M123" s="377"/>
      <c r="N123" s="377"/>
      <c r="O123" s="378"/>
      <c r="P123" s="145"/>
      <c r="Q123" s="1" t="s">
        <v>908</v>
      </c>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row>
    <row r="124" spans="2:50" s="144" customFormat="1" outlineLevel="1" x14ac:dyDescent="0.25">
      <c r="B124" s="363"/>
      <c r="C124" s="364"/>
      <c r="D124" s="365"/>
      <c r="E124" s="377"/>
      <c r="F124" s="377"/>
      <c r="G124" s="377"/>
      <c r="H124" s="377"/>
      <c r="I124" s="377"/>
      <c r="J124" s="377"/>
      <c r="K124" s="377"/>
      <c r="L124" s="377"/>
      <c r="M124" s="377"/>
      <c r="N124" s="377"/>
      <c r="O124" s="378"/>
      <c r="P124" s="145"/>
      <c r="Q124" s="1" t="s">
        <v>35</v>
      </c>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row>
    <row r="125" spans="2:50" s="144" customFormat="1" outlineLevel="1" x14ac:dyDescent="0.25">
      <c r="B125" s="363"/>
      <c r="C125" s="364"/>
      <c r="D125" s="365"/>
      <c r="E125" s="377"/>
      <c r="F125" s="377"/>
      <c r="G125" s="377"/>
      <c r="H125" s="377"/>
      <c r="I125" s="377"/>
      <c r="J125" s="377"/>
      <c r="K125" s="377"/>
      <c r="L125" s="377"/>
      <c r="M125" s="377"/>
      <c r="N125" s="377"/>
      <c r="O125" s="378"/>
      <c r="P125" s="145"/>
      <c r="Q125" s="1" t="s">
        <v>909</v>
      </c>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row>
    <row r="126" spans="2:50" s="144" customFormat="1" outlineLevel="1" x14ac:dyDescent="0.25">
      <c r="B126" s="363"/>
      <c r="C126" s="364"/>
      <c r="D126" s="365"/>
      <c r="E126" s="377"/>
      <c r="F126" s="377"/>
      <c r="G126" s="377"/>
      <c r="H126" s="377"/>
      <c r="I126" s="377"/>
      <c r="J126" s="377"/>
      <c r="K126" s="377"/>
      <c r="L126" s="377"/>
      <c r="M126" s="377"/>
      <c r="N126" s="377"/>
      <c r="O126" s="378"/>
      <c r="P126" s="145"/>
      <c r="Q126" s="1" t="s">
        <v>910</v>
      </c>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row>
    <row r="127" spans="2:50" s="144" customFormat="1" outlineLevel="1" x14ac:dyDescent="0.25">
      <c r="B127" s="363"/>
      <c r="C127" s="364"/>
      <c r="D127" s="365"/>
      <c r="E127" s="377"/>
      <c r="F127" s="377"/>
      <c r="G127" s="377"/>
      <c r="H127" s="377"/>
      <c r="I127" s="377"/>
      <c r="J127" s="377"/>
      <c r="K127" s="377"/>
      <c r="L127" s="377"/>
      <c r="M127" s="377"/>
      <c r="N127" s="377"/>
      <c r="O127" s="378"/>
      <c r="P127" s="145"/>
      <c r="Q127" s="1" t="s">
        <v>911</v>
      </c>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row>
    <row r="128" spans="2:50" s="144" customFormat="1" outlineLevel="1" x14ac:dyDescent="0.25">
      <c r="B128" s="363"/>
      <c r="C128" s="364"/>
      <c r="D128" s="365"/>
      <c r="E128" s="377"/>
      <c r="F128" s="377"/>
      <c r="G128" s="377"/>
      <c r="H128" s="377"/>
      <c r="I128" s="377"/>
      <c r="J128" s="377"/>
      <c r="K128" s="377"/>
      <c r="L128" s="377"/>
      <c r="M128" s="377"/>
      <c r="N128" s="377"/>
      <c r="O128" s="378"/>
      <c r="P128" s="145"/>
      <c r="Q128" s="1" t="s">
        <v>912</v>
      </c>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row>
    <row r="129" spans="2:50" s="144" customFormat="1" outlineLevel="1" x14ac:dyDescent="0.25">
      <c r="B129" s="363"/>
      <c r="C129" s="364"/>
      <c r="D129" s="365"/>
      <c r="E129" s="377"/>
      <c r="F129" s="377"/>
      <c r="G129" s="377"/>
      <c r="H129" s="377"/>
      <c r="I129" s="377"/>
      <c r="J129" s="377"/>
      <c r="K129" s="377"/>
      <c r="L129" s="377"/>
      <c r="M129" s="377"/>
      <c r="N129" s="377"/>
      <c r="O129" s="378"/>
      <c r="P129" s="145"/>
      <c r="Q129" s="1" t="s">
        <v>913</v>
      </c>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row>
    <row r="130" spans="2:50" s="144" customFormat="1" outlineLevel="1" x14ac:dyDescent="0.25">
      <c r="B130" s="363"/>
      <c r="C130" s="364"/>
      <c r="D130" s="365"/>
      <c r="E130" s="377"/>
      <c r="F130" s="377"/>
      <c r="G130" s="377"/>
      <c r="H130" s="377"/>
      <c r="I130" s="377"/>
      <c r="J130" s="377"/>
      <c r="K130" s="377"/>
      <c r="L130" s="377"/>
      <c r="M130" s="377"/>
      <c r="N130" s="377"/>
      <c r="O130" s="378"/>
      <c r="P130" s="145"/>
      <c r="Q130" s="1" t="s">
        <v>914</v>
      </c>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row>
    <row r="131" spans="2:50" s="144" customFormat="1" outlineLevel="1" x14ac:dyDescent="0.25">
      <c r="B131" s="363"/>
      <c r="C131" s="364"/>
      <c r="D131" s="365"/>
      <c r="E131" s="377"/>
      <c r="F131" s="377"/>
      <c r="G131" s="377"/>
      <c r="H131" s="377"/>
      <c r="I131" s="377"/>
      <c r="J131" s="377"/>
      <c r="K131" s="377"/>
      <c r="L131" s="377"/>
      <c r="M131" s="377"/>
      <c r="N131" s="377"/>
      <c r="O131" s="378"/>
      <c r="P131" s="145"/>
      <c r="Q131" s="1" t="s">
        <v>915</v>
      </c>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row>
    <row r="132" spans="2:50" s="144" customFormat="1" outlineLevel="1" x14ac:dyDescent="0.25">
      <c r="B132" s="363"/>
      <c r="C132" s="364"/>
      <c r="D132" s="365"/>
      <c r="E132" s="377"/>
      <c r="F132" s="377"/>
      <c r="G132" s="377"/>
      <c r="H132" s="377"/>
      <c r="I132" s="377"/>
      <c r="J132" s="377"/>
      <c r="K132" s="377"/>
      <c r="L132" s="377"/>
      <c r="M132" s="377"/>
      <c r="N132" s="377"/>
      <c r="O132" s="378"/>
      <c r="P132" s="145"/>
      <c r="Q132" s="1" t="s">
        <v>916</v>
      </c>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row>
    <row r="133" spans="2:50" s="144" customFormat="1" outlineLevel="1" x14ac:dyDescent="0.25">
      <c r="B133" s="363"/>
      <c r="C133" s="364"/>
      <c r="D133" s="365"/>
      <c r="E133" s="377"/>
      <c r="F133" s="377"/>
      <c r="G133" s="377"/>
      <c r="H133" s="377"/>
      <c r="I133" s="377"/>
      <c r="J133" s="377"/>
      <c r="K133" s="377"/>
      <c r="L133" s="377"/>
      <c r="M133" s="377"/>
      <c r="N133" s="377"/>
      <c r="O133" s="378"/>
      <c r="P133" s="145"/>
      <c r="Q133" s="1" t="s">
        <v>917</v>
      </c>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row>
    <row r="134" spans="2:50" s="144" customFormat="1" outlineLevel="1" x14ac:dyDescent="0.25">
      <c r="B134" s="363"/>
      <c r="C134" s="364"/>
      <c r="D134" s="365"/>
      <c r="E134" s="377"/>
      <c r="F134" s="377"/>
      <c r="G134" s="377"/>
      <c r="H134" s="377"/>
      <c r="I134" s="377"/>
      <c r="J134" s="377"/>
      <c r="K134" s="377"/>
      <c r="L134" s="377"/>
      <c r="M134" s="377"/>
      <c r="N134" s="377"/>
      <c r="O134" s="378"/>
      <c r="P134" s="145"/>
      <c r="Q134" s="1" t="s">
        <v>38</v>
      </c>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row>
    <row r="135" spans="2:50" s="144" customFormat="1" outlineLevel="1" x14ac:dyDescent="0.25">
      <c r="B135" s="363"/>
      <c r="C135" s="364"/>
      <c r="D135" s="365"/>
      <c r="E135" s="377"/>
      <c r="F135" s="377"/>
      <c r="G135" s="377"/>
      <c r="H135" s="377"/>
      <c r="I135" s="377"/>
      <c r="J135" s="377"/>
      <c r="K135" s="377"/>
      <c r="L135" s="377"/>
      <c r="M135" s="377"/>
      <c r="N135" s="377"/>
      <c r="O135" s="378"/>
      <c r="P135" s="145"/>
      <c r="Q135" s="1" t="s">
        <v>918</v>
      </c>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row>
    <row r="136" spans="2:50" s="144" customFormat="1" outlineLevel="1" x14ac:dyDescent="0.25">
      <c r="B136" s="363"/>
      <c r="C136" s="364"/>
      <c r="D136" s="365"/>
      <c r="E136" s="377"/>
      <c r="F136" s="377"/>
      <c r="G136" s="377"/>
      <c r="H136" s="377"/>
      <c r="I136" s="377"/>
      <c r="J136" s="377"/>
      <c r="K136" s="377"/>
      <c r="L136" s="377"/>
      <c r="M136" s="377"/>
      <c r="N136" s="377"/>
      <c r="O136" s="378"/>
      <c r="P136" s="145"/>
      <c r="Q136" s="1" t="s">
        <v>919</v>
      </c>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row>
    <row r="137" spans="2:50" s="144" customFormat="1" outlineLevel="1" x14ac:dyDescent="0.25">
      <c r="B137" s="363"/>
      <c r="C137" s="364"/>
      <c r="D137" s="365"/>
      <c r="E137" s="377"/>
      <c r="F137" s="377"/>
      <c r="G137" s="377"/>
      <c r="H137" s="377"/>
      <c r="I137" s="377"/>
      <c r="J137" s="377"/>
      <c r="K137" s="377"/>
      <c r="L137" s="377"/>
      <c r="M137" s="377"/>
      <c r="N137" s="377"/>
      <c r="O137" s="378"/>
      <c r="P137" s="145"/>
      <c r="Q137" s="1" t="s">
        <v>920</v>
      </c>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row>
    <row r="138" spans="2:50" s="144" customFormat="1" outlineLevel="1" x14ac:dyDescent="0.25">
      <c r="B138" s="363"/>
      <c r="C138" s="364"/>
      <c r="D138" s="365"/>
      <c r="E138" s="377"/>
      <c r="F138" s="377"/>
      <c r="G138" s="377"/>
      <c r="H138" s="377"/>
      <c r="I138" s="377"/>
      <c r="J138" s="377"/>
      <c r="K138" s="377"/>
      <c r="L138" s="377"/>
      <c r="M138" s="377"/>
      <c r="N138" s="377"/>
      <c r="O138" s="378"/>
      <c r="P138" s="145"/>
      <c r="Q138" s="1" t="s">
        <v>921</v>
      </c>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row>
    <row r="139" spans="2:50" s="144" customFormat="1" outlineLevel="1" x14ac:dyDescent="0.25">
      <c r="B139" s="363"/>
      <c r="C139" s="364"/>
      <c r="D139" s="365"/>
      <c r="E139" s="377"/>
      <c r="F139" s="377"/>
      <c r="G139" s="377"/>
      <c r="H139" s="377"/>
      <c r="I139" s="377"/>
      <c r="J139" s="377"/>
      <c r="K139" s="377"/>
      <c r="L139" s="377"/>
      <c r="M139" s="377"/>
      <c r="N139" s="377"/>
      <c r="O139" s="378"/>
      <c r="P139" s="145"/>
      <c r="Q139" s="1" t="s">
        <v>922</v>
      </c>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row>
    <row r="140" spans="2:50" s="144" customFormat="1" outlineLevel="1" x14ac:dyDescent="0.25">
      <c r="B140" s="363"/>
      <c r="C140" s="364"/>
      <c r="D140" s="365"/>
      <c r="E140" s="377"/>
      <c r="F140" s="377"/>
      <c r="G140" s="377"/>
      <c r="H140" s="377"/>
      <c r="I140" s="377"/>
      <c r="J140" s="377"/>
      <c r="K140" s="377"/>
      <c r="L140" s="377"/>
      <c r="M140" s="377"/>
      <c r="N140" s="377"/>
      <c r="O140" s="378"/>
      <c r="P140" s="145"/>
      <c r="Q140" s="1" t="s">
        <v>923</v>
      </c>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row>
    <row r="141" spans="2:50" s="144" customFormat="1" outlineLevel="1" x14ac:dyDescent="0.25">
      <c r="B141" s="363"/>
      <c r="C141" s="364"/>
      <c r="D141" s="365"/>
      <c r="E141" s="377"/>
      <c r="F141" s="377"/>
      <c r="G141" s="377"/>
      <c r="H141" s="377"/>
      <c r="I141" s="377"/>
      <c r="J141" s="377"/>
      <c r="K141" s="377"/>
      <c r="L141" s="377"/>
      <c r="M141" s="377"/>
      <c r="N141" s="377"/>
      <c r="O141" s="378"/>
      <c r="P141" s="145"/>
      <c r="Q141" s="1" t="s">
        <v>924</v>
      </c>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row>
    <row r="142" spans="2:50" s="144" customFormat="1" outlineLevel="1" x14ac:dyDescent="0.25">
      <c r="B142" s="363"/>
      <c r="C142" s="364"/>
      <c r="D142" s="365"/>
      <c r="E142" s="377"/>
      <c r="F142" s="377"/>
      <c r="G142" s="377"/>
      <c r="H142" s="377"/>
      <c r="I142" s="377"/>
      <c r="J142" s="377"/>
      <c r="K142" s="377"/>
      <c r="L142" s="377"/>
      <c r="M142" s="377"/>
      <c r="N142" s="377"/>
      <c r="O142" s="378"/>
      <c r="P142" s="145"/>
      <c r="Q142" s="1" t="s">
        <v>925</v>
      </c>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row>
    <row r="143" spans="2:50" s="144" customFormat="1" outlineLevel="1" x14ac:dyDescent="0.25">
      <c r="B143" s="363"/>
      <c r="C143" s="364"/>
      <c r="D143" s="365"/>
      <c r="E143" s="377"/>
      <c r="F143" s="377"/>
      <c r="G143" s="377"/>
      <c r="H143" s="377"/>
      <c r="I143" s="377"/>
      <c r="J143" s="377"/>
      <c r="K143" s="377"/>
      <c r="L143" s="377"/>
      <c r="M143" s="377"/>
      <c r="N143" s="377"/>
      <c r="O143" s="378"/>
      <c r="P143" s="145"/>
      <c r="Q143" s="1" t="s">
        <v>926</v>
      </c>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row>
    <row r="144" spans="2:50" s="144" customFormat="1" outlineLevel="1" x14ac:dyDescent="0.25">
      <c r="B144" s="363"/>
      <c r="C144" s="364"/>
      <c r="D144" s="365"/>
      <c r="E144" s="377"/>
      <c r="F144" s="377"/>
      <c r="G144" s="377"/>
      <c r="H144" s="377"/>
      <c r="I144" s="377"/>
      <c r="J144" s="377"/>
      <c r="K144" s="377"/>
      <c r="L144" s="377"/>
      <c r="M144" s="377"/>
      <c r="N144" s="377"/>
      <c r="O144" s="378"/>
      <c r="P144" s="145"/>
      <c r="Q144" s="1" t="s">
        <v>927</v>
      </c>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row>
    <row r="145" spans="2:50" s="144" customFormat="1" outlineLevel="1" x14ac:dyDescent="0.25">
      <c r="B145" s="363"/>
      <c r="C145" s="364"/>
      <c r="D145" s="365"/>
      <c r="E145" s="377"/>
      <c r="F145" s="377"/>
      <c r="G145" s="377"/>
      <c r="H145" s="377"/>
      <c r="I145" s="377"/>
      <c r="J145" s="377"/>
      <c r="K145" s="377"/>
      <c r="L145" s="377"/>
      <c r="M145" s="377"/>
      <c r="N145" s="377"/>
      <c r="O145" s="378"/>
      <c r="P145" s="145"/>
      <c r="Q145" s="1" t="s">
        <v>928</v>
      </c>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row>
    <row r="146" spans="2:50" s="144" customFormat="1" outlineLevel="1" x14ac:dyDescent="0.25">
      <c r="B146" s="363"/>
      <c r="C146" s="364"/>
      <c r="D146" s="365"/>
      <c r="E146" s="377"/>
      <c r="F146" s="377"/>
      <c r="G146" s="377"/>
      <c r="H146" s="377"/>
      <c r="I146" s="377"/>
      <c r="J146" s="377"/>
      <c r="K146" s="377"/>
      <c r="L146" s="377"/>
      <c r="M146" s="377"/>
      <c r="N146" s="377"/>
      <c r="O146" s="378"/>
      <c r="P146" s="145"/>
      <c r="Q146" s="1" t="s">
        <v>929</v>
      </c>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row>
    <row r="147" spans="2:50" s="144" customFormat="1" outlineLevel="1" x14ac:dyDescent="0.25">
      <c r="B147" s="363"/>
      <c r="C147" s="364"/>
      <c r="D147" s="365"/>
      <c r="E147" s="377"/>
      <c r="F147" s="377"/>
      <c r="G147" s="377"/>
      <c r="H147" s="377"/>
      <c r="I147" s="377"/>
      <c r="J147" s="377"/>
      <c r="K147" s="377"/>
      <c r="L147" s="377"/>
      <c r="M147" s="377"/>
      <c r="N147" s="377"/>
      <c r="O147" s="378"/>
      <c r="P147" s="145"/>
      <c r="Q147" s="1" t="s">
        <v>930</v>
      </c>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row>
    <row r="148" spans="2:50" s="144" customFormat="1" outlineLevel="1" x14ac:dyDescent="0.25">
      <c r="B148" s="363"/>
      <c r="C148" s="364"/>
      <c r="D148" s="365"/>
      <c r="E148" s="377"/>
      <c r="F148" s="377"/>
      <c r="G148" s="377"/>
      <c r="H148" s="377"/>
      <c r="I148" s="377"/>
      <c r="J148" s="377"/>
      <c r="K148" s="377"/>
      <c r="L148" s="377"/>
      <c r="M148" s="377"/>
      <c r="N148" s="377"/>
      <c r="O148" s="378"/>
      <c r="P148" s="145"/>
      <c r="Q148" s="1" t="s">
        <v>931</v>
      </c>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row>
    <row r="149" spans="2:50" s="144" customFormat="1" outlineLevel="1" x14ac:dyDescent="0.25">
      <c r="B149" s="363"/>
      <c r="C149" s="364"/>
      <c r="D149" s="365"/>
      <c r="E149" s="377"/>
      <c r="F149" s="377"/>
      <c r="G149" s="377"/>
      <c r="H149" s="377"/>
      <c r="I149" s="377"/>
      <c r="J149" s="377"/>
      <c r="K149" s="377"/>
      <c r="L149" s="377"/>
      <c r="M149" s="377"/>
      <c r="N149" s="377"/>
      <c r="O149" s="378"/>
      <c r="P149" s="145"/>
      <c r="Q149" s="1" t="s">
        <v>932</v>
      </c>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row>
    <row r="150" spans="2:50" s="144" customFormat="1" outlineLevel="1" x14ac:dyDescent="0.25">
      <c r="B150" s="363"/>
      <c r="C150" s="364"/>
      <c r="D150" s="365"/>
      <c r="E150" s="377"/>
      <c r="F150" s="377"/>
      <c r="G150" s="377"/>
      <c r="H150" s="377"/>
      <c r="I150" s="377"/>
      <c r="J150" s="377"/>
      <c r="K150" s="377"/>
      <c r="L150" s="377"/>
      <c r="M150" s="377"/>
      <c r="N150" s="377"/>
      <c r="O150" s="378"/>
      <c r="P150" s="145"/>
      <c r="Q150" s="1" t="s">
        <v>933</v>
      </c>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row>
    <row r="151" spans="2:50" s="144" customFormat="1" outlineLevel="1" x14ac:dyDescent="0.25">
      <c r="B151" s="363"/>
      <c r="C151" s="364"/>
      <c r="D151" s="365"/>
      <c r="E151" s="377"/>
      <c r="F151" s="377"/>
      <c r="G151" s="377"/>
      <c r="H151" s="377"/>
      <c r="I151" s="377"/>
      <c r="J151" s="377"/>
      <c r="K151" s="377"/>
      <c r="L151" s="377"/>
      <c r="M151" s="377"/>
      <c r="N151" s="377"/>
      <c r="O151" s="378"/>
      <c r="P151" s="145"/>
      <c r="Q151" s="1" t="s">
        <v>934</v>
      </c>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row>
    <row r="152" spans="2:50" s="144" customFormat="1" outlineLevel="1" x14ac:dyDescent="0.25">
      <c r="B152" s="363"/>
      <c r="C152" s="364"/>
      <c r="D152" s="365"/>
      <c r="E152" s="377"/>
      <c r="F152" s="377"/>
      <c r="G152" s="377"/>
      <c r="H152" s="377"/>
      <c r="I152" s="377"/>
      <c r="J152" s="377"/>
      <c r="K152" s="377"/>
      <c r="L152" s="377"/>
      <c r="M152" s="377"/>
      <c r="N152" s="377"/>
      <c r="O152" s="378"/>
      <c r="P152" s="145"/>
      <c r="Q152" s="1" t="s">
        <v>935</v>
      </c>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row>
    <row r="153" spans="2:50" s="144" customFormat="1" outlineLevel="1" x14ac:dyDescent="0.25">
      <c r="B153" s="363"/>
      <c r="C153" s="364"/>
      <c r="D153" s="365"/>
      <c r="E153" s="377"/>
      <c r="F153" s="377"/>
      <c r="G153" s="377"/>
      <c r="H153" s="377"/>
      <c r="I153" s="377"/>
      <c r="J153" s="377"/>
      <c r="K153" s="377"/>
      <c r="L153" s="377"/>
      <c r="M153" s="377"/>
      <c r="N153" s="377"/>
      <c r="O153" s="378"/>
      <c r="P153" s="145"/>
      <c r="Q153" s="1" t="s">
        <v>936</v>
      </c>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row>
    <row r="154" spans="2:50" s="144" customFormat="1" outlineLevel="1" x14ac:dyDescent="0.25">
      <c r="B154" s="363"/>
      <c r="C154" s="364"/>
      <c r="D154" s="365"/>
      <c r="E154" s="377"/>
      <c r="F154" s="377"/>
      <c r="G154" s="377"/>
      <c r="H154" s="377"/>
      <c r="I154" s="377"/>
      <c r="J154" s="377"/>
      <c r="K154" s="377"/>
      <c r="L154" s="377"/>
      <c r="M154" s="377"/>
      <c r="N154" s="377"/>
      <c r="O154" s="378"/>
      <c r="P154" s="145"/>
      <c r="Q154" s="1" t="s">
        <v>937</v>
      </c>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row>
    <row r="155" spans="2:50" s="144" customFormat="1" outlineLevel="1" x14ac:dyDescent="0.25">
      <c r="B155" s="363"/>
      <c r="C155" s="364"/>
      <c r="D155" s="365"/>
      <c r="E155" s="377"/>
      <c r="F155" s="377"/>
      <c r="G155" s="377"/>
      <c r="H155" s="377"/>
      <c r="I155" s="377"/>
      <c r="J155" s="377"/>
      <c r="K155" s="377"/>
      <c r="L155" s="377"/>
      <c r="M155" s="377"/>
      <c r="N155" s="377"/>
      <c r="O155" s="378"/>
      <c r="P155" s="145"/>
      <c r="Q155" s="1" t="s">
        <v>938</v>
      </c>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row>
    <row r="156" spans="2:50" s="144" customFormat="1" outlineLevel="1" x14ac:dyDescent="0.25">
      <c r="B156" s="363"/>
      <c r="C156" s="364"/>
      <c r="D156" s="365"/>
      <c r="E156" s="377"/>
      <c r="F156" s="377"/>
      <c r="G156" s="377"/>
      <c r="H156" s="377"/>
      <c r="I156" s="377"/>
      <c r="J156" s="377"/>
      <c r="K156" s="377"/>
      <c r="L156" s="377"/>
      <c r="M156" s="377"/>
      <c r="N156" s="377"/>
      <c r="O156" s="378"/>
      <c r="P156" s="145"/>
      <c r="Q156" s="1" t="s">
        <v>939</v>
      </c>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row>
    <row r="157" spans="2:50" s="144" customFormat="1" outlineLevel="1" x14ac:dyDescent="0.25">
      <c r="B157" s="363"/>
      <c r="C157" s="364"/>
      <c r="D157" s="365"/>
      <c r="E157" s="377"/>
      <c r="F157" s="377"/>
      <c r="G157" s="377"/>
      <c r="H157" s="377"/>
      <c r="I157" s="377"/>
      <c r="J157" s="377"/>
      <c r="K157" s="377"/>
      <c r="L157" s="377"/>
      <c r="M157" s="377"/>
      <c r="N157" s="377"/>
      <c r="O157" s="378"/>
      <c r="P157" s="145"/>
      <c r="Q157" s="1" t="s">
        <v>940</v>
      </c>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row>
    <row r="158" spans="2:50" s="144" customFormat="1" outlineLevel="1" x14ac:dyDescent="0.25">
      <c r="B158" s="363"/>
      <c r="C158" s="364"/>
      <c r="D158" s="365"/>
      <c r="E158" s="377"/>
      <c r="F158" s="377"/>
      <c r="G158" s="377"/>
      <c r="H158" s="377"/>
      <c r="I158" s="377"/>
      <c r="J158" s="377"/>
      <c r="K158" s="377"/>
      <c r="L158" s="377"/>
      <c r="M158" s="377"/>
      <c r="N158" s="377"/>
      <c r="O158" s="378"/>
      <c r="P158" s="145"/>
      <c r="Q158" s="1" t="s">
        <v>941</v>
      </c>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row>
    <row r="159" spans="2:50" s="144" customFormat="1" outlineLevel="1" x14ac:dyDescent="0.25">
      <c r="B159" s="363"/>
      <c r="C159" s="364"/>
      <c r="D159" s="365"/>
      <c r="E159" s="377"/>
      <c r="F159" s="377"/>
      <c r="G159" s="377"/>
      <c r="H159" s="377"/>
      <c r="I159" s="377"/>
      <c r="J159" s="377"/>
      <c r="K159" s="377"/>
      <c r="L159" s="377"/>
      <c r="M159" s="377"/>
      <c r="N159" s="377"/>
      <c r="O159" s="378"/>
      <c r="P159" s="145"/>
      <c r="Q159" s="1" t="s">
        <v>942</v>
      </c>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row>
    <row r="160" spans="2:50" s="144" customFormat="1" outlineLevel="1" x14ac:dyDescent="0.25">
      <c r="B160" s="363"/>
      <c r="C160" s="364"/>
      <c r="D160" s="365"/>
      <c r="E160" s="377"/>
      <c r="F160" s="377"/>
      <c r="G160" s="377"/>
      <c r="H160" s="377"/>
      <c r="I160" s="377"/>
      <c r="J160" s="377"/>
      <c r="K160" s="377"/>
      <c r="L160" s="377"/>
      <c r="M160" s="377"/>
      <c r="N160" s="377"/>
      <c r="O160" s="378"/>
      <c r="P160" s="145"/>
      <c r="Q160" s="1" t="s">
        <v>943</v>
      </c>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row>
    <row r="161" spans="2:50" s="144" customFormat="1" outlineLevel="1" x14ac:dyDescent="0.25">
      <c r="B161" s="363"/>
      <c r="C161" s="364"/>
      <c r="D161" s="365"/>
      <c r="E161" s="377"/>
      <c r="F161" s="377"/>
      <c r="G161" s="377"/>
      <c r="H161" s="377"/>
      <c r="I161" s="377"/>
      <c r="J161" s="377"/>
      <c r="K161" s="377"/>
      <c r="L161" s="377"/>
      <c r="M161" s="377"/>
      <c r="N161" s="377"/>
      <c r="O161" s="378"/>
      <c r="P161" s="145"/>
      <c r="Q161" s="1" t="s">
        <v>944</v>
      </c>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row>
    <row r="162" spans="2:50" s="144" customFormat="1" outlineLevel="1" x14ac:dyDescent="0.25">
      <c r="B162" s="363"/>
      <c r="C162" s="364"/>
      <c r="D162" s="365"/>
      <c r="E162" s="377"/>
      <c r="F162" s="377"/>
      <c r="G162" s="377"/>
      <c r="H162" s="377"/>
      <c r="I162" s="377"/>
      <c r="J162" s="377"/>
      <c r="K162" s="377"/>
      <c r="L162" s="377"/>
      <c r="M162" s="377"/>
      <c r="N162" s="377"/>
      <c r="O162" s="378"/>
      <c r="P162" s="145"/>
      <c r="Q162" s="1" t="s">
        <v>945</v>
      </c>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row>
    <row r="163" spans="2:50" s="144" customFormat="1" outlineLevel="1" x14ac:dyDescent="0.25">
      <c r="B163" s="363"/>
      <c r="C163" s="364"/>
      <c r="D163" s="365"/>
      <c r="E163" s="377"/>
      <c r="F163" s="377"/>
      <c r="G163" s="377"/>
      <c r="H163" s="377"/>
      <c r="I163" s="377"/>
      <c r="J163" s="377"/>
      <c r="K163" s="377"/>
      <c r="L163" s="377"/>
      <c r="M163" s="377"/>
      <c r="N163" s="377"/>
      <c r="O163" s="378"/>
      <c r="P163" s="145"/>
      <c r="Q163" s="1" t="s">
        <v>946</v>
      </c>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row>
    <row r="164" spans="2:50" s="144" customFormat="1" outlineLevel="1" x14ac:dyDescent="0.25">
      <c r="B164" s="363"/>
      <c r="C164" s="364"/>
      <c r="D164" s="365"/>
      <c r="E164" s="377"/>
      <c r="F164" s="377"/>
      <c r="G164" s="377"/>
      <c r="H164" s="377"/>
      <c r="I164" s="377"/>
      <c r="J164" s="377"/>
      <c r="K164" s="377"/>
      <c r="L164" s="377"/>
      <c r="M164" s="377"/>
      <c r="N164" s="377"/>
      <c r="O164" s="378"/>
      <c r="P164" s="145"/>
      <c r="Q164" s="1" t="s">
        <v>947</v>
      </c>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row>
    <row r="165" spans="2:50" s="144" customFormat="1" outlineLevel="1" x14ac:dyDescent="0.25">
      <c r="B165" s="363"/>
      <c r="C165" s="364"/>
      <c r="D165" s="365"/>
      <c r="E165" s="377"/>
      <c r="F165" s="377"/>
      <c r="G165" s="377"/>
      <c r="H165" s="377"/>
      <c r="I165" s="377"/>
      <c r="J165" s="377"/>
      <c r="K165" s="377"/>
      <c r="L165" s="377"/>
      <c r="M165" s="377"/>
      <c r="N165" s="377"/>
      <c r="O165" s="378"/>
      <c r="P165" s="145"/>
      <c r="Q165" s="1" t="s">
        <v>948</v>
      </c>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row>
    <row r="166" spans="2:50" s="144" customFormat="1" outlineLevel="1" x14ac:dyDescent="0.25">
      <c r="B166" s="363"/>
      <c r="C166" s="364"/>
      <c r="D166" s="365"/>
      <c r="E166" s="377"/>
      <c r="F166" s="377"/>
      <c r="G166" s="377"/>
      <c r="H166" s="377"/>
      <c r="I166" s="377"/>
      <c r="J166" s="377"/>
      <c r="K166" s="377"/>
      <c r="L166" s="377"/>
      <c r="M166" s="377"/>
      <c r="N166" s="377"/>
      <c r="O166" s="378"/>
      <c r="P166" s="145"/>
      <c r="Q166" s="1" t="s">
        <v>949</v>
      </c>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row>
    <row r="167" spans="2:50" s="144" customFormat="1" outlineLevel="1" x14ac:dyDescent="0.25">
      <c r="B167" s="363"/>
      <c r="C167" s="364"/>
      <c r="D167" s="365"/>
      <c r="E167" s="377"/>
      <c r="F167" s="377"/>
      <c r="G167" s="377"/>
      <c r="H167" s="377"/>
      <c r="I167" s="377"/>
      <c r="J167" s="377"/>
      <c r="K167" s="377"/>
      <c r="L167" s="377"/>
      <c r="M167" s="377"/>
      <c r="N167" s="377"/>
      <c r="O167" s="378"/>
      <c r="P167" s="145"/>
      <c r="Q167" s="1" t="s">
        <v>950</v>
      </c>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row>
    <row r="168" spans="2:50" s="144" customFormat="1" outlineLevel="1" x14ac:dyDescent="0.25">
      <c r="B168" s="363"/>
      <c r="C168" s="364"/>
      <c r="D168" s="365"/>
      <c r="E168" s="377"/>
      <c r="F168" s="377"/>
      <c r="G168" s="377"/>
      <c r="H168" s="377"/>
      <c r="I168" s="377"/>
      <c r="J168" s="377"/>
      <c r="K168" s="377"/>
      <c r="L168" s="377"/>
      <c r="M168" s="377"/>
      <c r="N168" s="377"/>
      <c r="O168" s="378"/>
      <c r="P168" s="145"/>
      <c r="Q168" s="1" t="s">
        <v>951</v>
      </c>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row>
    <row r="169" spans="2:50" s="144" customFormat="1" outlineLevel="1" x14ac:dyDescent="0.25">
      <c r="B169" s="363"/>
      <c r="C169" s="364"/>
      <c r="D169" s="365"/>
      <c r="E169" s="377"/>
      <c r="F169" s="377"/>
      <c r="G169" s="377"/>
      <c r="H169" s="377"/>
      <c r="I169" s="377"/>
      <c r="J169" s="377"/>
      <c r="K169" s="377"/>
      <c r="L169" s="377"/>
      <c r="M169" s="377"/>
      <c r="N169" s="377"/>
      <c r="O169" s="378"/>
      <c r="P169" s="145"/>
      <c r="Q169" s="1" t="s">
        <v>952</v>
      </c>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row>
    <row r="170" spans="2:50" s="144" customFormat="1" outlineLevel="1" x14ac:dyDescent="0.25">
      <c r="B170" s="363"/>
      <c r="C170" s="364"/>
      <c r="D170" s="365"/>
      <c r="E170" s="377"/>
      <c r="F170" s="377"/>
      <c r="G170" s="377"/>
      <c r="H170" s="377"/>
      <c r="I170" s="377"/>
      <c r="J170" s="377"/>
      <c r="K170" s="377"/>
      <c r="L170" s="377"/>
      <c r="M170" s="377"/>
      <c r="N170" s="377"/>
      <c r="O170" s="378"/>
      <c r="P170" s="145"/>
      <c r="Q170" s="1" t="s">
        <v>953</v>
      </c>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row>
    <row r="171" spans="2:50" s="144" customFormat="1" outlineLevel="1" x14ac:dyDescent="0.25">
      <c r="B171" s="363"/>
      <c r="C171" s="364"/>
      <c r="D171" s="365"/>
      <c r="E171" s="377"/>
      <c r="F171" s="377"/>
      <c r="G171" s="377"/>
      <c r="H171" s="377"/>
      <c r="I171" s="377"/>
      <c r="J171" s="377"/>
      <c r="K171" s="377"/>
      <c r="L171" s="377"/>
      <c r="M171" s="377"/>
      <c r="N171" s="377"/>
      <c r="O171" s="378"/>
      <c r="P171" s="145"/>
      <c r="Q171" s="1" t="s">
        <v>954</v>
      </c>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row>
    <row r="172" spans="2:50" s="144" customFormat="1" outlineLevel="1" x14ac:dyDescent="0.25">
      <c r="B172" s="363"/>
      <c r="C172" s="364"/>
      <c r="D172" s="365"/>
      <c r="E172" s="377"/>
      <c r="F172" s="377"/>
      <c r="G172" s="377"/>
      <c r="H172" s="377"/>
      <c r="I172" s="377"/>
      <c r="J172" s="377"/>
      <c r="K172" s="377"/>
      <c r="L172" s="377"/>
      <c r="M172" s="377"/>
      <c r="N172" s="377"/>
      <c r="O172" s="378"/>
      <c r="P172" s="145"/>
      <c r="Q172" s="1" t="s">
        <v>955</v>
      </c>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row>
    <row r="173" spans="2:50" s="144" customFormat="1" outlineLevel="1" x14ac:dyDescent="0.25">
      <c r="B173" s="363"/>
      <c r="C173" s="364"/>
      <c r="D173" s="365"/>
      <c r="E173" s="377"/>
      <c r="F173" s="377"/>
      <c r="G173" s="377"/>
      <c r="H173" s="377"/>
      <c r="I173" s="377"/>
      <c r="J173" s="377"/>
      <c r="K173" s="377"/>
      <c r="L173" s="377"/>
      <c r="M173" s="377"/>
      <c r="N173" s="377"/>
      <c r="O173" s="378"/>
      <c r="P173" s="145"/>
      <c r="Q173" s="1" t="s">
        <v>956</v>
      </c>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row>
    <row r="174" spans="2:50" s="144" customFormat="1" outlineLevel="1" x14ac:dyDescent="0.25">
      <c r="B174" s="363"/>
      <c r="C174" s="364"/>
      <c r="D174" s="365"/>
      <c r="E174" s="377"/>
      <c r="F174" s="377"/>
      <c r="G174" s="377"/>
      <c r="H174" s="377"/>
      <c r="I174" s="377"/>
      <c r="J174" s="377"/>
      <c r="K174" s="377"/>
      <c r="L174" s="377"/>
      <c r="M174" s="377"/>
      <c r="N174" s="377"/>
      <c r="O174" s="378"/>
      <c r="P174" s="145"/>
      <c r="Q174" s="1" t="s">
        <v>957</v>
      </c>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row>
    <row r="175" spans="2:50" s="144" customFormat="1" outlineLevel="1" x14ac:dyDescent="0.25">
      <c r="B175" s="363"/>
      <c r="C175" s="364"/>
      <c r="D175" s="365"/>
      <c r="E175" s="377"/>
      <c r="F175" s="377"/>
      <c r="G175" s="377"/>
      <c r="H175" s="377"/>
      <c r="I175" s="377"/>
      <c r="J175" s="377"/>
      <c r="K175" s="377"/>
      <c r="L175" s="377"/>
      <c r="M175" s="377"/>
      <c r="N175" s="377"/>
      <c r="O175" s="378"/>
      <c r="P175" s="145"/>
      <c r="Q175" s="1" t="s">
        <v>958</v>
      </c>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row>
    <row r="176" spans="2:50" s="144" customFormat="1" outlineLevel="1" x14ac:dyDescent="0.25">
      <c r="B176" s="363"/>
      <c r="C176" s="364"/>
      <c r="D176" s="365"/>
      <c r="E176" s="377"/>
      <c r="F176" s="377"/>
      <c r="G176" s="377"/>
      <c r="H176" s="377"/>
      <c r="I176" s="377"/>
      <c r="J176" s="377"/>
      <c r="K176" s="377"/>
      <c r="L176" s="377"/>
      <c r="M176" s="377"/>
      <c r="N176" s="377"/>
      <c r="O176" s="378"/>
      <c r="P176" s="145"/>
      <c r="Q176" s="1" t="s">
        <v>959</v>
      </c>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row>
    <row r="177" spans="2:50" s="144" customFormat="1" outlineLevel="1" x14ac:dyDescent="0.25">
      <c r="B177" s="363"/>
      <c r="C177" s="364"/>
      <c r="D177" s="365"/>
      <c r="E177" s="377"/>
      <c r="F177" s="377"/>
      <c r="G177" s="377"/>
      <c r="H177" s="377"/>
      <c r="I177" s="377"/>
      <c r="J177" s="377"/>
      <c r="K177" s="377"/>
      <c r="L177" s="377"/>
      <c r="M177" s="377"/>
      <c r="N177" s="377"/>
      <c r="O177" s="378"/>
      <c r="P177" s="145"/>
      <c r="Q177" s="1" t="s">
        <v>960</v>
      </c>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row>
    <row r="178" spans="2:50" s="144" customFormat="1" outlineLevel="1" x14ac:dyDescent="0.25">
      <c r="B178" s="363"/>
      <c r="C178" s="364"/>
      <c r="D178" s="365"/>
      <c r="E178" s="377"/>
      <c r="F178" s="377"/>
      <c r="G178" s="377"/>
      <c r="H178" s="377"/>
      <c r="I178" s="377"/>
      <c r="J178" s="377"/>
      <c r="K178" s="377"/>
      <c r="L178" s="377"/>
      <c r="M178" s="377"/>
      <c r="N178" s="377"/>
      <c r="O178" s="378"/>
      <c r="P178" s="145"/>
      <c r="Q178" s="1" t="s">
        <v>961</v>
      </c>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row>
    <row r="179" spans="2:50" s="144" customFormat="1" outlineLevel="1" x14ac:dyDescent="0.25">
      <c r="B179" s="363"/>
      <c r="C179" s="364"/>
      <c r="D179" s="365"/>
      <c r="E179" s="377"/>
      <c r="F179" s="377"/>
      <c r="G179" s="377"/>
      <c r="H179" s="377"/>
      <c r="I179" s="377"/>
      <c r="J179" s="377"/>
      <c r="K179" s="377"/>
      <c r="L179" s="377"/>
      <c r="M179" s="377"/>
      <c r="N179" s="377"/>
      <c r="O179" s="378"/>
      <c r="P179" s="145"/>
      <c r="Q179" s="1" t="s">
        <v>962</v>
      </c>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row>
    <row r="180" spans="2:50" s="144" customFormat="1" outlineLevel="1" x14ac:dyDescent="0.25">
      <c r="B180" s="363"/>
      <c r="C180" s="364"/>
      <c r="D180" s="365"/>
      <c r="E180" s="377"/>
      <c r="F180" s="377"/>
      <c r="G180" s="377"/>
      <c r="H180" s="377"/>
      <c r="I180" s="377"/>
      <c r="J180" s="377"/>
      <c r="K180" s="377"/>
      <c r="L180" s="377"/>
      <c r="M180" s="377"/>
      <c r="N180" s="377"/>
      <c r="O180" s="378"/>
      <c r="P180" s="145"/>
      <c r="Q180" s="1" t="s">
        <v>963</v>
      </c>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row>
    <row r="181" spans="2:50" s="144" customFormat="1" outlineLevel="1" x14ac:dyDescent="0.25">
      <c r="B181" s="363"/>
      <c r="C181" s="364"/>
      <c r="D181" s="365"/>
      <c r="E181" s="377"/>
      <c r="F181" s="377"/>
      <c r="G181" s="377"/>
      <c r="H181" s="377"/>
      <c r="I181" s="377"/>
      <c r="J181" s="377"/>
      <c r="K181" s="377"/>
      <c r="L181" s="377"/>
      <c r="M181" s="377"/>
      <c r="N181" s="377"/>
      <c r="O181" s="378"/>
      <c r="P181" s="145"/>
      <c r="Q181" s="1" t="s">
        <v>964</v>
      </c>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row>
    <row r="182" spans="2:50" s="144" customFormat="1" outlineLevel="1" x14ac:dyDescent="0.25">
      <c r="B182" s="363"/>
      <c r="C182" s="364"/>
      <c r="D182" s="365"/>
      <c r="E182" s="377"/>
      <c r="F182" s="377"/>
      <c r="G182" s="377"/>
      <c r="H182" s="377"/>
      <c r="I182" s="377"/>
      <c r="J182" s="377"/>
      <c r="K182" s="377"/>
      <c r="L182" s="377"/>
      <c r="M182" s="377"/>
      <c r="N182" s="377"/>
      <c r="O182" s="378"/>
      <c r="P182" s="145"/>
      <c r="Q182" s="1" t="s">
        <v>965</v>
      </c>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row>
    <row r="183" spans="2:50" s="144" customFormat="1" outlineLevel="1" x14ac:dyDescent="0.25">
      <c r="B183" s="363"/>
      <c r="C183" s="364"/>
      <c r="D183" s="365"/>
      <c r="E183" s="377"/>
      <c r="F183" s="377"/>
      <c r="G183" s="377"/>
      <c r="H183" s="377"/>
      <c r="I183" s="377"/>
      <c r="J183" s="377"/>
      <c r="K183" s="377"/>
      <c r="L183" s="377"/>
      <c r="M183" s="377"/>
      <c r="N183" s="377"/>
      <c r="O183" s="378"/>
      <c r="P183" s="145"/>
      <c r="Q183" s="1" t="s">
        <v>966</v>
      </c>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row>
    <row r="184" spans="2:50" s="144" customFormat="1" outlineLevel="1" x14ac:dyDescent="0.25">
      <c r="B184" s="363"/>
      <c r="C184" s="364"/>
      <c r="D184" s="365"/>
      <c r="E184" s="377"/>
      <c r="F184" s="377"/>
      <c r="G184" s="377"/>
      <c r="H184" s="377"/>
      <c r="I184" s="377"/>
      <c r="J184" s="377"/>
      <c r="K184" s="377"/>
      <c r="L184" s="377"/>
      <c r="M184" s="377"/>
      <c r="N184" s="377"/>
      <c r="O184" s="378"/>
      <c r="P184" s="145"/>
      <c r="Q184" s="1" t="s">
        <v>967</v>
      </c>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row>
    <row r="185" spans="2:50" s="144" customFormat="1" outlineLevel="1" x14ac:dyDescent="0.25">
      <c r="B185" s="363"/>
      <c r="C185" s="364"/>
      <c r="D185" s="365"/>
      <c r="E185" s="377"/>
      <c r="F185" s="377"/>
      <c r="G185" s="377"/>
      <c r="H185" s="377"/>
      <c r="I185" s="377"/>
      <c r="J185" s="377"/>
      <c r="K185" s="377"/>
      <c r="L185" s="377"/>
      <c r="M185" s="377"/>
      <c r="N185" s="377"/>
      <c r="O185" s="378"/>
      <c r="P185" s="145"/>
      <c r="Q185" s="1" t="s">
        <v>968</v>
      </c>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row>
    <row r="186" spans="2:50" s="144" customFormat="1" outlineLevel="1" x14ac:dyDescent="0.25">
      <c r="B186" s="363"/>
      <c r="C186" s="364"/>
      <c r="D186" s="365"/>
      <c r="E186" s="377"/>
      <c r="F186" s="377"/>
      <c r="G186" s="377"/>
      <c r="H186" s="377"/>
      <c r="I186" s="377"/>
      <c r="J186" s="377"/>
      <c r="K186" s="377"/>
      <c r="L186" s="377"/>
      <c r="M186" s="377"/>
      <c r="N186" s="377"/>
      <c r="O186" s="378"/>
      <c r="P186" s="145"/>
      <c r="Q186" s="1" t="s">
        <v>969</v>
      </c>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row>
    <row r="187" spans="2:50" s="144" customFormat="1" outlineLevel="1" x14ac:dyDescent="0.25">
      <c r="B187" s="363"/>
      <c r="C187" s="364"/>
      <c r="D187" s="365"/>
      <c r="E187" s="377"/>
      <c r="F187" s="377"/>
      <c r="G187" s="377"/>
      <c r="H187" s="377"/>
      <c r="I187" s="377"/>
      <c r="J187" s="377"/>
      <c r="K187" s="377"/>
      <c r="L187" s="377"/>
      <c r="M187" s="377"/>
      <c r="N187" s="377"/>
      <c r="O187" s="378"/>
      <c r="P187" s="145"/>
      <c r="Q187" s="1" t="s">
        <v>970</v>
      </c>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row>
    <row r="188" spans="2:50" s="144" customFormat="1" outlineLevel="1" x14ac:dyDescent="0.25">
      <c r="B188" s="363"/>
      <c r="C188" s="364"/>
      <c r="D188" s="365"/>
      <c r="E188" s="377"/>
      <c r="F188" s="377"/>
      <c r="G188" s="377"/>
      <c r="H188" s="377"/>
      <c r="I188" s="377"/>
      <c r="J188" s="377"/>
      <c r="K188" s="377"/>
      <c r="L188" s="377"/>
      <c r="M188" s="377"/>
      <c r="N188" s="377"/>
      <c r="O188" s="378"/>
      <c r="P188" s="145"/>
      <c r="Q188" s="1" t="s">
        <v>971</v>
      </c>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row>
    <row r="189" spans="2:50" s="144" customFormat="1" outlineLevel="1" x14ac:dyDescent="0.25">
      <c r="B189" s="363"/>
      <c r="C189" s="364"/>
      <c r="D189" s="365"/>
      <c r="E189" s="377"/>
      <c r="F189" s="377"/>
      <c r="G189" s="377"/>
      <c r="H189" s="377"/>
      <c r="I189" s="377"/>
      <c r="J189" s="377"/>
      <c r="K189" s="377"/>
      <c r="L189" s="377"/>
      <c r="M189" s="377"/>
      <c r="N189" s="377"/>
      <c r="O189" s="378"/>
      <c r="P189" s="145"/>
      <c r="Q189" s="1" t="s">
        <v>972</v>
      </c>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row>
    <row r="190" spans="2:50" s="144" customFormat="1" outlineLevel="1" x14ac:dyDescent="0.25">
      <c r="B190" s="363"/>
      <c r="C190" s="364"/>
      <c r="D190" s="365"/>
      <c r="E190" s="377"/>
      <c r="F190" s="377"/>
      <c r="G190" s="377"/>
      <c r="H190" s="377"/>
      <c r="I190" s="377"/>
      <c r="J190" s="377"/>
      <c r="K190" s="377"/>
      <c r="L190" s="377"/>
      <c r="M190" s="377"/>
      <c r="N190" s="377"/>
      <c r="O190" s="378"/>
      <c r="P190" s="145"/>
      <c r="Q190" s="1" t="s">
        <v>973</v>
      </c>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row>
    <row r="191" spans="2:50" s="144" customFormat="1" outlineLevel="1" x14ac:dyDescent="0.25">
      <c r="B191" s="363"/>
      <c r="C191" s="364"/>
      <c r="D191" s="365"/>
      <c r="E191" s="377"/>
      <c r="F191" s="377"/>
      <c r="G191" s="377"/>
      <c r="H191" s="377"/>
      <c r="I191" s="377"/>
      <c r="J191" s="377"/>
      <c r="K191" s="377"/>
      <c r="L191" s="377"/>
      <c r="M191" s="377"/>
      <c r="N191" s="377"/>
      <c r="O191" s="378"/>
      <c r="P191" s="145"/>
      <c r="Q191" s="1" t="s">
        <v>974</v>
      </c>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row>
    <row r="192" spans="2:50" s="144" customFormat="1" outlineLevel="1" x14ac:dyDescent="0.25">
      <c r="B192" s="363"/>
      <c r="C192" s="364"/>
      <c r="D192" s="365"/>
      <c r="E192" s="377"/>
      <c r="F192" s="377"/>
      <c r="G192" s="377"/>
      <c r="H192" s="377"/>
      <c r="I192" s="377"/>
      <c r="J192" s="377"/>
      <c r="K192" s="377"/>
      <c r="L192" s="377"/>
      <c r="M192" s="377"/>
      <c r="N192" s="377"/>
      <c r="O192" s="378"/>
      <c r="P192" s="145"/>
      <c r="Q192" s="1" t="s">
        <v>975</v>
      </c>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row>
    <row r="193" spans="2:50" s="144" customFormat="1" outlineLevel="1" x14ac:dyDescent="0.25">
      <c r="B193" s="363"/>
      <c r="C193" s="364"/>
      <c r="D193" s="365"/>
      <c r="E193" s="377"/>
      <c r="F193" s="377"/>
      <c r="G193" s="377"/>
      <c r="H193" s="377"/>
      <c r="I193" s="377"/>
      <c r="J193" s="377"/>
      <c r="K193" s="377"/>
      <c r="L193" s="377"/>
      <c r="M193" s="377"/>
      <c r="N193" s="377"/>
      <c r="O193" s="378"/>
      <c r="P193" s="145"/>
      <c r="Q193" s="1" t="s">
        <v>976</v>
      </c>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row>
    <row r="194" spans="2:50" s="144" customFormat="1" outlineLevel="1" x14ac:dyDescent="0.25">
      <c r="B194" s="363"/>
      <c r="C194" s="364"/>
      <c r="D194" s="365"/>
      <c r="E194" s="377"/>
      <c r="F194" s="377"/>
      <c r="G194" s="377"/>
      <c r="H194" s="377"/>
      <c r="I194" s="377"/>
      <c r="J194" s="377"/>
      <c r="K194" s="377"/>
      <c r="L194" s="377"/>
      <c r="M194" s="377"/>
      <c r="N194" s="377"/>
      <c r="O194" s="378"/>
      <c r="P194" s="145"/>
      <c r="Q194" s="1" t="s">
        <v>977</v>
      </c>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row>
    <row r="195" spans="2:50" s="144" customFormat="1" outlineLevel="1" x14ac:dyDescent="0.25">
      <c r="B195" s="363"/>
      <c r="C195" s="364"/>
      <c r="D195" s="365"/>
      <c r="E195" s="377"/>
      <c r="F195" s="377"/>
      <c r="G195" s="377"/>
      <c r="H195" s="377"/>
      <c r="I195" s="377"/>
      <c r="J195" s="377"/>
      <c r="K195" s="377"/>
      <c r="L195" s="377"/>
      <c r="M195" s="377"/>
      <c r="N195" s="377"/>
      <c r="O195" s="378"/>
      <c r="P195" s="145"/>
      <c r="Q195" s="1" t="s">
        <v>978</v>
      </c>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row>
    <row r="196" spans="2:50" s="144" customFormat="1" outlineLevel="1" x14ac:dyDescent="0.25">
      <c r="B196" s="363"/>
      <c r="C196" s="364"/>
      <c r="D196" s="365"/>
      <c r="E196" s="377"/>
      <c r="F196" s="377"/>
      <c r="G196" s="377"/>
      <c r="H196" s="377"/>
      <c r="I196" s="377"/>
      <c r="J196" s="377"/>
      <c r="K196" s="377"/>
      <c r="L196" s="377"/>
      <c r="M196" s="377"/>
      <c r="N196" s="377"/>
      <c r="O196" s="378"/>
      <c r="P196" s="145"/>
      <c r="Q196" s="1" t="s">
        <v>979</v>
      </c>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row>
    <row r="197" spans="2:50" s="144" customFormat="1" outlineLevel="1" x14ac:dyDescent="0.25">
      <c r="B197" s="363"/>
      <c r="C197" s="364"/>
      <c r="D197" s="365"/>
      <c r="E197" s="377"/>
      <c r="F197" s="377"/>
      <c r="G197" s="377"/>
      <c r="H197" s="377"/>
      <c r="I197" s="377"/>
      <c r="J197" s="377"/>
      <c r="K197" s="377"/>
      <c r="L197" s="377"/>
      <c r="M197" s="377"/>
      <c r="N197" s="377"/>
      <c r="O197" s="378"/>
      <c r="P197" s="145"/>
      <c r="Q197" s="1" t="s">
        <v>980</v>
      </c>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row>
    <row r="198" spans="2:50" s="144" customFormat="1" outlineLevel="1" x14ac:dyDescent="0.25">
      <c r="B198" s="363"/>
      <c r="C198" s="364"/>
      <c r="D198" s="365"/>
      <c r="E198" s="377"/>
      <c r="F198" s="377"/>
      <c r="G198" s="377"/>
      <c r="H198" s="377"/>
      <c r="I198" s="377"/>
      <c r="J198" s="377"/>
      <c r="K198" s="377"/>
      <c r="L198" s="377"/>
      <c r="M198" s="377"/>
      <c r="N198" s="377"/>
      <c r="O198" s="378"/>
      <c r="P198" s="145"/>
      <c r="Q198" s="1" t="s">
        <v>981</v>
      </c>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row>
    <row r="199" spans="2:50" s="144" customFormat="1" outlineLevel="1" x14ac:dyDescent="0.25">
      <c r="B199" s="363"/>
      <c r="C199" s="364"/>
      <c r="D199" s="365"/>
      <c r="E199" s="377"/>
      <c r="F199" s="377"/>
      <c r="G199" s="377"/>
      <c r="H199" s="377"/>
      <c r="I199" s="377"/>
      <c r="J199" s="377"/>
      <c r="K199" s="377"/>
      <c r="L199" s="377"/>
      <c r="M199" s="377"/>
      <c r="N199" s="377"/>
      <c r="O199" s="378"/>
      <c r="P199" s="145"/>
      <c r="Q199" s="1" t="s">
        <v>982</v>
      </c>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row>
    <row r="200" spans="2:50" s="144" customFormat="1" outlineLevel="1" x14ac:dyDescent="0.25">
      <c r="B200" s="363"/>
      <c r="C200" s="364"/>
      <c r="D200" s="365"/>
      <c r="E200" s="377"/>
      <c r="F200" s="377"/>
      <c r="G200" s="377"/>
      <c r="H200" s="377"/>
      <c r="I200" s="377"/>
      <c r="J200" s="377"/>
      <c r="K200" s="377"/>
      <c r="L200" s="377"/>
      <c r="M200" s="377"/>
      <c r="N200" s="377"/>
      <c r="O200" s="378"/>
      <c r="P200" s="145"/>
      <c r="Q200" s="1" t="s">
        <v>983</v>
      </c>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row>
    <row r="201" spans="2:50" s="144" customFormat="1" outlineLevel="1" x14ac:dyDescent="0.25">
      <c r="B201" s="363"/>
      <c r="C201" s="364"/>
      <c r="D201" s="365"/>
      <c r="E201" s="377"/>
      <c r="F201" s="377"/>
      <c r="G201" s="377"/>
      <c r="H201" s="377"/>
      <c r="I201" s="377"/>
      <c r="J201" s="377"/>
      <c r="K201" s="377"/>
      <c r="L201" s="377"/>
      <c r="M201" s="377"/>
      <c r="N201" s="377"/>
      <c r="O201" s="378"/>
      <c r="P201" s="145"/>
      <c r="Q201" s="1" t="s">
        <v>984</v>
      </c>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row>
    <row r="202" spans="2:50" s="144" customFormat="1" outlineLevel="1" x14ac:dyDescent="0.25">
      <c r="B202" s="363"/>
      <c r="C202" s="364"/>
      <c r="D202" s="365"/>
      <c r="E202" s="377"/>
      <c r="F202" s="377"/>
      <c r="G202" s="377"/>
      <c r="H202" s="377"/>
      <c r="I202" s="377"/>
      <c r="J202" s="377"/>
      <c r="K202" s="377"/>
      <c r="L202" s="377"/>
      <c r="M202" s="377"/>
      <c r="N202" s="377"/>
      <c r="O202" s="378"/>
      <c r="P202" s="145"/>
      <c r="Q202" s="1" t="s">
        <v>985</v>
      </c>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row>
    <row r="203" spans="2:50" s="144" customFormat="1" outlineLevel="1" x14ac:dyDescent="0.25">
      <c r="B203" s="363"/>
      <c r="C203" s="364"/>
      <c r="D203" s="365"/>
      <c r="E203" s="377"/>
      <c r="F203" s="377"/>
      <c r="G203" s="377"/>
      <c r="H203" s="377"/>
      <c r="I203" s="377"/>
      <c r="J203" s="377"/>
      <c r="K203" s="377"/>
      <c r="L203" s="377"/>
      <c r="M203" s="377"/>
      <c r="N203" s="377"/>
      <c r="O203" s="378"/>
      <c r="P203" s="145"/>
      <c r="Q203" s="1" t="s">
        <v>986</v>
      </c>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row>
    <row r="204" spans="2:50" s="144" customFormat="1" outlineLevel="1" x14ac:dyDescent="0.25">
      <c r="B204" s="363"/>
      <c r="C204" s="364"/>
      <c r="D204" s="365"/>
      <c r="E204" s="377"/>
      <c r="F204" s="377"/>
      <c r="G204" s="377"/>
      <c r="H204" s="377"/>
      <c r="I204" s="377"/>
      <c r="J204" s="377"/>
      <c r="K204" s="377"/>
      <c r="L204" s="377"/>
      <c r="M204" s="377"/>
      <c r="N204" s="377"/>
      <c r="O204" s="378"/>
      <c r="P204" s="145"/>
      <c r="Q204" s="1" t="s">
        <v>987</v>
      </c>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row>
    <row r="205" spans="2:50" s="144" customFormat="1" outlineLevel="1" x14ac:dyDescent="0.25">
      <c r="B205" s="363"/>
      <c r="C205" s="364"/>
      <c r="D205" s="365"/>
      <c r="E205" s="377"/>
      <c r="F205" s="377"/>
      <c r="G205" s="377"/>
      <c r="H205" s="377"/>
      <c r="I205" s="377"/>
      <c r="J205" s="377"/>
      <c r="K205" s="377"/>
      <c r="L205" s="377"/>
      <c r="M205" s="377"/>
      <c r="N205" s="377"/>
      <c r="O205" s="378"/>
      <c r="P205" s="145"/>
      <c r="Q205" s="1" t="s">
        <v>988</v>
      </c>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row>
    <row r="206" spans="2:50" s="144" customFormat="1" outlineLevel="1" x14ac:dyDescent="0.25">
      <c r="B206" s="363"/>
      <c r="C206" s="364"/>
      <c r="D206" s="365"/>
      <c r="E206" s="377"/>
      <c r="F206" s="377"/>
      <c r="G206" s="377"/>
      <c r="H206" s="377"/>
      <c r="I206" s="377"/>
      <c r="J206" s="377"/>
      <c r="K206" s="377"/>
      <c r="L206" s="377"/>
      <c r="M206" s="377"/>
      <c r="N206" s="377"/>
      <c r="O206" s="378"/>
      <c r="P206" s="145"/>
      <c r="Q206" s="1" t="s">
        <v>989</v>
      </c>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row>
    <row r="207" spans="2:50" s="144" customFormat="1" outlineLevel="1" x14ac:dyDescent="0.25">
      <c r="B207" s="363"/>
      <c r="C207" s="364"/>
      <c r="D207" s="365"/>
      <c r="E207" s="377"/>
      <c r="F207" s="377"/>
      <c r="G207" s="377"/>
      <c r="H207" s="377"/>
      <c r="I207" s="377"/>
      <c r="J207" s="377"/>
      <c r="K207" s="377"/>
      <c r="L207" s="377"/>
      <c r="M207" s="377"/>
      <c r="N207" s="377"/>
      <c r="O207" s="378"/>
      <c r="P207" s="145"/>
      <c r="Q207" s="1" t="s">
        <v>990</v>
      </c>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row>
    <row r="208" spans="2:50" s="144" customFormat="1" outlineLevel="1" x14ac:dyDescent="0.25">
      <c r="B208" s="363"/>
      <c r="C208" s="364"/>
      <c r="D208" s="365"/>
      <c r="E208" s="377"/>
      <c r="F208" s="377"/>
      <c r="G208" s="377"/>
      <c r="H208" s="377"/>
      <c r="I208" s="377"/>
      <c r="J208" s="377"/>
      <c r="K208" s="377"/>
      <c r="L208" s="377"/>
      <c r="M208" s="377"/>
      <c r="N208" s="377"/>
      <c r="O208" s="378"/>
      <c r="P208" s="145"/>
      <c r="Q208" s="1" t="s">
        <v>991</v>
      </c>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row>
    <row r="209" spans="2:50" s="144" customFormat="1" outlineLevel="1" x14ac:dyDescent="0.25">
      <c r="B209" s="363"/>
      <c r="C209" s="364"/>
      <c r="D209" s="365"/>
      <c r="E209" s="377"/>
      <c r="F209" s="377"/>
      <c r="G209" s="377"/>
      <c r="H209" s="377"/>
      <c r="I209" s="377"/>
      <c r="J209" s="377"/>
      <c r="K209" s="377"/>
      <c r="L209" s="377"/>
      <c r="M209" s="377"/>
      <c r="N209" s="377"/>
      <c r="O209" s="378"/>
      <c r="P209" s="145"/>
      <c r="Q209" s="1" t="s">
        <v>992</v>
      </c>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row>
    <row r="210" spans="2:50" s="144" customFormat="1" outlineLevel="1" x14ac:dyDescent="0.25">
      <c r="B210" s="363"/>
      <c r="C210" s="364"/>
      <c r="D210" s="365"/>
      <c r="E210" s="377"/>
      <c r="F210" s="377"/>
      <c r="G210" s="377"/>
      <c r="H210" s="377"/>
      <c r="I210" s="377"/>
      <c r="J210" s="377"/>
      <c r="K210" s="377"/>
      <c r="L210" s="377"/>
      <c r="M210" s="377"/>
      <c r="N210" s="377"/>
      <c r="O210" s="378"/>
      <c r="P210" s="145"/>
      <c r="Q210" s="1" t="s">
        <v>993</v>
      </c>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row>
    <row r="211" spans="2:50" s="144" customFormat="1" outlineLevel="1" x14ac:dyDescent="0.25">
      <c r="B211" s="363"/>
      <c r="C211" s="364"/>
      <c r="D211" s="365"/>
      <c r="E211" s="377"/>
      <c r="F211" s="377"/>
      <c r="G211" s="377"/>
      <c r="H211" s="377"/>
      <c r="I211" s="377"/>
      <c r="J211" s="377"/>
      <c r="K211" s="377"/>
      <c r="L211" s="377"/>
      <c r="M211" s="377"/>
      <c r="N211" s="377"/>
      <c r="O211" s="378"/>
      <c r="P211" s="145"/>
      <c r="Q211" s="1" t="s">
        <v>994</v>
      </c>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row>
    <row r="212" spans="2:50" s="144" customFormat="1" outlineLevel="1" x14ac:dyDescent="0.25">
      <c r="B212" s="363"/>
      <c r="C212" s="364"/>
      <c r="D212" s="365"/>
      <c r="E212" s="377"/>
      <c r="F212" s="377"/>
      <c r="G212" s="377"/>
      <c r="H212" s="377"/>
      <c r="I212" s="377"/>
      <c r="J212" s="377"/>
      <c r="K212" s="377"/>
      <c r="L212" s="377"/>
      <c r="M212" s="377"/>
      <c r="N212" s="377"/>
      <c r="O212" s="378"/>
      <c r="P212" s="145"/>
      <c r="Q212" s="1" t="s">
        <v>995</v>
      </c>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row>
    <row r="213" spans="2:50" s="144" customFormat="1" outlineLevel="1" x14ac:dyDescent="0.25">
      <c r="B213" s="363"/>
      <c r="C213" s="364"/>
      <c r="D213" s="365"/>
      <c r="E213" s="377"/>
      <c r="F213" s="377"/>
      <c r="G213" s="377"/>
      <c r="H213" s="377"/>
      <c r="I213" s="377"/>
      <c r="J213" s="377"/>
      <c r="K213" s="377"/>
      <c r="L213" s="377"/>
      <c r="M213" s="377"/>
      <c r="N213" s="377"/>
      <c r="O213" s="378"/>
      <c r="P213" s="145"/>
      <c r="Q213" s="1" t="s">
        <v>996</v>
      </c>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row>
    <row r="214" spans="2:50" s="144" customFormat="1" outlineLevel="1" x14ac:dyDescent="0.25">
      <c r="B214" s="363"/>
      <c r="C214" s="364"/>
      <c r="D214" s="365"/>
      <c r="E214" s="377"/>
      <c r="F214" s="377"/>
      <c r="G214" s="377"/>
      <c r="H214" s="377"/>
      <c r="I214" s="377"/>
      <c r="J214" s="377"/>
      <c r="K214" s="377"/>
      <c r="L214" s="377"/>
      <c r="M214" s="377"/>
      <c r="N214" s="377"/>
      <c r="O214" s="378"/>
      <c r="P214" s="145"/>
      <c r="Q214" s="1" t="s">
        <v>997</v>
      </c>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row>
    <row r="215" spans="2:50" s="144" customFormat="1" outlineLevel="1" x14ac:dyDescent="0.25">
      <c r="B215" s="363"/>
      <c r="C215" s="364"/>
      <c r="D215" s="365"/>
      <c r="E215" s="377"/>
      <c r="F215" s="377"/>
      <c r="G215" s="377"/>
      <c r="H215" s="377"/>
      <c r="I215" s="377"/>
      <c r="J215" s="377"/>
      <c r="K215" s="377"/>
      <c r="L215" s="377"/>
      <c r="M215" s="377"/>
      <c r="N215" s="377"/>
      <c r="O215" s="378"/>
      <c r="P215" s="145"/>
      <c r="Q215" s="1" t="s">
        <v>998</v>
      </c>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row>
    <row r="216" spans="2:50" s="144" customFormat="1" outlineLevel="1" x14ac:dyDescent="0.25">
      <c r="B216" s="363"/>
      <c r="C216" s="364"/>
      <c r="D216" s="365"/>
      <c r="E216" s="377"/>
      <c r="F216" s="377"/>
      <c r="G216" s="377"/>
      <c r="H216" s="377"/>
      <c r="I216" s="377"/>
      <c r="J216" s="377"/>
      <c r="K216" s="377"/>
      <c r="L216" s="377"/>
      <c r="M216" s="377"/>
      <c r="N216" s="377"/>
      <c r="O216" s="378"/>
      <c r="P216" s="145"/>
      <c r="Q216" s="1" t="s">
        <v>999</v>
      </c>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row>
    <row r="217" spans="2:50" s="144" customFormat="1" outlineLevel="1" x14ac:dyDescent="0.25">
      <c r="B217" s="363"/>
      <c r="C217" s="364"/>
      <c r="D217" s="365"/>
      <c r="E217" s="377"/>
      <c r="F217" s="377"/>
      <c r="G217" s="377"/>
      <c r="H217" s="377"/>
      <c r="I217" s="377"/>
      <c r="J217" s="377"/>
      <c r="K217" s="377"/>
      <c r="L217" s="377"/>
      <c r="M217" s="377"/>
      <c r="N217" s="377"/>
      <c r="O217" s="378"/>
      <c r="P217" s="145"/>
      <c r="Q217" s="1" t="s">
        <v>1000</v>
      </c>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row>
    <row r="218" spans="2:50" s="144" customFormat="1" outlineLevel="1" x14ac:dyDescent="0.25">
      <c r="B218" s="363"/>
      <c r="C218" s="364"/>
      <c r="D218" s="365"/>
      <c r="E218" s="377"/>
      <c r="F218" s="377"/>
      <c r="G218" s="377"/>
      <c r="H218" s="377"/>
      <c r="I218" s="377"/>
      <c r="J218" s="377"/>
      <c r="K218" s="377"/>
      <c r="L218" s="377"/>
      <c r="M218" s="377"/>
      <c r="N218" s="377"/>
      <c r="O218" s="378"/>
      <c r="P218" s="145"/>
      <c r="Q218" s="1" t="s">
        <v>1001</v>
      </c>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row>
    <row r="219" spans="2:50" s="144" customFormat="1" outlineLevel="1" x14ac:dyDescent="0.25">
      <c r="B219" s="363"/>
      <c r="C219" s="364"/>
      <c r="D219" s="365"/>
      <c r="E219" s="377"/>
      <c r="F219" s="377"/>
      <c r="G219" s="377"/>
      <c r="H219" s="377"/>
      <c r="I219" s="377"/>
      <c r="J219" s="377"/>
      <c r="K219" s="377"/>
      <c r="L219" s="377"/>
      <c r="M219" s="377"/>
      <c r="N219" s="377"/>
      <c r="O219" s="378"/>
      <c r="P219" s="145"/>
      <c r="Q219" s="1" t="s">
        <v>1002</v>
      </c>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row>
    <row r="220" spans="2:50" s="144" customFormat="1" outlineLevel="1" x14ac:dyDescent="0.25">
      <c r="B220" s="363"/>
      <c r="C220" s="364"/>
      <c r="D220" s="365"/>
      <c r="E220" s="377"/>
      <c r="F220" s="377"/>
      <c r="G220" s="377"/>
      <c r="H220" s="377"/>
      <c r="I220" s="377"/>
      <c r="J220" s="377"/>
      <c r="K220" s="377"/>
      <c r="L220" s="377"/>
      <c r="M220" s="377"/>
      <c r="N220" s="377"/>
      <c r="O220" s="378"/>
      <c r="P220" s="145"/>
      <c r="Q220" s="1" t="s">
        <v>1003</v>
      </c>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row>
    <row r="221" spans="2:50" s="144" customFormat="1" outlineLevel="1" x14ac:dyDescent="0.25">
      <c r="B221" s="363"/>
      <c r="C221" s="364"/>
      <c r="D221" s="365"/>
      <c r="E221" s="377"/>
      <c r="F221" s="377"/>
      <c r="G221" s="377"/>
      <c r="H221" s="377"/>
      <c r="I221" s="377"/>
      <c r="J221" s="377"/>
      <c r="K221" s="377"/>
      <c r="L221" s="377"/>
      <c r="M221" s="377"/>
      <c r="N221" s="377"/>
      <c r="O221" s="378"/>
      <c r="P221" s="145"/>
      <c r="Q221" s="1" t="s">
        <v>1004</v>
      </c>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row>
    <row r="222" spans="2:50" s="144" customFormat="1" outlineLevel="1" x14ac:dyDescent="0.25">
      <c r="B222" s="363"/>
      <c r="C222" s="364"/>
      <c r="D222" s="365"/>
      <c r="E222" s="377"/>
      <c r="F222" s="377"/>
      <c r="G222" s="377"/>
      <c r="H222" s="377"/>
      <c r="I222" s="377"/>
      <c r="J222" s="377"/>
      <c r="K222" s="377"/>
      <c r="L222" s="377"/>
      <c r="M222" s="377"/>
      <c r="N222" s="377"/>
      <c r="O222" s="378"/>
      <c r="P222" s="145"/>
      <c r="Q222" s="1" t="s">
        <v>1005</v>
      </c>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row>
    <row r="223" spans="2:50" s="144" customFormat="1" outlineLevel="1" x14ac:dyDescent="0.25">
      <c r="B223" s="363"/>
      <c r="C223" s="364"/>
      <c r="D223" s="365"/>
      <c r="E223" s="377"/>
      <c r="F223" s="377"/>
      <c r="G223" s="377"/>
      <c r="H223" s="377"/>
      <c r="I223" s="377"/>
      <c r="J223" s="377"/>
      <c r="K223" s="377"/>
      <c r="L223" s="377"/>
      <c r="M223" s="377"/>
      <c r="N223" s="377"/>
      <c r="O223" s="378"/>
      <c r="P223" s="145"/>
      <c r="Q223" s="1" t="s">
        <v>1006</v>
      </c>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row>
    <row r="224" spans="2:50" s="144" customFormat="1" outlineLevel="1" x14ac:dyDescent="0.25">
      <c r="B224" s="363"/>
      <c r="C224" s="364"/>
      <c r="D224" s="365"/>
      <c r="E224" s="377"/>
      <c r="F224" s="377"/>
      <c r="G224" s="377"/>
      <c r="H224" s="377"/>
      <c r="I224" s="377"/>
      <c r="J224" s="377"/>
      <c r="K224" s="377"/>
      <c r="L224" s="377"/>
      <c r="M224" s="377"/>
      <c r="N224" s="377"/>
      <c r="O224" s="378"/>
      <c r="P224" s="145"/>
      <c r="Q224" s="1" t="s">
        <v>1007</v>
      </c>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row>
    <row r="225" spans="2:50" s="144" customFormat="1" outlineLevel="1" x14ac:dyDescent="0.25">
      <c r="B225" s="363"/>
      <c r="C225" s="364"/>
      <c r="D225" s="365"/>
      <c r="E225" s="377"/>
      <c r="F225" s="377"/>
      <c r="G225" s="377"/>
      <c r="H225" s="377"/>
      <c r="I225" s="377"/>
      <c r="J225" s="377"/>
      <c r="K225" s="377"/>
      <c r="L225" s="377"/>
      <c r="M225" s="377"/>
      <c r="N225" s="377"/>
      <c r="O225" s="378"/>
      <c r="P225" s="145"/>
      <c r="Q225" s="1" t="s">
        <v>1008</v>
      </c>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row>
    <row r="226" spans="2:50" s="144" customFormat="1" outlineLevel="1" x14ac:dyDescent="0.25">
      <c r="B226" s="363"/>
      <c r="C226" s="364"/>
      <c r="D226" s="365"/>
      <c r="E226" s="377"/>
      <c r="F226" s="377"/>
      <c r="G226" s="377"/>
      <c r="H226" s="377"/>
      <c r="I226" s="377"/>
      <c r="J226" s="377"/>
      <c r="K226" s="377"/>
      <c r="L226" s="377"/>
      <c r="M226" s="377"/>
      <c r="N226" s="377"/>
      <c r="O226" s="378"/>
      <c r="P226" s="145"/>
      <c r="Q226" s="1" t="s">
        <v>1009</v>
      </c>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row>
    <row r="227" spans="2:50" s="144" customFormat="1" outlineLevel="1" x14ac:dyDescent="0.25">
      <c r="B227" s="363"/>
      <c r="C227" s="364"/>
      <c r="D227" s="365"/>
      <c r="E227" s="377"/>
      <c r="F227" s="377"/>
      <c r="G227" s="377"/>
      <c r="H227" s="377"/>
      <c r="I227" s="377"/>
      <c r="J227" s="377"/>
      <c r="K227" s="377"/>
      <c r="L227" s="377"/>
      <c r="M227" s="377"/>
      <c r="N227" s="377"/>
      <c r="O227" s="378"/>
      <c r="P227" s="145"/>
      <c r="Q227" s="1" t="s">
        <v>1010</v>
      </c>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row>
    <row r="228" spans="2:50" s="144" customFormat="1" outlineLevel="1" x14ac:dyDescent="0.25">
      <c r="B228" s="363"/>
      <c r="C228" s="364"/>
      <c r="D228" s="365"/>
      <c r="E228" s="377"/>
      <c r="F228" s="377"/>
      <c r="G228" s="377"/>
      <c r="H228" s="377"/>
      <c r="I228" s="377"/>
      <c r="J228" s="377"/>
      <c r="K228" s="377"/>
      <c r="L228" s="377"/>
      <c r="M228" s="377"/>
      <c r="N228" s="377"/>
      <c r="O228" s="378"/>
      <c r="P228" s="145"/>
      <c r="Q228" s="1" t="s">
        <v>1011</v>
      </c>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row>
    <row r="229" spans="2:50" s="144" customFormat="1" outlineLevel="1" x14ac:dyDescent="0.25">
      <c r="B229" s="363"/>
      <c r="C229" s="364"/>
      <c r="D229" s="365"/>
      <c r="E229" s="377"/>
      <c r="F229" s="377"/>
      <c r="G229" s="377"/>
      <c r="H229" s="377"/>
      <c r="I229" s="377"/>
      <c r="J229" s="377"/>
      <c r="K229" s="377"/>
      <c r="L229" s="377"/>
      <c r="M229" s="377"/>
      <c r="N229" s="377"/>
      <c r="O229" s="378"/>
      <c r="P229" s="145"/>
      <c r="Q229" s="1" t="s">
        <v>1012</v>
      </c>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row>
    <row r="230" spans="2:50" s="144" customFormat="1" outlineLevel="1" x14ac:dyDescent="0.25">
      <c r="B230" s="363"/>
      <c r="C230" s="364"/>
      <c r="D230" s="365"/>
      <c r="E230" s="377"/>
      <c r="F230" s="377"/>
      <c r="G230" s="377"/>
      <c r="H230" s="377"/>
      <c r="I230" s="377"/>
      <c r="J230" s="377"/>
      <c r="K230" s="377"/>
      <c r="L230" s="377"/>
      <c r="M230" s="377"/>
      <c r="N230" s="377"/>
      <c r="O230" s="378"/>
      <c r="P230" s="145"/>
      <c r="Q230" s="1" t="s">
        <v>1013</v>
      </c>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row>
    <row r="231" spans="2:50" s="144" customFormat="1" outlineLevel="1" x14ac:dyDescent="0.25">
      <c r="B231" s="363"/>
      <c r="C231" s="364"/>
      <c r="D231" s="365"/>
      <c r="E231" s="377"/>
      <c r="F231" s="377"/>
      <c r="G231" s="377"/>
      <c r="H231" s="377"/>
      <c r="I231" s="377"/>
      <c r="J231" s="377"/>
      <c r="K231" s="377"/>
      <c r="L231" s="377"/>
      <c r="M231" s="377"/>
      <c r="N231" s="377"/>
      <c r="O231" s="378"/>
      <c r="P231" s="145"/>
      <c r="Q231" s="1" t="s">
        <v>1014</v>
      </c>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row>
    <row r="232" spans="2:50" s="144" customFormat="1" outlineLevel="1" x14ac:dyDescent="0.25">
      <c r="B232" s="363"/>
      <c r="C232" s="364"/>
      <c r="D232" s="365"/>
      <c r="E232" s="377"/>
      <c r="F232" s="377"/>
      <c r="G232" s="377"/>
      <c r="H232" s="377"/>
      <c r="I232" s="377"/>
      <c r="J232" s="377"/>
      <c r="K232" s="377"/>
      <c r="L232" s="377"/>
      <c r="M232" s="377"/>
      <c r="N232" s="377"/>
      <c r="O232" s="378"/>
      <c r="P232" s="145"/>
      <c r="Q232" s="1" t="s">
        <v>1015</v>
      </c>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row>
    <row r="233" spans="2:50" s="144" customFormat="1" outlineLevel="1" x14ac:dyDescent="0.25">
      <c r="B233" s="363"/>
      <c r="C233" s="364"/>
      <c r="D233" s="365"/>
      <c r="E233" s="377"/>
      <c r="F233" s="377"/>
      <c r="G233" s="377"/>
      <c r="H233" s="377"/>
      <c r="I233" s="377"/>
      <c r="J233" s="377"/>
      <c r="K233" s="377"/>
      <c r="L233" s="377"/>
      <c r="M233" s="377"/>
      <c r="N233" s="377"/>
      <c r="O233" s="378"/>
      <c r="P233" s="145"/>
      <c r="Q233" s="1" t="s">
        <v>1016</v>
      </c>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row>
    <row r="234" spans="2:50" s="144" customFormat="1" outlineLevel="1" x14ac:dyDescent="0.25">
      <c r="B234" s="363"/>
      <c r="C234" s="364"/>
      <c r="D234" s="365"/>
      <c r="E234" s="377"/>
      <c r="F234" s="377"/>
      <c r="G234" s="377"/>
      <c r="H234" s="377"/>
      <c r="I234" s="377"/>
      <c r="J234" s="377"/>
      <c r="K234" s="377"/>
      <c r="L234" s="377"/>
      <c r="M234" s="377"/>
      <c r="N234" s="377"/>
      <c r="O234" s="378"/>
      <c r="P234" s="145"/>
      <c r="Q234" s="1" t="s">
        <v>1017</v>
      </c>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row>
    <row r="235" spans="2:50" s="144" customFormat="1" outlineLevel="1" x14ac:dyDescent="0.25">
      <c r="B235" s="363"/>
      <c r="C235" s="364"/>
      <c r="D235" s="365"/>
      <c r="E235" s="377"/>
      <c r="F235" s="377"/>
      <c r="G235" s="377"/>
      <c r="H235" s="377"/>
      <c r="I235" s="377"/>
      <c r="J235" s="377"/>
      <c r="K235" s="377"/>
      <c r="L235" s="377"/>
      <c r="M235" s="377"/>
      <c r="N235" s="377"/>
      <c r="O235" s="378"/>
      <c r="P235" s="145"/>
      <c r="Q235" s="1" t="s">
        <v>1018</v>
      </c>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row>
    <row r="236" spans="2:50" s="144" customFormat="1" outlineLevel="1" x14ac:dyDescent="0.25">
      <c r="B236" s="363"/>
      <c r="C236" s="364"/>
      <c r="D236" s="365"/>
      <c r="E236" s="377"/>
      <c r="F236" s="377"/>
      <c r="G236" s="377"/>
      <c r="H236" s="377"/>
      <c r="I236" s="377"/>
      <c r="J236" s="377"/>
      <c r="K236" s="377"/>
      <c r="L236" s="377"/>
      <c r="M236" s="377"/>
      <c r="N236" s="377"/>
      <c r="O236" s="378"/>
      <c r="P236" s="145"/>
      <c r="Q236" s="1" t="s">
        <v>1019</v>
      </c>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row>
    <row r="237" spans="2:50" s="144" customFormat="1" outlineLevel="1" x14ac:dyDescent="0.25">
      <c r="B237" s="363"/>
      <c r="C237" s="364"/>
      <c r="D237" s="365"/>
      <c r="E237" s="377"/>
      <c r="F237" s="377"/>
      <c r="G237" s="377"/>
      <c r="H237" s="377"/>
      <c r="I237" s="377"/>
      <c r="J237" s="377"/>
      <c r="K237" s="377"/>
      <c r="L237" s="377"/>
      <c r="M237" s="377"/>
      <c r="N237" s="377"/>
      <c r="O237" s="378"/>
      <c r="P237" s="145"/>
      <c r="Q237" s="1" t="s">
        <v>1020</v>
      </c>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row>
    <row r="238" spans="2:50" s="144" customFormat="1" outlineLevel="1" x14ac:dyDescent="0.25">
      <c r="B238" s="363"/>
      <c r="C238" s="364"/>
      <c r="D238" s="365"/>
      <c r="E238" s="377"/>
      <c r="F238" s="377"/>
      <c r="G238" s="377"/>
      <c r="H238" s="377"/>
      <c r="I238" s="377"/>
      <c r="J238" s="377"/>
      <c r="K238" s="377"/>
      <c r="L238" s="377"/>
      <c r="M238" s="377"/>
      <c r="N238" s="377"/>
      <c r="O238" s="378"/>
      <c r="P238" s="145"/>
      <c r="Q238" s="1" t="s">
        <v>1021</v>
      </c>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row>
    <row r="239" spans="2:50" s="144" customFormat="1" outlineLevel="1" x14ac:dyDescent="0.25">
      <c r="B239" s="363"/>
      <c r="C239" s="364"/>
      <c r="D239" s="365"/>
      <c r="E239" s="377"/>
      <c r="F239" s="377"/>
      <c r="G239" s="377"/>
      <c r="H239" s="377"/>
      <c r="I239" s="377"/>
      <c r="J239" s="377"/>
      <c r="K239" s="377"/>
      <c r="L239" s="377"/>
      <c r="M239" s="377"/>
      <c r="N239" s="377"/>
      <c r="O239" s="378"/>
      <c r="P239" s="145"/>
      <c r="Q239" s="1" t="s">
        <v>1022</v>
      </c>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row>
    <row r="240" spans="2:50" s="144" customFormat="1" outlineLevel="1" x14ac:dyDescent="0.25">
      <c r="B240" s="363"/>
      <c r="C240" s="364"/>
      <c r="D240" s="365"/>
      <c r="E240" s="377"/>
      <c r="F240" s="377"/>
      <c r="G240" s="377"/>
      <c r="H240" s="377"/>
      <c r="I240" s="377"/>
      <c r="J240" s="377"/>
      <c r="K240" s="377"/>
      <c r="L240" s="377"/>
      <c r="M240" s="377"/>
      <c r="N240" s="377"/>
      <c r="O240" s="378"/>
      <c r="P240" s="145"/>
      <c r="Q240" s="1" t="s">
        <v>1023</v>
      </c>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row>
    <row r="241" spans="2:50" s="144" customFormat="1" outlineLevel="1" x14ac:dyDescent="0.25">
      <c r="B241" s="363"/>
      <c r="C241" s="364"/>
      <c r="D241" s="365"/>
      <c r="E241" s="377"/>
      <c r="F241" s="377"/>
      <c r="G241" s="377"/>
      <c r="H241" s="377"/>
      <c r="I241" s="377"/>
      <c r="J241" s="377"/>
      <c r="K241" s="377"/>
      <c r="L241" s="377"/>
      <c r="M241" s="377"/>
      <c r="N241" s="377"/>
      <c r="O241" s="378"/>
      <c r="P241" s="145"/>
      <c r="Q241" s="1" t="s">
        <v>1024</v>
      </c>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row>
    <row r="242" spans="2:50" s="144" customFormat="1" outlineLevel="1" x14ac:dyDescent="0.25">
      <c r="B242" s="363"/>
      <c r="C242" s="364"/>
      <c r="D242" s="365"/>
      <c r="E242" s="377"/>
      <c r="F242" s="377"/>
      <c r="G242" s="377"/>
      <c r="H242" s="377"/>
      <c r="I242" s="377"/>
      <c r="J242" s="377"/>
      <c r="K242" s="377"/>
      <c r="L242" s="377"/>
      <c r="M242" s="377"/>
      <c r="N242" s="377"/>
      <c r="O242" s="378"/>
      <c r="P242" s="145"/>
      <c r="Q242" s="1" t="s">
        <v>1025</v>
      </c>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row>
    <row r="243" spans="2:50" s="144" customFormat="1" outlineLevel="1" x14ac:dyDescent="0.25">
      <c r="B243" s="363"/>
      <c r="C243" s="364"/>
      <c r="D243" s="365"/>
      <c r="E243" s="377"/>
      <c r="F243" s="377"/>
      <c r="G243" s="377"/>
      <c r="H243" s="377"/>
      <c r="I243" s="377"/>
      <c r="J243" s="377"/>
      <c r="K243" s="377"/>
      <c r="L243" s="377"/>
      <c r="M243" s="377"/>
      <c r="N243" s="377"/>
      <c r="O243" s="378"/>
      <c r="P243" s="145"/>
      <c r="Q243" s="1" t="s">
        <v>1026</v>
      </c>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row>
    <row r="244" spans="2:50" s="144" customFormat="1" outlineLevel="1" x14ac:dyDescent="0.25">
      <c r="B244" s="363"/>
      <c r="C244" s="364"/>
      <c r="D244" s="365"/>
      <c r="E244" s="377"/>
      <c r="F244" s="377"/>
      <c r="G244" s="377"/>
      <c r="H244" s="377"/>
      <c r="I244" s="377"/>
      <c r="J244" s="377"/>
      <c r="K244" s="377"/>
      <c r="L244" s="377"/>
      <c r="M244" s="377"/>
      <c r="N244" s="377"/>
      <c r="O244" s="378"/>
      <c r="P244" s="145"/>
      <c r="Q244" s="1" t="s">
        <v>1027</v>
      </c>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row>
    <row r="245" spans="2:50" s="144" customFormat="1" outlineLevel="1" x14ac:dyDescent="0.25">
      <c r="B245" s="363"/>
      <c r="C245" s="364"/>
      <c r="D245" s="365"/>
      <c r="E245" s="377"/>
      <c r="F245" s="377"/>
      <c r="G245" s="377"/>
      <c r="H245" s="377"/>
      <c r="I245" s="377"/>
      <c r="J245" s="377"/>
      <c r="K245" s="377"/>
      <c r="L245" s="377"/>
      <c r="M245" s="377"/>
      <c r="N245" s="377"/>
      <c r="O245" s="378"/>
      <c r="P245" s="145"/>
      <c r="Q245" s="1" t="s">
        <v>1028</v>
      </c>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row>
    <row r="246" spans="2:50" s="144" customFormat="1" outlineLevel="1" x14ac:dyDescent="0.25">
      <c r="B246" s="363"/>
      <c r="C246" s="364"/>
      <c r="D246" s="365"/>
      <c r="E246" s="377"/>
      <c r="F246" s="377"/>
      <c r="G246" s="377"/>
      <c r="H246" s="377"/>
      <c r="I246" s="377"/>
      <c r="J246" s="377"/>
      <c r="K246" s="377"/>
      <c r="L246" s="377"/>
      <c r="M246" s="377"/>
      <c r="N246" s="377"/>
      <c r="O246" s="378"/>
      <c r="P246" s="145"/>
      <c r="Q246" s="1" t="s">
        <v>1029</v>
      </c>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row>
    <row r="247" spans="2:50" s="144" customFormat="1" outlineLevel="1" x14ac:dyDescent="0.25">
      <c r="B247" s="363"/>
      <c r="C247" s="364"/>
      <c r="D247" s="365"/>
      <c r="E247" s="377"/>
      <c r="F247" s="377"/>
      <c r="G247" s="377"/>
      <c r="H247" s="377"/>
      <c r="I247" s="377"/>
      <c r="J247" s="377"/>
      <c r="K247" s="377"/>
      <c r="L247" s="377"/>
      <c r="M247" s="377"/>
      <c r="N247" s="377"/>
      <c r="O247" s="378"/>
      <c r="P247" s="145"/>
      <c r="Q247" s="1" t="s">
        <v>1030</v>
      </c>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row>
    <row r="248" spans="2:50" s="144" customFormat="1" outlineLevel="1" x14ac:dyDescent="0.25">
      <c r="B248" s="363"/>
      <c r="C248" s="364"/>
      <c r="D248" s="365"/>
      <c r="E248" s="377"/>
      <c r="F248" s="377"/>
      <c r="G248" s="377"/>
      <c r="H248" s="377"/>
      <c r="I248" s="377"/>
      <c r="J248" s="377"/>
      <c r="K248" s="377"/>
      <c r="L248" s="377"/>
      <c r="M248" s="377"/>
      <c r="N248" s="377"/>
      <c r="O248" s="378"/>
      <c r="P248" s="145"/>
      <c r="Q248" s="1" t="s">
        <v>1031</v>
      </c>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row>
    <row r="249" spans="2:50" s="144" customFormat="1" outlineLevel="1" x14ac:dyDescent="0.25">
      <c r="B249" s="363"/>
      <c r="C249" s="364"/>
      <c r="D249" s="365"/>
      <c r="E249" s="377"/>
      <c r="F249" s="377"/>
      <c r="G249" s="377"/>
      <c r="H249" s="377"/>
      <c r="I249" s="377"/>
      <c r="J249" s="377"/>
      <c r="K249" s="377"/>
      <c r="L249" s="377"/>
      <c r="M249" s="377"/>
      <c r="N249" s="377"/>
      <c r="O249" s="378"/>
      <c r="P249" s="145"/>
      <c r="Q249" s="1" t="s">
        <v>1032</v>
      </c>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row>
    <row r="250" spans="2:50" s="144" customFormat="1" outlineLevel="1" x14ac:dyDescent="0.25">
      <c r="B250" s="363"/>
      <c r="C250" s="364"/>
      <c r="D250" s="365"/>
      <c r="E250" s="377"/>
      <c r="F250" s="377"/>
      <c r="G250" s="377"/>
      <c r="H250" s="377"/>
      <c r="I250" s="377"/>
      <c r="J250" s="377"/>
      <c r="K250" s="377"/>
      <c r="L250" s="377"/>
      <c r="M250" s="377"/>
      <c r="N250" s="377"/>
      <c r="O250" s="378"/>
      <c r="P250" s="145"/>
      <c r="Q250" s="1" t="s">
        <v>1033</v>
      </c>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row>
    <row r="251" spans="2:50" s="144" customFormat="1" outlineLevel="1" x14ac:dyDescent="0.25">
      <c r="B251" s="363"/>
      <c r="C251" s="364"/>
      <c r="D251" s="365"/>
      <c r="E251" s="377"/>
      <c r="F251" s="377"/>
      <c r="G251" s="377"/>
      <c r="H251" s="377"/>
      <c r="I251" s="377"/>
      <c r="J251" s="377"/>
      <c r="K251" s="377"/>
      <c r="L251" s="377"/>
      <c r="M251" s="377"/>
      <c r="N251" s="377"/>
      <c r="O251" s="378"/>
      <c r="P251" s="145"/>
      <c r="Q251" s="1" t="s">
        <v>1034</v>
      </c>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row>
    <row r="252" spans="2:50" s="144" customFormat="1" outlineLevel="1" x14ac:dyDescent="0.25">
      <c r="B252" s="363"/>
      <c r="C252" s="364"/>
      <c r="D252" s="365"/>
      <c r="E252" s="377"/>
      <c r="F252" s="377"/>
      <c r="G252" s="377"/>
      <c r="H252" s="377"/>
      <c r="I252" s="377"/>
      <c r="J252" s="377"/>
      <c r="K252" s="377"/>
      <c r="L252" s="377"/>
      <c r="M252" s="377"/>
      <c r="N252" s="377"/>
      <c r="O252" s="378"/>
      <c r="P252" s="145"/>
      <c r="Q252" s="1" t="s">
        <v>1035</v>
      </c>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row>
    <row r="253" spans="2:50" s="144" customFormat="1" outlineLevel="1" x14ac:dyDescent="0.25">
      <c r="B253" s="363"/>
      <c r="C253" s="364"/>
      <c r="D253" s="365"/>
      <c r="E253" s="377"/>
      <c r="F253" s="377"/>
      <c r="G253" s="377"/>
      <c r="H253" s="377"/>
      <c r="I253" s="377"/>
      <c r="J253" s="377"/>
      <c r="K253" s="377"/>
      <c r="L253" s="377"/>
      <c r="M253" s="377"/>
      <c r="N253" s="377"/>
      <c r="O253" s="378"/>
      <c r="P253" s="145"/>
      <c r="Q253" s="1" t="s">
        <v>1036</v>
      </c>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row>
    <row r="254" spans="2:50" s="144" customFormat="1" outlineLevel="1" x14ac:dyDescent="0.25">
      <c r="B254" s="363"/>
      <c r="C254" s="364"/>
      <c r="D254" s="365"/>
      <c r="E254" s="377"/>
      <c r="F254" s="377"/>
      <c r="G254" s="377"/>
      <c r="H254" s="377"/>
      <c r="I254" s="377"/>
      <c r="J254" s="377"/>
      <c r="K254" s="377"/>
      <c r="L254" s="377"/>
      <c r="M254" s="377"/>
      <c r="N254" s="377"/>
      <c r="O254" s="378"/>
      <c r="P254" s="145"/>
      <c r="Q254" s="1" t="s">
        <v>1037</v>
      </c>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row>
    <row r="255" spans="2:50" s="144" customFormat="1" outlineLevel="1" x14ac:dyDescent="0.25">
      <c r="B255" s="363"/>
      <c r="C255" s="364"/>
      <c r="D255" s="365"/>
      <c r="E255" s="377"/>
      <c r="F255" s="377"/>
      <c r="G255" s="377"/>
      <c r="H255" s="377"/>
      <c r="I255" s="377"/>
      <c r="J255" s="377"/>
      <c r="K255" s="377"/>
      <c r="L255" s="377"/>
      <c r="M255" s="377"/>
      <c r="N255" s="377"/>
      <c r="O255" s="378"/>
      <c r="P255" s="145"/>
      <c r="Q255" s="1" t="s">
        <v>1038</v>
      </c>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row>
    <row r="256" spans="2:50" s="144" customFormat="1" outlineLevel="1" x14ac:dyDescent="0.25">
      <c r="B256" s="363"/>
      <c r="C256" s="364"/>
      <c r="D256" s="365"/>
      <c r="E256" s="377"/>
      <c r="F256" s="377"/>
      <c r="G256" s="377"/>
      <c r="H256" s="377"/>
      <c r="I256" s="377"/>
      <c r="J256" s="377"/>
      <c r="K256" s="377"/>
      <c r="L256" s="377"/>
      <c r="M256" s="377"/>
      <c r="N256" s="377"/>
      <c r="O256" s="378"/>
      <c r="P256" s="145"/>
      <c r="Q256" s="1" t="s">
        <v>1039</v>
      </c>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row>
    <row r="257" spans="2:50" s="144" customFormat="1" outlineLevel="1" x14ac:dyDescent="0.25">
      <c r="B257" s="363"/>
      <c r="C257" s="364"/>
      <c r="D257" s="365"/>
      <c r="E257" s="377"/>
      <c r="F257" s="377"/>
      <c r="G257" s="377"/>
      <c r="H257" s="377"/>
      <c r="I257" s="377"/>
      <c r="J257" s="377"/>
      <c r="K257" s="377"/>
      <c r="L257" s="377"/>
      <c r="M257" s="377"/>
      <c r="N257" s="377"/>
      <c r="O257" s="378"/>
      <c r="P257" s="145"/>
      <c r="Q257" s="1" t="s">
        <v>1040</v>
      </c>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row>
    <row r="258" spans="2:50" s="144" customFormat="1" outlineLevel="1" x14ac:dyDescent="0.25">
      <c r="B258" s="363"/>
      <c r="C258" s="364"/>
      <c r="D258" s="365"/>
      <c r="E258" s="377"/>
      <c r="F258" s="377"/>
      <c r="G258" s="377"/>
      <c r="H258" s="377"/>
      <c r="I258" s="377"/>
      <c r="J258" s="377"/>
      <c r="K258" s="377"/>
      <c r="L258" s="377"/>
      <c r="M258" s="377"/>
      <c r="N258" s="377"/>
      <c r="O258" s="378"/>
      <c r="P258" s="145"/>
      <c r="Q258" s="1" t="s">
        <v>1041</v>
      </c>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row>
    <row r="259" spans="2:50" s="144" customFormat="1" outlineLevel="1" x14ac:dyDescent="0.25">
      <c r="B259" s="363"/>
      <c r="C259" s="364"/>
      <c r="D259" s="365"/>
      <c r="E259" s="377"/>
      <c r="F259" s="377"/>
      <c r="G259" s="377"/>
      <c r="H259" s="377"/>
      <c r="I259" s="377"/>
      <c r="J259" s="377"/>
      <c r="K259" s="377"/>
      <c r="L259" s="377"/>
      <c r="M259" s="377"/>
      <c r="N259" s="377"/>
      <c r="O259" s="378"/>
      <c r="P259" s="145"/>
      <c r="Q259" s="1" t="s">
        <v>1042</v>
      </c>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row>
    <row r="260" spans="2:50" s="144" customFormat="1" outlineLevel="1" x14ac:dyDescent="0.25">
      <c r="B260" s="363"/>
      <c r="C260" s="364"/>
      <c r="D260" s="365"/>
      <c r="E260" s="377"/>
      <c r="F260" s="377"/>
      <c r="G260" s="377"/>
      <c r="H260" s="377"/>
      <c r="I260" s="377"/>
      <c r="J260" s="377"/>
      <c r="K260" s="377"/>
      <c r="L260" s="377"/>
      <c r="M260" s="377"/>
      <c r="N260" s="377"/>
      <c r="O260" s="378"/>
      <c r="P260" s="145"/>
      <c r="Q260" s="1" t="s">
        <v>1043</v>
      </c>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row>
    <row r="261" spans="2:50" s="144" customFormat="1" outlineLevel="1" x14ac:dyDescent="0.25">
      <c r="B261" s="363"/>
      <c r="C261" s="364"/>
      <c r="D261" s="365"/>
      <c r="E261" s="377"/>
      <c r="F261" s="377"/>
      <c r="G261" s="377"/>
      <c r="H261" s="377"/>
      <c r="I261" s="377"/>
      <c r="J261" s="377"/>
      <c r="K261" s="377"/>
      <c r="L261" s="377"/>
      <c r="M261" s="377"/>
      <c r="N261" s="377"/>
      <c r="O261" s="378"/>
      <c r="P261" s="145"/>
      <c r="Q261" s="1" t="s">
        <v>1044</v>
      </c>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row>
    <row r="262" spans="2:50" s="144" customFormat="1" outlineLevel="1" x14ac:dyDescent="0.25">
      <c r="B262" s="363"/>
      <c r="C262" s="364"/>
      <c r="D262" s="365"/>
      <c r="E262" s="377"/>
      <c r="F262" s="377"/>
      <c r="G262" s="377"/>
      <c r="H262" s="377"/>
      <c r="I262" s="377"/>
      <c r="J262" s="377"/>
      <c r="K262" s="377"/>
      <c r="L262" s="377"/>
      <c r="M262" s="377"/>
      <c r="N262" s="377"/>
      <c r="O262" s="378"/>
      <c r="P262" s="145"/>
      <c r="Q262" s="1" t="s">
        <v>1045</v>
      </c>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row>
    <row r="263" spans="2:50" s="144" customFormat="1" outlineLevel="1" x14ac:dyDescent="0.25">
      <c r="B263" s="363"/>
      <c r="C263" s="364"/>
      <c r="D263" s="365"/>
      <c r="E263" s="377"/>
      <c r="F263" s="377"/>
      <c r="G263" s="377"/>
      <c r="H263" s="377"/>
      <c r="I263" s="377"/>
      <c r="J263" s="377"/>
      <c r="K263" s="377"/>
      <c r="L263" s="377"/>
      <c r="M263" s="377"/>
      <c r="N263" s="377"/>
      <c r="O263" s="378"/>
      <c r="P263" s="145"/>
      <c r="Q263" s="1" t="s">
        <v>1046</v>
      </c>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row>
    <row r="264" spans="2:50" s="144" customFormat="1" outlineLevel="1" x14ac:dyDescent="0.25">
      <c r="B264" s="363"/>
      <c r="C264" s="364"/>
      <c r="D264" s="365"/>
      <c r="E264" s="377"/>
      <c r="F264" s="377"/>
      <c r="G264" s="377"/>
      <c r="H264" s="377"/>
      <c r="I264" s="377"/>
      <c r="J264" s="377"/>
      <c r="K264" s="377"/>
      <c r="L264" s="377"/>
      <c r="M264" s="377"/>
      <c r="N264" s="377"/>
      <c r="O264" s="378"/>
      <c r="P264" s="145"/>
      <c r="Q264" s="1" t="s">
        <v>1047</v>
      </c>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row>
    <row r="265" spans="2:50" s="144" customFormat="1" outlineLevel="1" x14ac:dyDescent="0.25">
      <c r="B265" s="363"/>
      <c r="C265" s="364"/>
      <c r="D265" s="365"/>
      <c r="E265" s="377"/>
      <c r="F265" s="377"/>
      <c r="G265" s="377"/>
      <c r="H265" s="377"/>
      <c r="I265" s="377"/>
      <c r="J265" s="377"/>
      <c r="K265" s="377"/>
      <c r="L265" s="377"/>
      <c r="M265" s="377"/>
      <c r="N265" s="377"/>
      <c r="O265" s="378"/>
      <c r="P265" s="145"/>
      <c r="Q265" s="1" t="s">
        <v>1048</v>
      </c>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row>
    <row r="266" spans="2:50" s="144" customFormat="1" outlineLevel="1" x14ac:dyDescent="0.25">
      <c r="B266" s="363"/>
      <c r="C266" s="364"/>
      <c r="D266" s="365"/>
      <c r="E266" s="377"/>
      <c r="F266" s="377"/>
      <c r="G266" s="377"/>
      <c r="H266" s="377"/>
      <c r="I266" s="377"/>
      <c r="J266" s="377"/>
      <c r="K266" s="377"/>
      <c r="L266" s="377"/>
      <c r="M266" s="377"/>
      <c r="N266" s="377"/>
      <c r="O266" s="378"/>
      <c r="P266" s="145"/>
      <c r="Q266" s="1" t="s">
        <v>1049</v>
      </c>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row>
    <row r="267" spans="2:50" s="144" customFormat="1" outlineLevel="1" x14ac:dyDescent="0.25">
      <c r="B267" s="363"/>
      <c r="C267" s="364"/>
      <c r="D267" s="365"/>
      <c r="E267" s="377"/>
      <c r="F267" s="377"/>
      <c r="G267" s="377"/>
      <c r="H267" s="377"/>
      <c r="I267" s="377"/>
      <c r="J267" s="377"/>
      <c r="K267" s="377"/>
      <c r="L267" s="377"/>
      <c r="M267" s="377"/>
      <c r="N267" s="377"/>
      <c r="O267" s="378"/>
      <c r="P267" s="145"/>
      <c r="Q267" s="1" t="s">
        <v>1050</v>
      </c>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row>
    <row r="268" spans="2:50" s="144" customFormat="1" outlineLevel="1" x14ac:dyDescent="0.25">
      <c r="B268" s="363"/>
      <c r="C268" s="364"/>
      <c r="D268" s="365"/>
      <c r="E268" s="377"/>
      <c r="F268" s="377"/>
      <c r="G268" s="377"/>
      <c r="H268" s="377"/>
      <c r="I268" s="377"/>
      <c r="J268" s="377"/>
      <c r="K268" s="377"/>
      <c r="L268" s="377"/>
      <c r="M268" s="377"/>
      <c r="N268" s="377"/>
      <c r="O268" s="378"/>
      <c r="P268" s="145"/>
      <c r="Q268" s="1" t="s">
        <v>1051</v>
      </c>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row>
    <row r="269" spans="2:50" s="144" customFormat="1" outlineLevel="1" x14ac:dyDescent="0.25">
      <c r="B269" s="363"/>
      <c r="C269" s="364"/>
      <c r="D269" s="365"/>
      <c r="E269" s="377"/>
      <c r="F269" s="377"/>
      <c r="G269" s="377"/>
      <c r="H269" s="377"/>
      <c r="I269" s="377"/>
      <c r="J269" s="377"/>
      <c r="K269" s="377"/>
      <c r="L269" s="377"/>
      <c r="M269" s="377"/>
      <c r="N269" s="377"/>
      <c r="O269" s="378"/>
      <c r="P269" s="145"/>
      <c r="Q269" s="1" t="s">
        <v>1052</v>
      </c>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row>
    <row r="270" spans="2:50" s="144" customFormat="1" outlineLevel="1" x14ac:dyDescent="0.25">
      <c r="B270" s="363"/>
      <c r="C270" s="364"/>
      <c r="D270" s="365"/>
      <c r="E270" s="377"/>
      <c r="F270" s="377"/>
      <c r="G270" s="377"/>
      <c r="H270" s="377"/>
      <c r="I270" s="377"/>
      <c r="J270" s="377"/>
      <c r="K270" s="377"/>
      <c r="L270" s="377"/>
      <c r="M270" s="377"/>
      <c r="N270" s="377"/>
      <c r="O270" s="378"/>
      <c r="P270" s="145"/>
      <c r="Q270" s="1" t="s">
        <v>1053</v>
      </c>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row>
    <row r="271" spans="2:50" s="144" customFormat="1" outlineLevel="1" x14ac:dyDescent="0.25">
      <c r="B271" s="363"/>
      <c r="C271" s="364"/>
      <c r="D271" s="365"/>
      <c r="E271" s="377"/>
      <c r="F271" s="377"/>
      <c r="G271" s="377"/>
      <c r="H271" s="377"/>
      <c r="I271" s="377"/>
      <c r="J271" s="377"/>
      <c r="K271" s="377"/>
      <c r="L271" s="377"/>
      <c r="M271" s="377"/>
      <c r="N271" s="377"/>
      <c r="O271" s="378"/>
      <c r="P271" s="145"/>
      <c r="Q271" s="1" t="s">
        <v>1054</v>
      </c>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row>
    <row r="272" spans="2:50" s="144" customFormat="1" outlineLevel="1" x14ac:dyDescent="0.25">
      <c r="B272" s="363"/>
      <c r="C272" s="364"/>
      <c r="D272" s="365"/>
      <c r="E272" s="377"/>
      <c r="F272" s="377"/>
      <c r="G272" s="377"/>
      <c r="H272" s="377"/>
      <c r="I272" s="377"/>
      <c r="J272" s="377"/>
      <c r="K272" s="377"/>
      <c r="L272" s="377"/>
      <c r="M272" s="377"/>
      <c r="N272" s="377"/>
      <c r="O272" s="378"/>
      <c r="P272" s="145"/>
      <c r="Q272" s="1" t="s">
        <v>1055</v>
      </c>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row>
    <row r="273" spans="2:50" s="144" customFormat="1" outlineLevel="1" x14ac:dyDescent="0.25">
      <c r="B273" s="363"/>
      <c r="C273" s="364"/>
      <c r="D273" s="365"/>
      <c r="E273" s="377"/>
      <c r="F273" s="377"/>
      <c r="G273" s="377"/>
      <c r="H273" s="377"/>
      <c r="I273" s="377"/>
      <c r="J273" s="377"/>
      <c r="K273" s="377"/>
      <c r="L273" s="377"/>
      <c r="M273" s="377"/>
      <c r="N273" s="377"/>
      <c r="O273" s="378"/>
      <c r="P273" s="145"/>
      <c r="Q273" s="1" t="s">
        <v>1056</v>
      </c>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row>
    <row r="274" spans="2:50" s="144" customFormat="1" outlineLevel="1" x14ac:dyDescent="0.25">
      <c r="B274" s="363"/>
      <c r="C274" s="364"/>
      <c r="D274" s="365"/>
      <c r="E274" s="377"/>
      <c r="F274" s="377"/>
      <c r="G274" s="377"/>
      <c r="H274" s="377"/>
      <c r="I274" s="377"/>
      <c r="J274" s="377"/>
      <c r="K274" s="377"/>
      <c r="L274" s="377"/>
      <c r="M274" s="377"/>
      <c r="N274" s="377"/>
      <c r="O274" s="378"/>
      <c r="P274" s="145"/>
      <c r="Q274" s="1" t="s">
        <v>1057</v>
      </c>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row>
    <row r="275" spans="2:50" s="144" customFormat="1" outlineLevel="1" x14ac:dyDescent="0.25">
      <c r="B275" s="363"/>
      <c r="C275" s="364"/>
      <c r="D275" s="365"/>
      <c r="E275" s="377"/>
      <c r="F275" s="377"/>
      <c r="G275" s="377"/>
      <c r="H275" s="377"/>
      <c r="I275" s="377"/>
      <c r="J275" s="377"/>
      <c r="K275" s="377"/>
      <c r="L275" s="377"/>
      <c r="M275" s="377"/>
      <c r="N275" s="377"/>
      <c r="O275" s="378"/>
      <c r="P275" s="145"/>
      <c r="Q275" s="1" t="s">
        <v>1058</v>
      </c>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row>
    <row r="276" spans="2:50" s="144" customFormat="1" outlineLevel="1" x14ac:dyDescent="0.25">
      <c r="B276" s="363"/>
      <c r="C276" s="364"/>
      <c r="D276" s="365"/>
      <c r="E276" s="377"/>
      <c r="F276" s="377"/>
      <c r="G276" s="377"/>
      <c r="H276" s="377"/>
      <c r="I276" s="377"/>
      <c r="J276" s="377"/>
      <c r="K276" s="377"/>
      <c r="L276" s="377"/>
      <c r="M276" s="377"/>
      <c r="N276" s="377"/>
      <c r="O276" s="378"/>
      <c r="P276" s="145"/>
      <c r="Q276" s="1" t="s">
        <v>1059</v>
      </c>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row>
    <row r="277" spans="2:50" s="144" customFormat="1" outlineLevel="1" x14ac:dyDescent="0.25">
      <c r="B277" s="363"/>
      <c r="C277" s="364"/>
      <c r="D277" s="365"/>
      <c r="E277" s="377"/>
      <c r="F277" s="377"/>
      <c r="G277" s="377"/>
      <c r="H277" s="377"/>
      <c r="I277" s="377"/>
      <c r="J277" s="377"/>
      <c r="K277" s="377"/>
      <c r="L277" s="377"/>
      <c r="M277" s="377"/>
      <c r="N277" s="377"/>
      <c r="O277" s="378"/>
      <c r="P277" s="145"/>
      <c r="Q277" s="1" t="s">
        <v>1060</v>
      </c>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row>
    <row r="278" spans="2:50" s="144" customFormat="1" outlineLevel="1" x14ac:dyDescent="0.25">
      <c r="B278" s="363"/>
      <c r="C278" s="364"/>
      <c r="D278" s="365"/>
      <c r="E278" s="377"/>
      <c r="F278" s="377"/>
      <c r="G278" s="377"/>
      <c r="H278" s="377"/>
      <c r="I278" s="377"/>
      <c r="J278" s="377"/>
      <c r="K278" s="377"/>
      <c r="L278" s="377"/>
      <c r="M278" s="377"/>
      <c r="N278" s="377"/>
      <c r="O278" s="378"/>
      <c r="P278" s="145"/>
      <c r="Q278" s="1" t="s">
        <v>1061</v>
      </c>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row>
    <row r="279" spans="2:50" s="144" customFormat="1" outlineLevel="1" x14ac:dyDescent="0.25">
      <c r="B279" s="363"/>
      <c r="C279" s="364"/>
      <c r="D279" s="365"/>
      <c r="E279" s="377"/>
      <c r="F279" s="377"/>
      <c r="G279" s="377"/>
      <c r="H279" s="377"/>
      <c r="I279" s="377"/>
      <c r="J279" s="377"/>
      <c r="K279" s="377"/>
      <c r="L279" s="377"/>
      <c r="M279" s="377"/>
      <c r="N279" s="377"/>
      <c r="O279" s="378"/>
      <c r="P279" s="145"/>
      <c r="Q279" s="1" t="s">
        <v>1062</v>
      </c>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row>
    <row r="280" spans="2:50" s="144" customFormat="1" outlineLevel="1" x14ac:dyDescent="0.25">
      <c r="B280" s="363"/>
      <c r="C280" s="364"/>
      <c r="D280" s="365"/>
      <c r="E280" s="377"/>
      <c r="F280" s="377"/>
      <c r="G280" s="377"/>
      <c r="H280" s="377"/>
      <c r="I280" s="377"/>
      <c r="J280" s="377"/>
      <c r="K280" s="377"/>
      <c r="L280" s="377"/>
      <c r="M280" s="377"/>
      <c r="N280" s="377"/>
      <c r="O280" s="378"/>
      <c r="P280" s="145"/>
      <c r="Q280" s="1" t="s">
        <v>1063</v>
      </c>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row>
    <row r="281" spans="2:50" s="144" customFormat="1" outlineLevel="1" x14ac:dyDescent="0.25">
      <c r="B281" s="363"/>
      <c r="C281" s="364"/>
      <c r="D281" s="365"/>
      <c r="E281" s="377"/>
      <c r="F281" s="377"/>
      <c r="G281" s="377"/>
      <c r="H281" s="377"/>
      <c r="I281" s="377"/>
      <c r="J281" s="377"/>
      <c r="K281" s="377"/>
      <c r="L281" s="377"/>
      <c r="M281" s="377"/>
      <c r="N281" s="377"/>
      <c r="O281" s="378"/>
      <c r="P281" s="145"/>
      <c r="Q281" s="1" t="s">
        <v>1064</v>
      </c>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row>
    <row r="282" spans="2:50" s="144" customFormat="1" outlineLevel="1" x14ac:dyDescent="0.25">
      <c r="B282" s="363"/>
      <c r="C282" s="364"/>
      <c r="D282" s="365"/>
      <c r="E282" s="377"/>
      <c r="F282" s="377"/>
      <c r="G282" s="377"/>
      <c r="H282" s="377"/>
      <c r="I282" s="377"/>
      <c r="J282" s="377"/>
      <c r="K282" s="377"/>
      <c r="L282" s="377"/>
      <c r="M282" s="377"/>
      <c r="N282" s="377"/>
      <c r="O282" s="378"/>
      <c r="P282" s="145"/>
      <c r="Q282" s="1" t="s">
        <v>1065</v>
      </c>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row>
    <row r="283" spans="2:50" s="144" customFormat="1" outlineLevel="1" x14ac:dyDescent="0.25">
      <c r="B283" s="363"/>
      <c r="C283" s="364"/>
      <c r="D283" s="365"/>
      <c r="E283" s="377"/>
      <c r="F283" s="377"/>
      <c r="G283" s="377"/>
      <c r="H283" s="377"/>
      <c r="I283" s="377"/>
      <c r="J283" s="377"/>
      <c r="K283" s="377"/>
      <c r="L283" s="377"/>
      <c r="M283" s="377"/>
      <c r="N283" s="377"/>
      <c r="O283" s="378"/>
      <c r="P283" s="145"/>
      <c r="Q283" s="1" t="s">
        <v>1066</v>
      </c>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row>
    <row r="284" spans="2:50" s="144" customFormat="1" outlineLevel="1" x14ac:dyDescent="0.25">
      <c r="B284" s="363"/>
      <c r="C284" s="364"/>
      <c r="D284" s="365"/>
      <c r="E284" s="377"/>
      <c r="F284" s="377"/>
      <c r="G284" s="377"/>
      <c r="H284" s="377"/>
      <c r="I284" s="377"/>
      <c r="J284" s="377"/>
      <c r="K284" s="377"/>
      <c r="L284" s="377"/>
      <c r="M284" s="377"/>
      <c r="N284" s="377"/>
      <c r="O284" s="378"/>
      <c r="P284" s="145"/>
      <c r="Q284" s="1" t="s">
        <v>1067</v>
      </c>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row>
    <row r="285" spans="2:50" s="144" customFormat="1" outlineLevel="1" x14ac:dyDescent="0.25">
      <c r="B285" s="363"/>
      <c r="C285" s="364"/>
      <c r="D285" s="365"/>
      <c r="E285" s="377"/>
      <c r="F285" s="377"/>
      <c r="G285" s="377"/>
      <c r="H285" s="377"/>
      <c r="I285" s="377"/>
      <c r="J285" s="377"/>
      <c r="K285" s="377"/>
      <c r="L285" s="377"/>
      <c r="M285" s="377"/>
      <c r="N285" s="377"/>
      <c r="O285" s="378"/>
      <c r="P285" s="145"/>
      <c r="Q285" s="1" t="s">
        <v>1068</v>
      </c>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row>
    <row r="286" spans="2:50" s="144" customFormat="1" outlineLevel="1" x14ac:dyDescent="0.25">
      <c r="B286" s="363"/>
      <c r="C286" s="364"/>
      <c r="D286" s="365"/>
      <c r="E286" s="377"/>
      <c r="F286" s="377"/>
      <c r="G286" s="377"/>
      <c r="H286" s="377"/>
      <c r="I286" s="377"/>
      <c r="J286" s="377"/>
      <c r="K286" s="377"/>
      <c r="L286" s="377"/>
      <c r="M286" s="377"/>
      <c r="N286" s="377"/>
      <c r="O286" s="378"/>
      <c r="P286" s="145"/>
      <c r="Q286" s="1" t="s">
        <v>1069</v>
      </c>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row>
    <row r="287" spans="2:50" s="144" customFormat="1" outlineLevel="1" x14ac:dyDescent="0.25">
      <c r="B287" s="363"/>
      <c r="C287" s="364"/>
      <c r="D287" s="365"/>
      <c r="E287" s="377"/>
      <c r="F287" s="377"/>
      <c r="G287" s="377"/>
      <c r="H287" s="377"/>
      <c r="I287" s="377"/>
      <c r="J287" s="377"/>
      <c r="K287" s="377"/>
      <c r="L287" s="377"/>
      <c r="M287" s="377"/>
      <c r="N287" s="377"/>
      <c r="O287" s="378"/>
      <c r="P287" s="145"/>
      <c r="Q287" s="1" t="s">
        <v>1070</v>
      </c>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row>
    <row r="288" spans="2:50" s="144" customFormat="1" outlineLevel="1" x14ac:dyDescent="0.25">
      <c r="B288" s="363"/>
      <c r="C288" s="364"/>
      <c r="D288" s="365"/>
      <c r="E288" s="377"/>
      <c r="F288" s="377"/>
      <c r="G288" s="377"/>
      <c r="H288" s="377"/>
      <c r="I288" s="377"/>
      <c r="J288" s="377"/>
      <c r="K288" s="377"/>
      <c r="L288" s="377"/>
      <c r="M288" s="377"/>
      <c r="N288" s="377"/>
      <c r="O288" s="378"/>
      <c r="P288" s="145"/>
      <c r="Q288" s="1" t="s">
        <v>1071</v>
      </c>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row>
    <row r="289" spans="2:50" s="144" customFormat="1" outlineLevel="1" x14ac:dyDescent="0.25">
      <c r="B289" s="363"/>
      <c r="C289" s="364"/>
      <c r="D289" s="365"/>
      <c r="E289" s="377"/>
      <c r="F289" s="377"/>
      <c r="G289" s="377"/>
      <c r="H289" s="377"/>
      <c r="I289" s="377"/>
      <c r="J289" s="377"/>
      <c r="K289" s="377"/>
      <c r="L289" s="377"/>
      <c r="M289" s="377"/>
      <c r="N289" s="377"/>
      <c r="O289" s="378"/>
      <c r="P289" s="145"/>
      <c r="Q289" s="1" t="s">
        <v>1072</v>
      </c>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row>
    <row r="290" spans="2:50" s="144" customFormat="1" outlineLevel="1" x14ac:dyDescent="0.25">
      <c r="B290" s="363"/>
      <c r="C290" s="364"/>
      <c r="D290" s="365"/>
      <c r="E290" s="377"/>
      <c r="F290" s="377"/>
      <c r="G290" s="377"/>
      <c r="H290" s="377"/>
      <c r="I290" s="377"/>
      <c r="J290" s="377"/>
      <c r="K290" s="377"/>
      <c r="L290" s="377"/>
      <c r="M290" s="377"/>
      <c r="N290" s="377"/>
      <c r="O290" s="378"/>
      <c r="P290" s="145"/>
      <c r="Q290" s="1" t="s">
        <v>1073</v>
      </c>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row>
    <row r="291" spans="2:50" s="144" customFormat="1" outlineLevel="1" x14ac:dyDescent="0.25">
      <c r="B291" s="363"/>
      <c r="C291" s="364"/>
      <c r="D291" s="365"/>
      <c r="E291" s="377"/>
      <c r="F291" s="377"/>
      <c r="G291" s="377"/>
      <c r="H291" s="377"/>
      <c r="I291" s="377"/>
      <c r="J291" s="377"/>
      <c r="K291" s="377"/>
      <c r="L291" s="377"/>
      <c r="M291" s="377"/>
      <c r="N291" s="377"/>
      <c r="O291" s="378"/>
      <c r="P291" s="145"/>
      <c r="Q291" s="1" t="s">
        <v>1074</v>
      </c>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row>
    <row r="292" spans="2:50" s="144" customFormat="1" outlineLevel="1" x14ac:dyDescent="0.25">
      <c r="B292" s="363"/>
      <c r="C292" s="364"/>
      <c r="D292" s="365"/>
      <c r="E292" s="377"/>
      <c r="F292" s="377"/>
      <c r="G292" s="377"/>
      <c r="H292" s="377"/>
      <c r="I292" s="377"/>
      <c r="J292" s="377"/>
      <c r="K292" s="377"/>
      <c r="L292" s="377"/>
      <c r="M292" s="377"/>
      <c r="N292" s="377"/>
      <c r="O292" s="378"/>
      <c r="P292" s="145"/>
      <c r="Q292" s="1" t="s">
        <v>1075</v>
      </c>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row>
    <row r="293" spans="2:50" s="144" customFormat="1" outlineLevel="1" x14ac:dyDescent="0.25">
      <c r="B293" s="363"/>
      <c r="C293" s="364"/>
      <c r="D293" s="365"/>
      <c r="E293" s="377"/>
      <c r="F293" s="377"/>
      <c r="G293" s="377"/>
      <c r="H293" s="377"/>
      <c r="I293" s="377"/>
      <c r="J293" s="377"/>
      <c r="K293" s="377"/>
      <c r="L293" s="377"/>
      <c r="M293" s="377"/>
      <c r="N293" s="377"/>
      <c r="O293" s="378"/>
      <c r="P293" s="145"/>
      <c r="Q293" s="1" t="s">
        <v>1076</v>
      </c>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row>
    <row r="294" spans="2:50" s="144" customFormat="1" outlineLevel="1" x14ac:dyDescent="0.25">
      <c r="B294" s="363"/>
      <c r="C294" s="364"/>
      <c r="D294" s="365"/>
      <c r="E294" s="377"/>
      <c r="F294" s="377"/>
      <c r="G294" s="377"/>
      <c r="H294" s="377"/>
      <c r="I294" s="377"/>
      <c r="J294" s="377"/>
      <c r="K294" s="377"/>
      <c r="L294" s="377"/>
      <c r="M294" s="377"/>
      <c r="N294" s="377"/>
      <c r="O294" s="378"/>
      <c r="P294" s="145"/>
      <c r="Q294" s="1" t="s">
        <v>1077</v>
      </c>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row>
    <row r="295" spans="2:50" s="144" customFormat="1" outlineLevel="1" x14ac:dyDescent="0.25">
      <c r="B295" s="363"/>
      <c r="C295" s="364"/>
      <c r="D295" s="365"/>
      <c r="E295" s="377"/>
      <c r="F295" s="377"/>
      <c r="G295" s="377"/>
      <c r="H295" s="377"/>
      <c r="I295" s="377"/>
      <c r="J295" s="377"/>
      <c r="K295" s="377"/>
      <c r="L295" s="377"/>
      <c r="M295" s="377"/>
      <c r="N295" s="377"/>
      <c r="O295" s="378"/>
      <c r="P295" s="145"/>
      <c r="Q295" s="1" t="s">
        <v>1078</v>
      </c>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row>
    <row r="296" spans="2:50" s="144" customFormat="1" outlineLevel="1" x14ac:dyDescent="0.25">
      <c r="B296" s="363"/>
      <c r="C296" s="364"/>
      <c r="D296" s="365"/>
      <c r="E296" s="377"/>
      <c r="F296" s="377"/>
      <c r="G296" s="377"/>
      <c r="H296" s="377"/>
      <c r="I296" s="377"/>
      <c r="J296" s="377"/>
      <c r="K296" s="377"/>
      <c r="L296" s="377"/>
      <c r="M296" s="377"/>
      <c r="N296" s="377"/>
      <c r="O296" s="378"/>
      <c r="P296" s="145"/>
      <c r="Q296" s="1" t="s">
        <v>1079</v>
      </c>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row>
    <row r="297" spans="2:50" s="144" customFormat="1" outlineLevel="1" x14ac:dyDescent="0.25">
      <c r="B297" s="363"/>
      <c r="C297" s="364"/>
      <c r="D297" s="365"/>
      <c r="E297" s="377"/>
      <c r="F297" s="377"/>
      <c r="G297" s="377"/>
      <c r="H297" s="377"/>
      <c r="I297" s="377"/>
      <c r="J297" s="377"/>
      <c r="K297" s="377"/>
      <c r="L297" s="377"/>
      <c r="M297" s="377"/>
      <c r="N297" s="377"/>
      <c r="O297" s="378"/>
      <c r="P297" s="145"/>
      <c r="Q297" s="1" t="s">
        <v>1080</v>
      </c>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row>
    <row r="298" spans="2:50" s="144" customFormat="1" outlineLevel="1" x14ac:dyDescent="0.25">
      <c r="B298" s="363"/>
      <c r="C298" s="364"/>
      <c r="D298" s="365"/>
      <c r="E298" s="377"/>
      <c r="F298" s="377"/>
      <c r="G298" s="377"/>
      <c r="H298" s="377"/>
      <c r="I298" s="377"/>
      <c r="J298" s="377"/>
      <c r="K298" s="377"/>
      <c r="L298" s="377"/>
      <c r="M298" s="377"/>
      <c r="N298" s="377"/>
      <c r="O298" s="378"/>
      <c r="P298" s="145"/>
      <c r="Q298" s="1" t="s">
        <v>1081</v>
      </c>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row>
    <row r="299" spans="2:50" s="144" customFormat="1" outlineLevel="1" x14ac:dyDescent="0.25">
      <c r="B299" s="363"/>
      <c r="C299" s="364"/>
      <c r="D299" s="365"/>
      <c r="E299" s="377"/>
      <c r="F299" s="377"/>
      <c r="G299" s="377"/>
      <c r="H299" s="377"/>
      <c r="I299" s="377"/>
      <c r="J299" s="377"/>
      <c r="K299" s="377"/>
      <c r="L299" s="377"/>
      <c r="M299" s="377"/>
      <c r="N299" s="377"/>
      <c r="O299" s="378"/>
      <c r="P299" s="145"/>
      <c r="Q299" s="1" t="s">
        <v>1082</v>
      </c>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row>
    <row r="300" spans="2:50" s="144" customFormat="1" outlineLevel="1" x14ac:dyDescent="0.25">
      <c r="B300" s="363"/>
      <c r="C300" s="364"/>
      <c r="D300" s="365"/>
      <c r="E300" s="377"/>
      <c r="F300" s="377"/>
      <c r="G300" s="377"/>
      <c r="H300" s="377"/>
      <c r="I300" s="377"/>
      <c r="J300" s="377"/>
      <c r="K300" s="377"/>
      <c r="L300" s="377"/>
      <c r="M300" s="377"/>
      <c r="N300" s="377"/>
      <c r="O300" s="378"/>
      <c r="P300" s="145"/>
      <c r="Q300" s="1" t="s">
        <v>1083</v>
      </c>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row>
    <row r="301" spans="2:50" s="144" customFormat="1" outlineLevel="1" x14ac:dyDescent="0.25">
      <c r="B301" s="363"/>
      <c r="C301" s="364"/>
      <c r="D301" s="365"/>
      <c r="E301" s="377"/>
      <c r="F301" s="377"/>
      <c r="G301" s="377"/>
      <c r="H301" s="377"/>
      <c r="I301" s="377"/>
      <c r="J301" s="377"/>
      <c r="K301" s="377"/>
      <c r="L301" s="377"/>
      <c r="M301" s="377"/>
      <c r="N301" s="377"/>
      <c r="O301" s="378"/>
      <c r="P301" s="145"/>
      <c r="Q301" s="1" t="s">
        <v>1084</v>
      </c>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2"/>
      <c r="AP301" s="112"/>
      <c r="AQ301" s="112"/>
      <c r="AR301" s="112"/>
      <c r="AS301" s="112"/>
      <c r="AT301" s="112"/>
      <c r="AU301" s="112"/>
      <c r="AV301" s="112"/>
      <c r="AW301" s="112"/>
      <c r="AX301" s="112"/>
    </row>
    <row r="302" spans="2:50" s="144" customFormat="1" outlineLevel="1" x14ac:dyDescent="0.25">
      <c r="B302" s="363"/>
      <c r="C302" s="364"/>
      <c r="D302" s="365"/>
      <c r="E302" s="377"/>
      <c r="F302" s="377"/>
      <c r="G302" s="377"/>
      <c r="H302" s="377"/>
      <c r="I302" s="377"/>
      <c r="J302" s="377"/>
      <c r="K302" s="377"/>
      <c r="L302" s="377"/>
      <c r="M302" s="377"/>
      <c r="N302" s="377"/>
      <c r="O302" s="378"/>
      <c r="P302" s="145"/>
      <c r="Q302" s="1" t="s">
        <v>1085</v>
      </c>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2"/>
      <c r="AP302" s="112"/>
      <c r="AQ302" s="112"/>
      <c r="AR302" s="112"/>
      <c r="AS302" s="112"/>
      <c r="AT302" s="112"/>
      <c r="AU302" s="112"/>
      <c r="AV302" s="112"/>
      <c r="AW302" s="112"/>
      <c r="AX302" s="112"/>
    </row>
    <row r="303" spans="2:50" s="144" customFormat="1" outlineLevel="1" x14ac:dyDescent="0.25">
      <c r="B303" s="363"/>
      <c r="C303" s="364"/>
      <c r="D303" s="365"/>
      <c r="E303" s="377"/>
      <c r="F303" s="377"/>
      <c r="G303" s="377"/>
      <c r="H303" s="377"/>
      <c r="I303" s="377"/>
      <c r="J303" s="377"/>
      <c r="K303" s="377"/>
      <c r="L303" s="377"/>
      <c r="M303" s="377"/>
      <c r="N303" s="377"/>
      <c r="O303" s="378"/>
      <c r="P303" s="145"/>
      <c r="Q303" s="1" t="s">
        <v>1086</v>
      </c>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row>
    <row r="304" spans="2:50" s="144" customFormat="1" outlineLevel="1" x14ac:dyDescent="0.25">
      <c r="B304" s="363"/>
      <c r="C304" s="364"/>
      <c r="D304" s="365"/>
      <c r="E304" s="377"/>
      <c r="F304" s="377"/>
      <c r="G304" s="377"/>
      <c r="H304" s="377"/>
      <c r="I304" s="377"/>
      <c r="J304" s="377"/>
      <c r="K304" s="377"/>
      <c r="L304" s="377"/>
      <c r="M304" s="377"/>
      <c r="N304" s="377"/>
      <c r="O304" s="378"/>
      <c r="P304" s="145"/>
      <c r="Q304" s="1" t="s">
        <v>1087</v>
      </c>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row>
    <row r="305" spans="2:50" s="144" customFormat="1" outlineLevel="1" x14ac:dyDescent="0.25">
      <c r="B305" s="363"/>
      <c r="C305" s="364"/>
      <c r="D305" s="365"/>
      <c r="E305" s="377"/>
      <c r="F305" s="377"/>
      <c r="G305" s="377"/>
      <c r="H305" s="377"/>
      <c r="I305" s="377"/>
      <c r="J305" s="377"/>
      <c r="K305" s="377"/>
      <c r="L305" s="377"/>
      <c r="M305" s="377"/>
      <c r="N305" s="377"/>
      <c r="O305" s="378"/>
      <c r="P305" s="145"/>
      <c r="Q305" s="1" t="s">
        <v>1088</v>
      </c>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row>
    <row r="306" spans="2:50" s="144" customFormat="1" outlineLevel="1" x14ac:dyDescent="0.25">
      <c r="B306" s="363"/>
      <c r="C306" s="364"/>
      <c r="D306" s="365"/>
      <c r="E306" s="377"/>
      <c r="F306" s="377"/>
      <c r="G306" s="377"/>
      <c r="H306" s="377"/>
      <c r="I306" s="377"/>
      <c r="J306" s="377"/>
      <c r="K306" s="377"/>
      <c r="L306" s="377"/>
      <c r="M306" s="377"/>
      <c r="N306" s="377"/>
      <c r="O306" s="378"/>
      <c r="P306" s="145"/>
      <c r="Q306" s="1" t="s">
        <v>1089</v>
      </c>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row>
    <row r="307" spans="2:50" s="144" customFormat="1" outlineLevel="1" x14ac:dyDescent="0.25">
      <c r="B307" s="363"/>
      <c r="C307" s="364"/>
      <c r="D307" s="365"/>
      <c r="E307" s="377"/>
      <c r="F307" s="377"/>
      <c r="G307" s="377"/>
      <c r="H307" s="377"/>
      <c r="I307" s="377"/>
      <c r="J307" s="377"/>
      <c r="K307" s="377"/>
      <c r="L307" s="377"/>
      <c r="M307" s="377"/>
      <c r="N307" s="377"/>
      <c r="O307" s="378"/>
      <c r="P307" s="145"/>
      <c r="Q307" s="1" t="s">
        <v>1090</v>
      </c>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2"/>
    </row>
    <row r="308" spans="2:50" s="144" customFormat="1" outlineLevel="1" x14ac:dyDescent="0.25">
      <c r="B308" s="363"/>
      <c r="C308" s="364"/>
      <c r="D308" s="365"/>
      <c r="E308" s="377"/>
      <c r="F308" s="377"/>
      <c r="G308" s="377"/>
      <c r="H308" s="377"/>
      <c r="I308" s="377"/>
      <c r="J308" s="377"/>
      <c r="K308" s="377"/>
      <c r="L308" s="377"/>
      <c r="M308" s="377"/>
      <c r="N308" s="377"/>
      <c r="O308" s="378"/>
      <c r="P308" s="145"/>
      <c r="Q308" s="1" t="s">
        <v>1091</v>
      </c>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row>
    <row r="309" spans="2:50" s="144" customFormat="1" outlineLevel="1" x14ac:dyDescent="0.25">
      <c r="B309" s="363"/>
      <c r="C309" s="364"/>
      <c r="D309" s="365"/>
      <c r="E309" s="377"/>
      <c r="F309" s="377"/>
      <c r="G309" s="377"/>
      <c r="H309" s="377"/>
      <c r="I309" s="377"/>
      <c r="J309" s="377"/>
      <c r="K309" s="377"/>
      <c r="L309" s="377"/>
      <c r="M309" s="377"/>
      <c r="N309" s="377"/>
      <c r="O309" s="378"/>
      <c r="P309" s="145"/>
      <c r="Q309" s="1" t="s">
        <v>1092</v>
      </c>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row>
    <row r="310" spans="2:50" s="144" customFormat="1" outlineLevel="1" x14ac:dyDescent="0.25">
      <c r="B310" s="363"/>
      <c r="C310" s="364"/>
      <c r="D310" s="365"/>
      <c r="E310" s="377"/>
      <c r="F310" s="377"/>
      <c r="G310" s="377"/>
      <c r="H310" s="377"/>
      <c r="I310" s="377"/>
      <c r="J310" s="377"/>
      <c r="K310" s="377"/>
      <c r="L310" s="377"/>
      <c r="M310" s="377"/>
      <c r="N310" s="377"/>
      <c r="O310" s="378"/>
      <c r="P310" s="145"/>
      <c r="Q310" s="1" t="s">
        <v>1093</v>
      </c>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row>
    <row r="311" spans="2:50" s="144" customFormat="1" outlineLevel="1" x14ac:dyDescent="0.25">
      <c r="B311" s="363"/>
      <c r="C311" s="364"/>
      <c r="D311" s="365"/>
      <c r="E311" s="377"/>
      <c r="F311" s="377"/>
      <c r="G311" s="377"/>
      <c r="H311" s="377"/>
      <c r="I311" s="377"/>
      <c r="J311" s="377"/>
      <c r="K311" s="377"/>
      <c r="L311" s="377"/>
      <c r="M311" s="377"/>
      <c r="N311" s="377"/>
      <c r="O311" s="378"/>
      <c r="P311" s="145"/>
      <c r="Q311" s="1" t="s">
        <v>1094</v>
      </c>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row>
    <row r="312" spans="2:50" s="144" customFormat="1" outlineLevel="1" x14ac:dyDescent="0.25">
      <c r="B312" s="363"/>
      <c r="C312" s="364"/>
      <c r="D312" s="365"/>
      <c r="E312" s="377"/>
      <c r="F312" s="377"/>
      <c r="G312" s="377"/>
      <c r="H312" s="377"/>
      <c r="I312" s="377"/>
      <c r="J312" s="377"/>
      <c r="K312" s="377"/>
      <c r="L312" s="377"/>
      <c r="M312" s="377"/>
      <c r="N312" s="377"/>
      <c r="O312" s="378"/>
      <c r="P312" s="145"/>
      <c r="Q312" s="1" t="s">
        <v>1095</v>
      </c>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row>
    <row r="313" spans="2:50" s="144" customFormat="1" outlineLevel="1" x14ac:dyDescent="0.25">
      <c r="B313" s="363"/>
      <c r="C313" s="364"/>
      <c r="D313" s="365"/>
      <c r="E313" s="377"/>
      <c r="F313" s="377"/>
      <c r="G313" s="377"/>
      <c r="H313" s="377"/>
      <c r="I313" s="377"/>
      <c r="J313" s="377"/>
      <c r="K313" s="377"/>
      <c r="L313" s="377"/>
      <c r="M313" s="377"/>
      <c r="N313" s="377"/>
      <c r="O313" s="378"/>
      <c r="P313" s="145"/>
      <c r="Q313" s="1" t="s">
        <v>1096</v>
      </c>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row>
    <row r="314" spans="2:50" s="144" customFormat="1" outlineLevel="1" x14ac:dyDescent="0.25">
      <c r="B314" s="363"/>
      <c r="C314" s="364"/>
      <c r="D314" s="365"/>
      <c r="E314" s="377"/>
      <c r="F314" s="377"/>
      <c r="G314" s="377"/>
      <c r="H314" s="377"/>
      <c r="I314" s="377"/>
      <c r="J314" s="377"/>
      <c r="K314" s="377"/>
      <c r="L314" s="377"/>
      <c r="M314" s="377"/>
      <c r="N314" s="377"/>
      <c r="O314" s="378"/>
      <c r="P314" s="145"/>
      <c r="Q314" s="1" t="s">
        <v>1097</v>
      </c>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row>
    <row r="315" spans="2:50" s="144" customFormat="1" outlineLevel="1" x14ac:dyDescent="0.25">
      <c r="B315" s="363"/>
      <c r="C315" s="364"/>
      <c r="D315" s="365"/>
      <c r="E315" s="377"/>
      <c r="F315" s="377"/>
      <c r="G315" s="377"/>
      <c r="H315" s="377"/>
      <c r="I315" s="377"/>
      <c r="J315" s="377"/>
      <c r="K315" s="377"/>
      <c r="L315" s="377"/>
      <c r="M315" s="377"/>
      <c r="N315" s="377"/>
      <c r="O315" s="378"/>
      <c r="P315" s="145"/>
      <c r="Q315" s="1" t="s">
        <v>1098</v>
      </c>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12"/>
      <c r="AR315" s="112"/>
      <c r="AS315" s="112"/>
      <c r="AT315" s="112"/>
      <c r="AU315" s="112"/>
      <c r="AV315" s="112"/>
      <c r="AW315" s="112"/>
      <c r="AX315" s="112"/>
    </row>
    <row r="316" spans="2:50" s="144" customFormat="1" outlineLevel="1" x14ac:dyDescent="0.25">
      <c r="B316" s="363"/>
      <c r="C316" s="364"/>
      <c r="D316" s="365"/>
      <c r="E316" s="377"/>
      <c r="F316" s="377"/>
      <c r="G316" s="377"/>
      <c r="H316" s="377"/>
      <c r="I316" s="377"/>
      <c r="J316" s="377"/>
      <c r="K316" s="377"/>
      <c r="L316" s="377"/>
      <c r="M316" s="377"/>
      <c r="N316" s="377"/>
      <c r="O316" s="378"/>
      <c r="P316" s="145"/>
      <c r="Q316" s="1" t="s">
        <v>1099</v>
      </c>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row>
    <row r="317" spans="2:50" s="144" customFormat="1" outlineLevel="1" x14ac:dyDescent="0.25">
      <c r="B317" s="363"/>
      <c r="C317" s="364"/>
      <c r="D317" s="365"/>
      <c r="E317" s="377"/>
      <c r="F317" s="377"/>
      <c r="G317" s="377"/>
      <c r="H317" s="377"/>
      <c r="I317" s="377"/>
      <c r="J317" s="377"/>
      <c r="K317" s="377"/>
      <c r="L317" s="377"/>
      <c r="M317" s="377"/>
      <c r="N317" s="377"/>
      <c r="O317" s="378"/>
      <c r="P317" s="145"/>
      <c r="Q317" s="1" t="s">
        <v>1100</v>
      </c>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2"/>
      <c r="AP317" s="112"/>
      <c r="AQ317" s="112"/>
      <c r="AR317" s="112"/>
      <c r="AS317" s="112"/>
      <c r="AT317" s="112"/>
      <c r="AU317" s="112"/>
      <c r="AV317" s="112"/>
      <c r="AW317" s="112"/>
      <c r="AX317" s="112"/>
    </row>
    <row r="318" spans="2:50" s="144" customFormat="1" outlineLevel="1" x14ac:dyDescent="0.25">
      <c r="B318" s="363"/>
      <c r="C318" s="364"/>
      <c r="D318" s="365"/>
      <c r="E318" s="377"/>
      <c r="F318" s="377"/>
      <c r="G318" s="377"/>
      <c r="H318" s="377"/>
      <c r="I318" s="377"/>
      <c r="J318" s="377"/>
      <c r="K318" s="377"/>
      <c r="L318" s="377"/>
      <c r="M318" s="377"/>
      <c r="N318" s="377"/>
      <c r="O318" s="378"/>
      <c r="P318" s="145"/>
      <c r="Q318" s="1" t="s">
        <v>1101</v>
      </c>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2"/>
      <c r="AP318" s="112"/>
      <c r="AQ318" s="112"/>
      <c r="AR318" s="112"/>
      <c r="AS318" s="112"/>
      <c r="AT318" s="112"/>
      <c r="AU318" s="112"/>
      <c r="AV318" s="112"/>
      <c r="AW318" s="112"/>
      <c r="AX318" s="112"/>
    </row>
    <row r="319" spans="2:50" s="144" customFormat="1" outlineLevel="1" x14ac:dyDescent="0.25">
      <c r="B319" s="363"/>
      <c r="C319" s="364"/>
      <c r="D319" s="365"/>
      <c r="E319" s="377"/>
      <c r="F319" s="377"/>
      <c r="G319" s="377"/>
      <c r="H319" s="377"/>
      <c r="I319" s="377"/>
      <c r="J319" s="377"/>
      <c r="K319" s="377"/>
      <c r="L319" s="377"/>
      <c r="M319" s="377"/>
      <c r="N319" s="377"/>
      <c r="O319" s="378"/>
      <c r="P319" s="145"/>
      <c r="Q319" s="1" t="s">
        <v>1102</v>
      </c>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row>
    <row r="320" spans="2:50" s="144" customFormat="1" outlineLevel="1" x14ac:dyDescent="0.25">
      <c r="B320" s="363"/>
      <c r="C320" s="364"/>
      <c r="D320" s="365"/>
      <c r="E320" s="377"/>
      <c r="F320" s="377"/>
      <c r="G320" s="377"/>
      <c r="H320" s="377"/>
      <c r="I320" s="377"/>
      <c r="J320" s="377"/>
      <c r="K320" s="377"/>
      <c r="L320" s="377"/>
      <c r="M320" s="377"/>
      <c r="N320" s="377"/>
      <c r="O320" s="378"/>
      <c r="P320" s="145"/>
      <c r="Q320" s="1" t="s">
        <v>1103</v>
      </c>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row>
    <row r="321" spans="2:50" s="144" customFormat="1" outlineLevel="1" x14ac:dyDescent="0.25">
      <c r="B321" s="363"/>
      <c r="C321" s="364"/>
      <c r="D321" s="365"/>
      <c r="E321" s="377"/>
      <c r="F321" s="377"/>
      <c r="G321" s="377"/>
      <c r="H321" s="377"/>
      <c r="I321" s="377"/>
      <c r="J321" s="377"/>
      <c r="K321" s="377"/>
      <c r="L321" s="377"/>
      <c r="M321" s="377"/>
      <c r="N321" s="377"/>
      <c r="O321" s="378"/>
      <c r="P321" s="145"/>
      <c r="Q321" s="1" t="s">
        <v>1104</v>
      </c>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row>
    <row r="322" spans="2:50" s="144" customFormat="1" outlineLevel="1" x14ac:dyDescent="0.25">
      <c r="B322" s="363"/>
      <c r="C322" s="364"/>
      <c r="D322" s="365"/>
      <c r="E322" s="377"/>
      <c r="F322" s="377"/>
      <c r="G322" s="377"/>
      <c r="H322" s="377"/>
      <c r="I322" s="377"/>
      <c r="J322" s="377"/>
      <c r="K322" s="377"/>
      <c r="L322" s="377"/>
      <c r="M322" s="377"/>
      <c r="N322" s="377"/>
      <c r="O322" s="378"/>
      <c r="P322" s="145"/>
      <c r="Q322" s="1" t="s">
        <v>1105</v>
      </c>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row>
    <row r="323" spans="2:50" s="144" customFormat="1" outlineLevel="1" x14ac:dyDescent="0.25">
      <c r="B323" s="363"/>
      <c r="C323" s="364"/>
      <c r="D323" s="365"/>
      <c r="E323" s="377"/>
      <c r="F323" s="377"/>
      <c r="G323" s="377"/>
      <c r="H323" s="377"/>
      <c r="I323" s="377"/>
      <c r="J323" s="377"/>
      <c r="K323" s="377"/>
      <c r="L323" s="377"/>
      <c r="M323" s="377"/>
      <c r="N323" s="377"/>
      <c r="O323" s="378"/>
      <c r="P323" s="145"/>
      <c r="Q323" s="1" t="s">
        <v>1106</v>
      </c>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row>
    <row r="324" spans="2:50" s="144" customFormat="1" outlineLevel="1" x14ac:dyDescent="0.25">
      <c r="B324" s="363"/>
      <c r="C324" s="364"/>
      <c r="D324" s="365"/>
      <c r="E324" s="377"/>
      <c r="F324" s="377"/>
      <c r="G324" s="377"/>
      <c r="H324" s="377"/>
      <c r="I324" s="377"/>
      <c r="J324" s="377"/>
      <c r="K324" s="377"/>
      <c r="L324" s="377"/>
      <c r="M324" s="377"/>
      <c r="N324" s="377"/>
      <c r="O324" s="378"/>
      <c r="P324" s="145"/>
      <c r="Q324" s="1" t="s">
        <v>1107</v>
      </c>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row>
    <row r="325" spans="2:50" s="144" customFormat="1" outlineLevel="1" x14ac:dyDescent="0.25">
      <c r="B325" s="363"/>
      <c r="C325" s="364"/>
      <c r="D325" s="365"/>
      <c r="E325" s="377"/>
      <c r="F325" s="377"/>
      <c r="G325" s="377"/>
      <c r="H325" s="377"/>
      <c r="I325" s="377"/>
      <c r="J325" s="377"/>
      <c r="K325" s="377"/>
      <c r="L325" s="377"/>
      <c r="M325" s="377"/>
      <c r="N325" s="377"/>
      <c r="O325" s="378"/>
      <c r="P325" s="145"/>
      <c r="Q325" s="1" t="s">
        <v>1108</v>
      </c>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row>
    <row r="326" spans="2:50" s="144" customFormat="1" outlineLevel="1" x14ac:dyDescent="0.25">
      <c r="B326" s="363"/>
      <c r="C326" s="364"/>
      <c r="D326" s="365"/>
      <c r="E326" s="377"/>
      <c r="F326" s="377"/>
      <c r="G326" s="377"/>
      <c r="H326" s="377"/>
      <c r="I326" s="377"/>
      <c r="J326" s="377"/>
      <c r="K326" s="377"/>
      <c r="L326" s="377"/>
      <c r="M326" s="377"/>
      <c r="N326" s="377"/>
      <c r="O326" s="378"/>
      <c r="P326" s="145"/>
      <c r="Q326" s="1" t="s">
        <v>1109</v>
      </c>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2"/>
      <c r="AP326" s="112"/>
      <c r="AQ326" s="112"/>
      <c r="AR326" s="112"/>
      <c r="AS326" s="112"/>
      <c r="AT326" s="112"/>
      <c r="AU326" s="112"/>
      <c r="AV326" s="112"/>
      <c r="AW326" s="112"/>
      <c r="AX326" s="112"/>
    </row>
    <row r="327" spans="2:50" s="144" customFormat="1" outlineLevel="1" x14ac:dyDescent="0.25">
      <c r="B327" s="363"/>
      <c r="C327" s="364"/>
      <c r="D327" s="365"/>
      <c r="E327" s="377"/>
      <c r="F327" s="377"/>
      <c r="G327" s="377"/>
      <c r="H327" s="377"/>
      <c r="I327" s="377"/>
      <c r="J327" s="377"/>
      <c r="K327" s="377"/>
      <c r="L327" s="377"/>
      <c r="M327" s="377"/>
      <c r="N327" s="377"/>
      <c r="O327" s="378"/>
      <c r="P327" s="145"/>
      <c r="Q327" s="1" t="s">
        <v>1110</v>
      </c>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row>
    <row r="328" spans="2:50" s="144" customFormat="1" outlineLevel="1" x14ac:dyDescent="0.25">
      <c r="B328" s="363"/>
      <c r="C328" s="364"/>
      <c r="D328" s="365"/>
      <c r="E328" s="377"/>
      <c r="F328" s="377"/>
      <c r="G328" s="377"/>
      <c r="H328" s="377"/>
      <c r="I328" s="377"/>
      <c r="J328" s="377"/>
      <c r="K328" s="377"/>
      <c r="L328" s="377"/>
      <c r="M328" s="377"/>
      <c r="N328" s="377"/>
      <c r="O328" s="378"/>
      <c r="P328" s="145"/>
      <c r="Q328" s="1" t="s">
        <v>1111</v>
      </c>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row>
    <row r="329" spans="2:50" s="144" customFormat="1" outlineLevel="1" x14ac:dyDescent="0.25">
      <c r="B329" s="363"/>
      <c r="C329" s="364"/>
      <c r="D329" s="365"/>
      <c r="E329" s="377"/>
      <c r="F329" s="377"/>
      <c r="G329" s="377"/>
      <c r="H329" s="377"/>
      <c r="I329" s="377"/>
      <c r="J329" s="377"/>
      <c r="K329" s="377"/>
      <c r="L329" s="377"/>
      <c r="M329" s="377"/>
      <c r="N329" s="377"/>
      <c r="O329" s="378"/>
      <c r="P329" s="145"/>
      <c r="Q329" s="1" t="s">
        <v>1112</v>
      </c>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2"/>
      <c r="AP329" s="112"/>
      <c r="AQ329" s="112"/>
      <c r="AR329" s="112"/>
      <c r="AS329" s="112"/>
      <c r="AT329" s="112"/>
      <c r="AU329" s="112"/>
      <c r="AV329" s="112"/>
      <c r="AW329" s="112"/>
      <c r="AX329" s="112"/>
    </row>
    <row r="330" spans="2:50" s="144" customFormat="1" outlineLevel="1" x14ac:dyDescent="0.25">
      <c r="B330" s="363"/>
      <c r="C330" s="364"/>
      <c r="D330" s="365"/>
      <c r="E330" s="377"/>
      <c r="F330" s="377"/>
      <c r="G330" s="377"/>
      <c r="H330" s="377"/>
      <c r="I330" s="377"/>
      <c r="J330" s="377"/>
      <c r="K330" s="377"/>
      <c r="L330" s="377"/>
      <c r="M330" s="377"/>
      <c r="N330" s="377"/>
      <c r="O330" s="378"/>
      <c r="P330" s="145"/>
      <c r="Q330" s="1" t="s">
        <v>1113</v>
      </c>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c r="AU330" s="112"/>
      <c r="AV330" s="112"/>
      <c r="AW330" s="112"/>
      <c r="AX330" s="112"/>
    </row>
    <row r="331" spans="2:50" s="144" customFormat="1" outlineLevel="1" x14ac:dyDescent="0.25">
      <c r="B331" s="363"/>
      <c r="C331" s="364"/>
      <c r="D331" s="365"/>
      <c r="E331" s="377"/>
      <c r="F331" s="377"/>
      <c r="G331" s="377"/>
      <c r="H331" s="377"/>
      <c r="I331" s="377"/>
      <c r="J331" s="377"/>
      <c r="K331" s="377"/>
      <c r="L331" s="377"/>
      <c r="M331" s="377"/>
      <c r="N331" s="377"/>
      <c r="O331" s="378"/>
      <c r="P331" s="145"/>
      <c r="Q331" s="1" t="s">
        <v>1114</v>
      </c>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c r="AU331" s="112"/>
      <c r="AV331" s="112"/>
      <c r="AW331" s="112"/>
      <c r="AX331" s="112"/>
    </row>
    <row r="332" spans="2:50" s="144" customFormat="1" outlineLevel="1" x14ac:dyDescent="0.25">
      <c r="B332" s="363"/>
      <c r="C332" s="364"/>
      <c r="D332" s="365"/>
      <c r="E332" s="377"/>
      <c r="F332" s="377"/>
      <c r="G332" s="377"/>
      <c r="H332" s="377"/>
      <c r="I332" s="377"/>
      <c r="J332" s="377"/>
      <c r="K332" s="377"/>
      <c r="L332" s="377"/>
      <c r="M332" s="377"/>
      <c r="N332" s="377"/>
      <c r="O332" s="378"/>
      <c r="P332" s="145"/>
      <c r="Q332" s="1" t="s">
        <v>1115</v>
      </c>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c r="AR332" s="112"/>
      <c r="AS332" s="112"/>
      <c r="AT332" s="112"/>
      <c r="AU332" s="112"/>
      <c r="AV332" s="112"/>
      <c r="AW332" s="112"/>
      <c r="AX332" s="112"/>
    </row>
    <row r="333" spans="2:50" s="144" customFormat="1" outlineLevel="1" x14ac:dyDescent="0.25">
      <c r="B333" s="363"/>
      <c r="C333" s="364"/>
      <c r="D333" s="365"/>
      <c r="E333" s="377"/>
      <c r="F333" s="377"/>
      <c r="G333" s="377"/>
      <c r="H333" s="377"/>
      <c r="I333" s="377"/>
      <c r="J333" s="377"/>
      <c r="K333" s="377"/>
      <c r="L333" s="377"/>
      <c r="M333" s="377"/>
      <c r="N333" s="377"/>
      <c r="O333" s="378"/>
      <c r="P333" s="145"/>
      <c r="Q333" s="1" t="s">
        <v>1116</v>
      </c>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row>
    <row r="334" spans="2:50" s="144" customFormat="1" outlineLevel="1" x14ac:dyDescent="0.25">
      <c r="B334" s="363"/>
      <c r="C334" s="364"/>
      <c r="D334" s="365"/>
      <c r="E334" s="377"/>
      <c r="F334" s="377"/>
      <c r="G334" s="377"/>
      <c r="H334" s="377"/>
      <c r="I334" s="377"/>
      <c r="J334" s="377"/>
      <c r="K334" s="377"/>
      <c r="L334" s="377"/>
      <c r="M334" s="377"/>
      <c r="N334" s="377"/>
      <c r="O334" s="378"/>
      <c r="P334" s="145"/>
      <c r="Q334" s="1" t="s">
        <v>1117</v>
      </c>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row>
    <row r="335" spans="2:50" s="144" customFormat="1" outlineLevel="1" x14ac:dyDescent="0.25">
      <c r="B335" s="363"/>
      <c r="C335" s="364"/>
      <c r="D335" s="365"/>
      <c r="E335" s="377"/>
      <c r="F335" s="377"/>
      <c r="G335" s="377"/>
      <c r="H335" s="377"/>
      <c r="I335" s="377"/>
      <c r="J335" s="377"/>
      <c r="K335" s="377"/>
      <c r="L335" s="377"/>
      <c r="M335" s="377"/>
      <c r="N335" s="377"/>
      <c r="O335" s="378"/>
      <c r="P335" s="145"/>
      <c r="Q335" s="1" t="s">
        <v>1118</v>
      </c>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2"/>
      <c r="AP335" s="112"/>
      <c r="AQ335" s="112"/>
      <c r="AR335" s="112"/>
      <c r="AS335" s="112"/>
      <c r="AT335" s="112"/>
      <c r="AU335" s="112"/>
      <c r="AV335" s="112"/>
      <c r="AW335" s="112"/>
      <c r="AX335" s="112"/>
    </row>
    <row r="336" spans="2:50" s="144" customFormat="1" outlineLevel="1" x14ac:dyDescent="0.25">
      <c r="B336" s="363"/>
      <c r="C336" s="364"/>
      <c r="D336" s="365"/>
      <c r="E336" s="377"/>
      <c r="F336" s="377"/>
      <c r="G336" s="377"/>
      <c r="H336" s="377"/>
      <c r="I336" s="377"/>
      <c r="J336" s="377"/>
      <c r="K336" s="377"/>
      <c r="L336" s="377"/>
      <c r="M336" s="377"/>
      <c r="N336" s="377"/>
      <c r="O336" s="378"/>
      <c r="P336" s="145"/>
      <c r="Q336" s="1" t="s">
        <v>1119</v>
      </c>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row>
    <row r="337" spans="2:50" s="144" customFormat="1" outlineLevel="1" x14ac:dyDescent="0.25">
      <c r="B337" s="363"/>
      <c r="C337" s="364"/>
      <c r="D337" s="365"/>
      <c r="E337" s="377"/>
      <c r="F337" s="377"/>
      <c r="G337" s="377"/>
      <c r="H337" s="377"/>
      <c r="I337" s="377"/>
      <c r="J337" s="377"/>
      <c r="K337" s="377"/>
      <c r="L337" s="377"/>
      <c r="M337" s="377"/>
      <c r="N337" s="377"/>
      <c r="O337" s="378"/>
      <c r="P337" s="145"/>
      <c r="Q337" s="1" t="s">
        <v>1120</v>
      </c>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2"/>
      <c r="AP337" s="112"/>
      <c r="AQ337" s="112"/>
      <c r="AR337" s="112"/>
      <c r="AS337" s="112"/>
      <c r="AT337" s="112"/>
      <c r="AU337" s="112"/>
      <c r="AV337" s="112"/>
      <c r="AW337" s="112"/>
      <c r="AX337" s="112"/>
    </row>
    <row r="338" spans="2:50" s="144" customFormat="1" outlineLevel="1" x14ac:dyDescent="0.25">
      <c r="B338" s="363"/>
      <c r="C338" s="364"/>
      <c r="D338" s="365"/>
      <c r="E338" s="377"/>
      <c r="F338" s="377"/>
      <c r="G338" s="377"/>
      <c r="H338" s="377"/>
      <c r="I338" s="377"/>
      <c r="J338" s="377"/>
      <c r="K338" s="377"/>
      <c r="L338" s="377"/>
      <c r="M338" s="377"/>
      <c r="N338" s="377"/>
      <c r="O338" s="378"/>
      <c r="P338" s="145"/>
      <c r="Q338" s="1" t="s">
        <v>1121</v>
      </c>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2"/>
      <c r="AP338" s="112"/>
      <c r="AQ338" s="112"/>
      <c r="AR338" s="112"/>
      <c r="AS338" s="112"/>
      <c r="AT338" s="112"/>
      <c r="AU338" s="112"/>
      <c r="AV338" s="112"/>
      <c r="AW338" s="112"/>
      <c r="AX338" s="112"/>
    </row>
    <row r="339" spans="2:50" s="144" customFormat="1" outlineLevel="1" x14ac:dyDescent="0.25">
      <c r="B339" s="363"/>
      <c r="C339" s="364"/>
      <c r="D339" s="365"/>
      <c r="E339" s="377"/>
      <c r="F339" s="377"/>
      <c r="G339" s="377"/>
      <c r="H339" s="377"/>
      <c r="I339" s="377"/>
      <c r="J339" s="377"/>
      <c r="K339" s="377"/>
      <c r="L339" s="377"/>
      <c r="M339" s="377"/>
      <c r="N339" s="377"/>
      <c r="O339" s="378"/>
      <c r="P339" s="145"/>
      <c r="Q339" s="1" t="s">
        <v>1122</v>
      </c>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2"/>
      <c r="AP339" s="112"/>
      <c r="AQ339" s="112"/>
      <c r="AR339" s="112"/>
      <c r="AS339" s="112"/>
      <c r="AT339" s="112"/>
      <c r="AU339" s="112"/>
      <c r="AV339" s="112"/>
      <c r="AW339" s="112"/>
      <c r="AX339" s="112"/>
    </row>
    <row r="340" spans="2:50" s="144" customFormat="1" outlineLevel="1" x14ac:dyDescent="0.25">
      <c r="B340" s="363"/>
      <c r="C340" s="364"/>
      <c r="D340" s="365"/>
      <c r="E340" s="377"/>
      <c r="F340" s="377"/>
      <c r="G340" s="377"/>
      <c r="H340" s="377"/>
      <c r="I340" s="377"/>
      <c r="J340" s="377"/>
      <c r="K340" s="377"/>
      <c r="L340" s="377"/>
      <c r="M340" s="377"/>
      <c r="N340" s="377"/>
      <c r="O340" s="378"/>
      <c r="P340" s="145"/>
      <c r="Q340" s="1" t="s">
        <v>1123</v>
      </c>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row>
    <row r="341" spans="2:50" s="144" customFormat="1" outlineLevel="1" x14ac:dyDescent="0.25">
      <c r="B341" s="363"/>
      <c r="C341" s="364"/>
      <c r="D341" s="365"/>
      <c r="E341" s="377"/>
      <c r="F341" s="377"/>
      <c r="G341" s="377"/>
      <c r="H341" s="377"/>
      <c r="I341" s="377"/>
      <c r="J341" s="377"/>
      <c r="K341" s="377"/>
      <c r="L341" s="377"/>
      <c r="M341" s="377"/>
      <c r="N341" s="377"/>
      <c r="O341" s="378"/>
      <c r="P341" s="145"/>
      <c r="Q341" s="1" t="s">
        <v>1124</v>
      </c>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2"/>
      <c r="AP341" s="112"/>
      <c r="AQ341" s="112"/>
      <c r="AR341" s="112"/>
      <c r="AS341" s="112"/>
      <c r="AT341" s="112"/>
      <c r="AU341" s="112"/>
      <c r="AV341" s="112"/>
      <c r="AW341" s="112"/>
      <c r="AX341" s="112"/>
    </row>
    <row r="342" spans="2:50" s="144" customFormat="1" outlineLevel="1" x14ac:dyDescent="0.25">
      <c r="B342" s="363"/>
      <c r="C342" s="364"/>
      <c r="D342" s="365"/>
      <c r="E342" s="377"/>
      <c r="F342" s="377"/>
      <c r="G342" s="377"/>
      <c r="H342" s="377"/>
      <c r="I342" s="377"/>
      <c r="J342" s="377"/>
      <c r="K342" s="377"/>
      <c r="L342" s="377"/>
      <c r="M342" s="377"/>
      <c r="N342" s="377"/>
      <c r="O342" s="378"/>
      <c r="P342" s="145"/>
      <c r="Q342" s="1" t="s">
        <v>1125</v>
      </c>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2"/>
      <c r="AP342" s="112"/>
      <c r="AQ342" s="112"/>
      <c r="AR342" s="112"/>
      <c r="AS342" s="112"/>
      <c r="AT342" s="112"/>
      <c r="AU342" s="112"/>
      <c r="AV342" s="112"/>
      <c r="AW342" s="112"/>
      <c r="AX342" s="112"/>
    </row>
    <row r="343" spans="2:50" s="144" customFormat="1" outlineLevel="1" x14ac:dyDescent="0.25">
      <c r="B343" s="363"/>
      <c r="C343" s="364"/>
      <c r="D343" s="365"/>
      <c r="E343" s="377"/>
      <c r="F343" s="377"/>
      <c r="G343" s="377"/>
      <c r="H343" s="377"/>
      <c r="I343" s="377"/>
      <c r="J343" s="377"/>
      <c r="K343" s="377"/>
      <c r="L343" s="377"/>
      <c r="M343" s="377"/>
      <c r="N343" s="377"/>
      <c r="O343" s="378"/>
      <c r="P343" s="145"/>
      <c r="Q343" s="1" t="s">
        <v>1126</v>
      </c>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row>
    <row r="344" spans="2:50" s="144" customFormat="1" outlineLevel="1" x14ac:dyDescent="0.25">
      <c r="B344" s="363"/>
      <c r="C344" s="364"/>
      <c r="D344" s="365"/>
      <c r="E344" s="377"/>
      <c r="F344" s="377"/>
      <c r="G344" s="377"/>
      <c r="H344" s="377"/>
      <c r="I344" s="377"/>
      <c r="J344" s="377"/>
      <c r="K344" s="377"/>
      <c r="L344" s="377"/>
      <c r="M344" s="377"/>
      <c r="N344" s="377"/>
      <c r="O344" s="378"/>
      <c r="P344" s="145"/>
      <c r="Q344" s="1" t="s">
        <v>1127</v>
      </c>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2"/>
      <c r="AP344" s="112"/>
      <c r="AQ344" s="112"/>
      <c r="AR344" s="112"/>
      <c r="AS344" s="112"/>
      <c r="AT344" s="112"/>
      <c r="AU344" s="112"/>
      <c r="AV344" s="112"/>
      <c r="AW344" s="112"/>
      <c r="AX344" s="112"/>
    </row>
    <row r="345" spans="2:50" s="144" customFormat="1" outlineLevel="1" x14ac:dyDescent="0.25">
      <c r="B345" s="363"/>
      <c r="C345" s="364"/>
      <c r="D345" s="365"/>
      <c r="E345" s="377"/>
      <c r="F345" s="377"/>
      <c r="G345" s="377"/>
      <c r="H345" s="377"/>
      <c r="I345" s="377"/>
      <c r="J345" s="377"/>
      <c r="K345" s="377"/>
      <c r="L345" s="377"/>
      <c r="M345" s="377"/>
      <c r="N345" s="377"/>
      <c r="O345" s="378"/>
      <c r="P345" s="145"/>
      <c r="Q345" s="1" t="s">
        <v>1128</v>
      </c>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2"/>
      <c r="AP345" s="112"/>
      <c r="AQ345" s="112"/>
      <c r="AR345" s="112"/>
      <c r="AS345" s="112"/>
      <c r="AT345" s="112"/>
      <c r="AU345" s="112"/>
      <c r="AV345" s="112"/>
      <c r="AW345" s="112"/>
      <c r="AX345" s="112"/>
    </row>
    <row r="346" spans="2:50" s="144" customFormat="1" outlineLevel="1" x14ac:dyDescent="0.25">
      <c r="B346" s="363"/>
      <c r="C346" s="364"/>
      <c r="D346" s="365"/>
      <c r="E346" s="377"/>
      <c r="F346" s="377"/>
      <c r="G346" s="377"/>
      <c r="H346" s="377"/>
      <c r="I346" s="377"/>
      <c r="J346" s="377"/>
      <c r="K346" s="377"/>
      <c r="L346" s="377"/>
      <c r="M346" s="377"/>
      <c r="N346" s="377"/>
      <c r="O346" s="378"/>
      <c r="P346" s="145"/>
      <c r="Q346" s="1" t="s">
        <v>1129</v>
      </c>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2"/>
      <c r="AP346" s="112"/>
      <c r="AQ346" s="112"/>
      <c r="AR346" s="112"/>
      <c r="AS346" s="112"/>
      <c r="AT346" s="112"/>
      <c r="AU346" s="112"/>
      <c r="AV346" s="112"/>
      <c r="AW346" s="112"/>
      <c r="AX346" s="112"/>
    </row>
    <row r="347" spans="2:50" s="144" customFormat="1" outlineLevel="1" x14ac:dyDescent="0.25">
      <c r="B347" s="363"/>
      <c r="C347" s="364"/>
      <c r="D347" s="365"/>
      <c r="E347" s="377"/>
      <c r="F347" s="377"/>
      <c r="G347" s="377"/>
      <c r="H347" s="377"/>
      <c r="I347" s="377"/>
      <c r="J347" s="377"/>
      <c r="K347" s="377"/>
      <c r="L347" s="377"/>
      <c r="M347" s="377"/>
      <c r="N347" s="377"/>
      <c r="O347" s="378"/>
      <c r="P347" s="145"/>
      <c r="Q347" s="1" t="s">
        <v>1130</v>
      </c>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2"/>
      <c r="AP347" s="112"/>
      <c r="AQ347" s="112"/>
      <c r="AR347" s="112"/>
      <c r="AS347" s="112"/>
      <c r="AT347" s="112"/>
      <c r="AU347" s="112"/>
      <c r="AV347" s="112"/>
      <c r="AW347" s="112"/>
      <c r="AX347" s="112"/>
    </row>
    <row r="348" spans="2:50" s="144" customFormat="1" outlineLevel="1" x14ac:dyDescent="0.25">
      <c r="B348" s="363"/>
      <c r="C348" s="364"/>
      <c r="D348" s="365"/>
      <c r="E348" s="377"/>
      <c r="F348" s="377"/>
      <c r="G348" s="377"/>
      <c r="H348" s="377"/>
      <c r="I348" s="377"/>
      <c r="J348" s="377"/>
      <c r="K348" s="377"/>
      <c r="L348" s="377"/>
      <c r="M348" s="377"/>
      <c r="N348" s="377"/>
      <c r="O348" s="378"/>
      <c r="P348" s="145"/>
      <c r="Q348" s="1" t="s">
        <v>1131</v>
      </c>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12"/>
      <c r="AR348" s="112"/>
      <c r="AS348" s="112"/>
      <c r="AT348" s="112"/>
      <c r="AU348" s="112"/>
      <c r="AV348" s="112"/>
      <c r="AW348" s="112"/>
      <c r="AX348" s="112"/>
    </row>
    <row r="349" spans="2:50" s="144" customFormat="1" outlineLevel="1" x14ac:dyDescent="0.25">
      <c r="B349" s="363"/>
      <c r="C349" s="364"/>
      <c r="D349" s="365"/>
      <c r="E349" s="377"/>
      <c r="F349" s="377"/>
      <c r="G349" s="377"/>
      <c r="H349" s="377"/>
      <c r="I349" s="377"/>
      <c r="J349" s="377"/>
      <c r="K349" s="377"/>
      <c r="L349" s="377"/>
      <c r="M349" s="377"/>
      <c r="N349" s="377"/>
      <c r="O349" s="378"/>
      <c r="P349" s="145"/>
      <c r="Q349" s="1" t="s">
        <v>1132</v>
      </c>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2"/>
    </row>
    <row r="350" spans="2:50" s="144" customFormat="1" outlineLevel="1" x14ac:dyDescent="0.25">
      <c r="B350" s="363"/>
      <c r="C350" s="364"/>
      <c r="D350" s="365"/>
      <c r="E350" s="377"/>
      <c r="F350" s="377"/>
      <c r="G350" s="377"/>
      <c r="H350" s="377"/>
      <c r="I350" s="377"/>
      <c r="J350" s="377"/>
      <c r="K350" s="377"/>
      <c r="L350" s="377"/>
      <c r="M350" s="377"/>
      <c r="N350" s="377"/>
      <c r="O350" s="378"/>
      <c r="P350" s="145"/>
      <c r="Q350" s="1" t="s">
        <v>1133</v>
      </c>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row>
    <row r="351" spans="2:50" s="144" customFormat="1" outlineLevel="1" x14ac:dyDescent="0.25">
      <c r="B351" s="363"/>
      <c r="C351" s="364"/>
      <c r="D351" s="365"/>
      <c r="E351" s="377"/>
      <c r="F351" s="377"/>
      <c r="G351" s="377"/>
      <c r="H351" s="377"/>
      <c r="I351" s="377"/>
      <c r="J351" s="377"/>
      <c r="K351" s="377"/>
      <c r="L351" s="377"/>
      <c r="M351" s="377"/>
      <c r="N351" s="377"/>
      <c r="O351" s="378"/>
      <c r="P351" s="145"/>
      <c r="Q351" s="1" t="s">
        <v>1134</v>
      </c>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2"/>
      <c r="AP351" s="112"/>
      <c r="AQ351" s="112"/>
      <c r="AR351" s="112"/>
      <c r="AS351" s="112"/>
      <c r="AT351" s="112"/>
      <c r="AU351" s="112"/>
      <c r="AV351" s="112"/>
      <c r="AW351" s="112"/>
      <c r="AX351" s="112"/>
    </row>
    <row r="352" spans="2:50" s="144" customFormat="1" outlineLevel="1" x14ac:dyDescent="0.25">
      <c r="B352" s="363"/>
      <c r="C352" s="364"/>
      <c r="D352" s="365"/>
      <c r="E352" s="377"/>
      <c r="F352" s="377"/>
      <c r="G352" s="377"/>
      <c r="H352" s="377"/>
      <c r="I352" s="377"/>
      <c r="J352" s="377"/>
      <c r="K352" s="377"/>
      <c r="L352" s="377"/>
      <c r="M352" s="377"/>
      <c r="N352" s="377"/>
      <c r="O352" s="378"/>
      <c r="P352" s="145"/>
      <c r="Q352" s="1" t="s">
        <v>1135</v>
      </c>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2"/>
      <c r="AP352" s="112"/>
      <c r="AQ352" s="112"/>
      <c r="AR352" s="112"/>
      <c r="AS352" s="112"/>
      <c r="AT352" s="112"/>
      <c r="AU352" s="112"/>
      <c r="AV352" s="112"/>
      <c r="AW352" s="112"/>
      <c r="AX352" s="112"/>
    </row>
    <row r="353" spans="2:50" s="144" customFormat="1" outlineLevel="1" x14ac:dyDescent="0.25">
      <c r="B353" s="363"/>
      <c r="C353" s="364"/>
      <c r="D353" s="365"/>
      <c r="E353" s="377"/>
      <c r="F353" s="377"/>
      <c r="G353" s="377"/>
      <c r="H353" s="377"/>
      <c r="I353" s="377"/>
      <c r="J353" s="377"/>
      <c r="K353" s="377"/>
      <c r="L353" s="377"/>
      <c r="M353" s="377"/>
      <c r="N353" s="377"/>
      <c r="O353" s="378"/>
      <c r="P353" s="145"/>
      <c r="Q353" s="1" t="s">
        <v>1136</v>
      </c>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row>
    <row r="354" spans="2:50" s="144" customFormat="1" outlineLevel="1" x14ac:dyDescent="0.25">
      <c r="B354" s="363"/>
      <c r="C354" s="364"/>
      <c r="D354" s="365"/>
      <c r="E354" s="377"/>
      <c r="F354" s="377"/>
      <c r="G354" s="377"/>
      <c r="H354" s="377"/>
      <c r="I354" s="377"/>
      <c r="J354" s="377"/>
      <c r="K354" s="377"/>
      <c r="L354" s="377"/>
      <c r="M354" s="377"/>
      <c r="N354" s="377"/>
      <c r="O354" s="378"/>
      <c r="P354" s="145"/>
      <c r="Q354" s="1" t="s">
        <v>1137</v>
      </c>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row>
    <row r="355" spans="2:50" s="144" customFormat="1" outlineLevel="1" x14ac:dyDescent="0.25">
      <c r="B355" s="363"/>
      <c r="C355" s="364"/>
      <c r="D355" s="365"/>
      <c r="E355" s="377"/>
      <c r="F355" s="377"/>
      <c r="G355" s="377"/>
      <c r="H355" s="377"/>
      <c r="I355" s="377"/>
      <c r="J355" s="377"/>
      <c r="K355" s="377"/>
      <c r="L355" s="377"/>
      <c r="M355" s="377"/>
      <c r="N355" s="377"/>
      <c r="O355" s="378"/>
      <c r="P355" s="145"/>
      <c r="Q355" s="1" t="s">
        <v>1138</v>
      </c>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row>
    <row r="356" spans="2:50" s="144" customFormat="1" outlineLevel="1" x14ac:dyDescent="0.25">
      <c r="B356" s="363"/>
      <c r="C356" s="364"/>
      <c r="D356" s="365"/>
      <c r="E356" s="377"/>
      <c r="F356" s="377"/>
      <c r="G356" s="377"/>
      <c r="H356" s="377"/>
      <c r="I356" s="377"/>
      <c r="J356" s="377"/>
      <c r="K356" s="377"/>
      <c r="L356" s="377"/>
      <c r="M356" s="377"/>
      <c r="N356" s="377"/>
      <c r="O356" s="378"/>
      <c r="P356" s="145"/>
      <c r="Q356" s="1" t="s">
        <v>1139</v>
      </c>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2"/>
      <c r="AP356" s="112"/>
      <c r="AQ356" s="112"/>
      <c r="AR356" s="112"/>
      <c r="AS356" s="112"/>
      <c r="AT356" s="112"/>
      <c r="AU356" s="112"/>
      <c r="AV356" s="112"/>
      <c r="AW356" s="112"/>
      <c r="AX356" s="112"/>
    </row>
    <row r="357" spans="2:50" s="144" customFormat="1" outlineLevel="1" x14ac:dyDescent="0.25">
      <c r="B357" s="363"/>
      <c r="C357" s="364"/>
      <c r="D357" s="365"/>
      <c r="E357" s="377"/>
      <c r="F357" s="377"/>
      <c r="G357" s="377"/>
      <c r="H357" s="377"/>
      <c r="I357" s="377"/>
      <c r="J357" s="377"/>
      <c r="K357" s="377"/>
      <c r="L357" s="377"/>
      <c r="M357" s="377"/>
      <c r="N357" s="377"/>
      <c r="O357" s="378"/>
      <c r="P357" s="145"/>
      <c r="Q357" s="1" t="s">
        <v>1140</v>
      </c>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2"/>
      <c r="AP357" s="112"/>
      <c r="AQ357" s="112"/>
      <c r="AR357" s="112"/>
      <c r="AS357" s="112"/>
      <c r="AT357" s="112"/>
      <c r="AU357" s="112"/>
      <c r="AV357" s="112"/>
      <c r="AW357" s="112"/>
      <c r="AX357" s="112"/>
    </row>
    <row r="358" spans="2:50" s="144" customFormat="1" outlineLevel="1" x14ac:dyDescent="0.25">
      <c r="B358" s="363"/>
      <c r="C358" s="364"/>
      <c r="D358" s="365"/>
      <c r="E358" s="377"/>
      <c r="F358" s="377"/>
      <c r="G358" s="377"/>
      <c r="H358" s="377"/>
      <c r="I358" s="377"/>
      <c r="J358" s="377"/>
      <c r="K358" s="377"/>
      <c r="L358" s="377"/>
      <c r="M358" s="377"/>
      <c r="N358" s="377"/>
      <c r="O358" s="378"/>
      <c r="P358" s="145"/>
      <c r="Q358" s="1" t="s">
        <v>1141</v>
      </c>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2"/>
      <c r="AP358" s="112"/>
      <c r="AQ358" s="112"/>
      <c r="AR358" s="112"/>
      <c r="AS358" s="112"/>
      <c r="AT358" s="112"/>
      <c r="AU358" s="112"/>
      <c r="AV358" s="112"/>
      <c r="AW358" s="112"/>
      <c r="AX358" s="112"/>
    </row>
    <row r="359" spans="2:50" s="144" customFormat="1" outlineLevel="1" x14ac:dyDescent="0.25">
      <c r="B359" s="363"/>
      <c r="C359" s="364"/>
      <c r="D359" s="365"/>
      <c r="E359" s="377"/>
      <c r="F359" s="377"/>
      <c r="G359" s="377"/>
      <c r="H359" s="377"/>
      <c r="I359" s="377"/>
      <c r="J359" s="377"/>
      <c r="K359" s="377"/>
      <c r="L359" s="377"/>
      <c r="M359" s="377"/>
      <c r="N359" s="377"/>
      <c r="O359" s="378"/>
      <c r="P359" s="145"/>
      <c r="Q359" s="1" t="s">
        <v>1142</v>
      </c>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2"/>
      <c r="AQ359" s="112"/>
      <c r="AR359" s="112"/>
      <c r="AS359" s="112"/>
      <c r="AT359" s="112"/>
      <c r="AU359" s="112"/>
      <c r="AV359" s="112"/>
      <c r="AW359" s="112"/>
      <c r="AX359" s="112"/>
    </row>
    <row r="360" spans="2:50" s="144" customFormat="1" outlineLevel="1" x14ac:dyDescent="0.25">
      <c r="B360" s="363"/>
      <c r="C360" s="364"/>
      <c r="D360" s="365"/>
      <c r="E360" s="377"/>
      <c r="F360" s="377"/>
      <c r="G360" s="377"/>
      <c r="H360" s="377"/>
      <c r="I360" s="377"/>
      <c r="J360" s="377"/>
      <c r="K360" s="377"/>
      <c r="L360" s="377"/>
      <c r="M360" s="377"/>
      <c r="N360" s="377"/>
      <c r="O360" s="378"/>
      <c r="P360" s="145"/>
      <c r="Q360" s="1" t="s">
        <v>1143</v>
      </c>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2"/>
      <c r="AP360" s="112"/>
      <c r="AQ360" s="112"/>
      <c r="AR360" s="112"/>
      <c r="AS360" s="112"/>
      <c r="AT360" s="112"/>
      <c r="AU360" s="112"/>
      <c r="AV360" s="112"/>
      <c r="AW360" s="112"/>
      <c r="AX360" s="112"/>
    </row>
    <row r="361" spans="2:50" s="144" customFormat="1" outlineLevel="1" x14ac:dyDescent="0.25">
      <c r="B361" s="363"/>
      <c r="C361" s="364"/>
      <c r="D361" s="365"/>
      <c r="E361" s="377"/>
      <c r="F361" s="377"/>
      <c r="G361" s="377"/>
      <c r="H361" s="377"/>
      <c r="I361" s="377"/>
      <c r="J361" s="377"/>
      <c r="K361" s="377"/>
      <c r="L361" s="377"/>
      <c r="M361" s="377"/>
      <c r="N361" s="377"/>
      <c r="O361" s="378"/>
      <c r="P361" s="145"/>
      <c r="Q361" s="1" t="s">
        <v>1144</v>
      </c>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row>
    <row r="362" spans="2:50" s="144" customFormat="1" outlineLevel="1" x14ac:dyDescent="0.25">
      <c r="B362" s="363"/>
      <c r="C362" s="364"/>
      <c r="D362" s="365"/>
      <c r="E362" s="377"/>
      <c r="F362" s="377"/>
      <c r="G362" s="377"/>
      <c r="H362" s="377"/>
      <c r="I362" s="377"/>
      <c r="J362" s="377"/>
      <c r="K362" s="377"/>
      <c r="L362" s="377"/>
      <c r="M362" s="377"/>
      <c r="N362" s="377"/>
      <c r="O362" s="378"/>
      <c r="P362" s="145"/>
      <c r="Q362" s="1" t="s">
        <v>1145</v>
      </c>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c r="AQ362" s="112"/>
      <c r="AR362" s="112"/>
      <c r="AS362" s="112"/>
      <c r="AT362" s="112"/>
      <c r="AU362" s="112"/>
      <c r="AV362" s="112"/>
      <c r="AW362" s="112"/>
      <c r="AX362" s="112"/>
    </row>
    <row r="363" spans="2:50" s="144" customFormat="1" outlineLevel="1" x14ac:dyDescent="0.25">
      <c r="B363" s="363"/>
      <c r="C363" s="364"/>
      <c r="D363" s="365"/>
      <c r="E363" s="377"/>
      <c r="F363" s="377"/>
      <c r="G363" s="377"/>
      <c r="H363" s="377"/>
      <c r="I363" s="377"/>
      <c r="J363" s="377"/>
      <c r="K363" s="377"/>
      <c r="L363" s="377"/>
      <c r="M363" s="377"/>
      <c r="N363" s="377"/>
      <c r="O363" s="378"/>
      <c r="P363" s="145"/>
      <c r="Q363" s="1" t="s">
        <v>1146</v>
      </c>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2"/>
      <c r="AP363" s="112"/>
      <c r="AQ363" s="112"/>
      <c r="AR363" s="112"/>
      <c r="AS363" s="112"/>
      <c r="AT363" s="112"/>
      <c r="AU363" s="112"/>
      <c r="AV363" s="112"/>
      <c r="AW363" s="112"/>
      <c r="AX363" s="112"/>
    </row>
    <row r="364" spans="2:50" s="144" customFormat="1" outlineLevel="1" x14ac:dyDescent="0.25">
      <c r="B364" s="363"/>
      <c r="C364" s="364"/>
      <c r="D364" s="365"/>
      <c r="E364" s="377"/>
      <c r="F364" s="377"/>
      <c r="G364" s="377"/>
      <c r="H364" s="377"/>
      <c r="I364" s="377"/>
      <c r="J364" s="377"/>
      <c r="K364" s="377"/>
      <c r="L364" s="377"/>
      <c r="M364" s="377"/>
      <c r="N364" s="377"/>
      <c r="O364" s="378"/>
      <c r="P364" s="145"/>
      <c r="Q364" s="1" t="s">
        <v>1147</v>
      </c>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2"/>
      <c r="AP364" s="112"/>
      <c r="AQ364" s="112"/>
      <c r="AR364" s="112"/>
      <c r="AS364" s="112"/>
      <c r="AT364" s="112"/>
      <c r="AU364" s="112"/>
      <c r="AV364" s="112"/>
      <c r="AW364" s="112"/>
      <c r="AX364" s="112"/>
    </row>
    <row r="365" spans="2:50" s="144" customFormat="1" outlineLevel="1" x14ac:dyDescent="0.25">
      <c r="B365" s="363"/>
      <c r="C365" s="364"/>
      <c r="D365" s="365"/>
      <c r="E365" s="377"/>
      <c r="F365" s="377"/>
      <c r="G365" s="377"/>
      <c r="H365" s="377"/>
      <c r="I365" s="377"/>
      <c r="J365" s="377"/>
      <c r="K365" s="377"/>
      <c r="L365" s="377"/>
      <c r="M365" s="377"/>
      <c r="N365" s="377"/>
      <c r="O365" s="378"/>
      <c r="P365" s="145"/>
      <c r="Q365" s="1" t="s">
        <v>1148</v>
      </c>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row>
    <row r="366" spans="2:50" s="144" customFormat="1" outlineLevel="1" x14ac:dyDescent="0.25">
      <c r="B366" s="363"/>
      <c r="C366" s="364"/>
      <c r="D366" s="365"/>
      <c r="E366" s="377"/>
      <c r="F366" s="377"/>
      <c r="G366" s="377"/>
      <c r="H366" s="377"/>
      <c r="I366" s="377"/>
      <c r="J366" s="377"/>
      <c r="K366" s="377"/>
      <c r="L366" s="377"/>
      <c r="M366" s="377"/>
      <c r="N366" s="377"/>
      <c r="O366" s="378"/>
      <c r="P366" s="145"/>
      <c r="Q366" s="1" t="s">
        <v>1149</v>
      </c>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2"/>
      <c r="AP366" s="112"/>
      <c r="AQ366" s="112"/>
      <c r="AR366" s="112"/>
      <c r="AS366" s="112"/>
      <c r="AT366" s="112"/>
      <c r="AU366" s="112"/>
      <c r="AV366" s="112"/>
      <c r="AW366" s="112"/>
      <c r="AX366" s="112"/>
    </row>
    <row r="367" spans="2:50" s="144" customFormat="1" outlineLevel="1" x14ac:dyDescent="0.25">
      <c r="B367" s="363"/>
      <c r="C367" s="364"/>
      <c r="D367" s="365"/>
      <c r="E367" s="377"/>
      <c r="F367" s="377"/>
      <c r="G367" s="377"/>
      <c r="H367" s="377"/>
      <c r="I367" s="377"/>
      <c r="J367" s="377"/>
      <c r="K367" s="377"/>
      <c r="L367" s="377"/>
      <c r="M367" s="377"/>
      <c r="N367" s="377"/>
      <c r="O367" s="378"/>
      <c r="P367" s="145"/>
      <c r="Q367" s="1" t="s">
        <v>1150</v>
      </c>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2"/>
    </row>
    <row r="368" spans="2:50" s="144" customFormat="1" outlineLevel="1" x14ac:dyDescent="0.25">
      <c r="B368" s="363"/>
      <c r="C368" s="364"/>
      <c r="D368" s="365"/>
      <c r="E368" s="377"/>
      <c r="F368" s="377"/>
      <c r="G368" s="377"/>
      <c r="H368" s="377"/>
      <c r="I368" s="377"/>
      <c r="J368" s="377"/>
      <c r="K368" s="377"/>
      <c r="L368" s="377"/>
      <c r="M368" s="377"/>
      <c r="N368" s="377"/>
      <c r="O368" s="378"/>
      <c r="P368" s="145"/>
      <c r="Q368" s="1" t="s">
        <v>1151</v>
      </c>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2"/>
    </row>
    <row r="369" spans="2:50" s="144" customFormat="1" outlineLevel="1" x14ac:dyDescent="0.25">
      <c r="B369" s="363"/>
      <c r="C369" s="364"/>
      <c r="D369" s="365"/>
      <c r="E369" s="377"/>
      <c r="F369" s="377"/>
      <c r="G369" s="377"/>
      <c r="H369" s="377"/>
      <c r="I369" s="377"/>
      <c r="J369" s="377"/>
      <c r="K369" s="377"/>
      <c r="L369" s="377"/>
      <c r="M369" s="377"/>
      <c r="N369" s="377"/>
      <c r="O369" s="378"/>
      <c r="P369" s="145"/>
      <c r="Q369" s="1" t="s">
        <v>1152</v>
      </c>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2"/>
    </row>
    <row r="370" spans="2:50" s="144" customFormat="1" outlineLevel="1" x14ac:dyDescent="0.25">
      <c r="B370" s="363"/>
      <c r="C370" s="364"/>
      <c r="D370" s="365"/>
      <c r="E370" s="377"/>
      <c r="F370" s="377"/>
      <c r="G370" s="377"/>
      <c r="H370" s="377"/>
      <c r="I370" s="377"/>
      <c r="J370" s="377"/>
      <c r="K370" s="377"/>
      <c r="L370" s="377"/>
      <c r="M370" s="377"/>
      <c r="N370" s="377"/>
      <c r="O370" s="378"/>
      <c r="P370" s="145"/>
      <c r="Q370" s="1" t="s">
        <v>1153</v>
      </c>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2"/>
      <c r="AP370" s="112"/>
      <c r="AQ370" s="112"/>
      <c r="AR370" s="112"/>
      <c r="AS370" s="112"/>
      <c r="AT370" s="112"/>
      <c r="AU370" s="112"/>
      <c r="AV370" s="112"/>
      <c r="AW370" s="112"/>
      <c r="AX370" s="112"/>
    </row>
    <row r="371" spans="2:50" s="144" customFormat="1" outlineLevel="1" x14ac:dyDescent="0.25">
      <c r="B371" s="363"/>
      <c r="C371" s="364"/>
      <c r="D371" s="365"/>
      <c r="E371" s="377"/>
      <c r="F371" s="377"/>
      <c r="G371" s="377"/>
      <c r="H371" s="377"/>
      <c r="I371" s="377"/>
      <c r="J371" s="377"/>
      <c r="K371" s="377"/>
      <c r="L371" s="377"/>
      <c r="M371" s="377"/>
      <c r="N371" s="377"/>
      <c r="O371" s="378"/>
      <c r="P371" s="145"/>
      <c r="Q371" s="1" t="s">
        <v>1154</v>
      </c>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2"/>
    </row>
    <row r="372" spans="2:50" s="144" customFormat="1" outlineLevel="1" x14ac:dyDescent="0.25">
      <c r="B372" s="363"/>
      <c r="C372" s="364"/>
      <c r="D372" s="365"/>
      <c r="E372" s="377"/>
      <c r="F372" s="377"/>
      <c r="G372" s="377"/>
      <c r="H372" s="377"/>
      <c r="I372" s="377"/>
      <c r="J372" s="377"/>
      <c r="K372" s="377"/>
      <c r="L372" s="377"/>
      <c r="M372" s="377"/>
      <c r="N372" s="377"/>
      <c r="O372" s="378"/>
      <c r="P372" s="145"/>
      <c r="Q372" s="1" t="s">
        <v>1155</v>
      </c>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2"/>
      <c r="AP372" s="112"/>
      <c r="AQ372" s="112"/>
      <c r="AR372" s="112"/>
      <c r="AS372" s="112"/>
      <c r="AT372" s="112"/>
      <c r="AU372" s="112"/>
      <c r="AV372" s="112"/>
      <c r="AW372" s="112"/>
      <c r="AX372" s="112"/>
    </row>
    <row r="373" spans="2:50" s="144" customFormat="1" outlineLevel="1" x14ac:dyDescent="0.25">
      <c r="B373" s="363"/>
      <c r="C373" s="364"/>
      <c r="D373" s="365"/>
      <c r="E373" s="377"/>
      <c r="F373" s="377"/>
      <c r="G373" s="377"/>
      <c r="H373" s="377"/>
      <c r="I373" s="377"/>
      <c r="J373" s="377"/>
      <c r="K373" s="377"/>
      <c r="L373" s="377"/>
      <c r="M373" s="377"/>
      <c r="N373" s="377"/>
      <c r="O373" s="378"/>
      <c r="P373" s="145"/>
      <c r="Q373" s="1" t="s">
        <v>1156</v>
      </c>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row>
    <row r="374" spans="2:50" s="144" customFormat="1" outlineLevel="1" x14ac:dyDescent="0.25">
      <c r="B374" s="363"/>
      <c r="C374" s="364"/>
      <c r="D374" s="365"/>
      <c r="E374" s="377"/>
      <c r="F374" s="377"/>
      <c r="G374" s="377"/>
      <c r="H374" s="377"/>
      <c r="I374" s="377"/>
      <c r="J374" s="377"/>
      <c r="K374" s="377"/>
      <c r="L374" s="377"/>
      <c r="M374" s="377"/>
      <c r="N374" s="377"/>
      <c r="O374" s="378"/>
      <c r="P374" s="145"/>
      <c r="Q374" s="1" t="s">
        <v>1157</v>
      </c>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2"/>
      <c r="AP374" s="112"/>
      <c r="AQ374" s="112"/>
      <c r="AR374" s="112"/>
      <c r="AS374" s="112"/>
      <c r="AT374" s="112"/>
      <c r="AU374" s="112"/>
      <c r="AV374" s="112"/>
      <c r="AW374" s="112"/>
      <c r="AX374" s="112"/>
    </row>
    <row r="375" spans="2:50" s="144" customFormat="1" outlineLevel="1" x14ac:dyDescent="0.25">
      <c r="B375" s="363"/>
      <c r="C375" s="364"/>
      <c r="D375" s="365"/>
      <c r="E375" s="377"/>
      <c r="F375" s="377"/>
      <c r="G375" s="377"/>
      <c r="H375" s="377"/>
      <c r="I375" s="377"/>
      <c r="J375" s="377"/>
      <c r="K375" s="377"/>
      <c r="L375" s="377"/>
      <c r="M375" s="377"/>
      <c r="N375" s="377"/>
      <c r="O375" s="378"/>
      <c r="P375" s="145"/>
      <c r="Q375" s="1" t="s">
        <v>1158</v>
      </c>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2"/>
      <c r="AP375" s="112"/>
      <c r="AQ375" s="112"/>
      <c r="AR375" s="112"/>
      <c r="AS375" s="112"/>
      <c r="AT375" s="112"/>
      <c r="AU375" s="112"/>
      <c r="AV375" s="112"/>
      <c r="AW375" s="112"/>
      <c r="AX375" s="112"/>
    </row>
    <row r="376" spans="2:50" s="144" customFormat="1" outlineLevel="1" x14ac:dyDescent="0.25">
      <c r="B376" s="363"/>
      <c r="C376" s="364"/>
      <c r="D376" s="365"/>
      <c r="E376" s="377"/>
      <c r="F376" s="377"/>
      <c r="G376" s="377"/>
      <c r="H376" s="377"/>
      <c r="I376" s="377"/>
      <c r="J376" s="377"/>
      <c r="K376" s="377"/>
      <c r="L376" s="377"/>
      <c r="M376" s="377"/>
      <c r="N376" s="377"/>
      <c r="O376" s="378"/>
      <c r="P376" s="145"/>
      <c r="Q376" s="1" t="s">
        <v>1159</v>
      </c>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2"/>
      <c r="AW376" s="112"/>
      <c r="AX376" s="112"/>
    </row>
    <row r="377" spans="2:50" s="144" customFormat="1" outlineLevel="1" x14ac:dyDescent="0.25">
      <c r="B377" s="363"/>
      <c r="C377" s="364"/>
      <c r="D377" s="365"/>
      <c r="E377" s="377"/>
      <c r="F377" s="377"/>
      <c r="G377" s="377"/>
      <c r="H377" s="377"/>
      <c r="I377" s="377"/>
      <c r="J377" s="377"/>
      <c r="K377" s="377"/>
      <c r="L377" s="377"/>
      <c r="M377" s="377"/>
      <c r="N377" s="377"/>
      <c r="O377" s="378"/>
      <c r="P377" s="145"/>
      <c r="Q377" s="1" t="s">
        <v>1160</v>
      </c>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2"/>
      <c r="AP377" s="112"/>
      <c r="AQ377" s="112"/>
      <c r="AR377" s="112"/>
      <c r="AS377" s="112"/>
      <c r="AT377" s="112"/>
      <c r="AU377" s="112"/>
      <c r="AV377" s="112"/>
      <c r="AW377" s="112"/>
      <c r="AX377" s="112"/>
    </row>
    <row r="378" spans="2:50" s="144" customFormat="1" outlineLevel="1" x14ac:dyDescent="0.25">
      <c r="B378" s="363"/>
      <c r="C378" s="364"/>
      <c r="D378" s="365"/>
      <c r="E378" s="377"/>
      <c r="F378" s="377"/>
      <c r="G378" s="377"/>
      <c r="H378" s="377"/>
      <c r="I378" s="377"/>
      <c r="J378" s="377"/>
      <c r="K378" s="377"/>
      <c r="L378" s="377"/>
      <c r="M378" s="377"/>
      <c r="N378" s="377"/>
      <c r="O378" s="378"/>
      <c r="P378" s="145"/>
      <c r="Q378" s="1" t="s">
        <v>1161</v>
      </c>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2"/>
      <c r="AP378" s="112"/>
      <c r="AQ378" s="112"/>
      <c r="AR378" s="112"/>
      <c r="AS378" s="112"/>
      <c r="AT378" s="112"/>
      <c r="AU378" s="112"/>
      <c r="AV378" s="112"/>
      <c r="AW378" s="112"/>
      <c r="AX378" s="112"/>
    </row>
    <row r="379" spans="2:50" s="144" customFormat="1" outlineLevel="1" x14ac:dyDescent="0.25">
      <c r="B379" s="363"/>
      <c r="C379" s="364"/>
      <c r="D379" s="365"/>
      <c r="E379" s="377"/>
      <c r="F379" s="377"/>
      <c r="G379" s="377"/>
      <c r="H379" s="377"/>
      <c r="I379" s="377"/>
      <c r="J379" s="377"/>
      <c r="K379" s="377"/>
      <c r="L379" s="377"/>
      <c r="M379" s="377"/>
      <c r="N379" s="377"/>
      <c r="O379" s="378"/>
      <c r="P379" s="145"/>
      <c r="Q379" s="1" t="s">
        <v>1162</v>
      </c>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2"/>
      <c r="AP379" s="112"/>
      <c r="AQ379" s="112"/>
      <c r="AR379" s="112"/>
      <c r="AS379" s="112"/>
      <c r="AT379" s="112"/>
      <c r="AU379" s="112"/>
      <c r="AV379" s="112"/>
      <c r="AW379" s="112"/>
      <c r="AX379" s="112"/>
    </row>
    <row r="380" spans="2:50" s="144" customFormat="1" outlineLevel="1" x14ac:dyDescent="0.25">
      <c r="B380" s="363"/>
      <c r="C380" s="364"/>
      <c r="D380" s="365"/>
      <c r="E380" s="377"/>
      <c r="F380" s="377"/>
      <c r="G380" s="377"/>
      <c r="H380" s="377"/>
      <c r="I380" s="377"/>
      <c r="J380" s="377"/>
      <c r="K380" s="377"/>
      <c r="L380" s="377"/>
      <c r="M380" s="377"/>
      <c r="N380" s="377"/>
      <c r="O380" s="378"/>
      <c r="P380" s="145"/>
      <c r="Q380" s="1" t="s">
        <v>1163</v>
      </c>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2"/>
      <c r="AP380" s="112"/>
      <c r="AQ380" s="112"/>
      <c r="AR380" s="112"/>
      <c r="AS380" s="112"/>
      <c r="AT380" s="112"/>
      <c r="AU380" s="112"/>
      <c r="AV380" s="112"/>
      <c r="AW380" s="112"/>
      <c r="AX380" s="112"/>
    </row>
    <row r="381" spans="2:50" s="144" customFormat="1" outlineLevel="1" x14ac:dyDescent="0.25">
      <c r="B381" s="363"/>
      <c r="C381" s="364"/>
      <c r="D381" s="365"/>
      <c r="E381" s="377"/>
      <c r="F381" s="377"/>
      <c r="G381" s="377"/>
      <c r="H381" s="377"/>
      <c r="I381" s="377"/>
      <c r="J381" s="377"/>
      <c r="K381" s="377"/>
      <c r="L381" s="377"/>
      <c r="M381" s="377"/>
      <c r="N381" s="377"/>
      <c r="O381" s="378"/>
      <c r="P381" s="145"/>
      <c r="Q381" s="1" t="s">
        <v>1164</v>
      </c>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2"/>
      <c r="AP381" s="112"/>
      <c r="AQ381" s="112"/>
      <c r="AR381" s="112"/>
      <c r="AS381" s="112"/>
      <c r="AT381" s="112"/>
      <c r="AU381" s="112"/>
      <c r="AV381" s="112"/>
      <c r="AW381" s="112"/>
      <c r="AX381" s="112"/>
    </row>
    <row r="382" spans="2:50" s="144" customFormat="1" outlineLevel="1" x14ac:dyDescent="0.25">
      <c r="B382" s="363"/>
      <c r="C382" s="364"/>
      <c r="D382" s="365"/>
      <c r="E382" s="377"/>
      <c r="F382" s="377"/>
      <c r="G382" s="377"/>
      <c r="H382" s="377"/>
      <c r="I382" s="377"/>
      <c r="J382" s="377"/>
      <c r="K382" s="377"/>
      <c r="L382" s="377"/>
      <c r="M382" s="377"/>
      <c r="N382" s="377"/>
      <c r="O382" s="378"/>
      <c r="P382" s="145"/>
      <c r="Q382" s="1" t="s">
        <v>1165</v>
      </c>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2"/>
      <c r="AP382" s="112"/>
      <c r="AQ382" s="112"/>
      <c r="AR382" s="112"/>
      <c r="AS382" s="112"/>
      <c r="AT382" s="112"/>
      <c r="AU382" s="112"/>
      <c r="AV382" s="112"/>
      <c r="AW382" s="112"/>
      <c r="AX382" s="112"/>
    </row>
    <row r="383" spans="2:50" s="144" customFormat="1" outlineLevel="1" x14ac:dyDescent="0.25">
      <c r="B383" s="363"/>
      <c r="C383" s="364"/>
      <c r="D383" s="365"/>
      <c r="E383" s="377"/>
      <c r="F383" s="377"/>
      <c r="G383" s="377"/>
      <c r="H383" s="377"/>
      <c r="I383" s="377"/>
      <c r="J383" s="377"/>
      <c r="K383" s="377"/>
      <c r="L383" s="377"/>
      <c r="M383" s="377"/>
      <c r="N383" s="377"/>
      <c r="O383" s="378"/>
      <c r="P383" s="145"/>
      <c r="Q383" s="1" t="s">
        <v>1166</v>
      </c>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2"/>
      <c r="AP383" s="112"/>
      <c r="AQ383" s="112"/>
      <c r="AR383" s="112"/>
      <c r="AS383" s="112"/>
      <c r="AT383" s="112"/>
      <c r="AU383" s="112"/>
      <c r="AV383" s="112"/>
      <c r="AW383" s="112"/>
      <c r="AX383" s="112"/>
    </row>
    <row r="384" spans="2:50" s="144" customFormat="1" outlineLevel="1" x14ac:dyDescent="0.25">
      <c r="B384" s="363"/>
      <c r="C384" s="364"/>
      <c r="D384" s="365"/>
      <c r="E384" s="377"/>
      <c r="F384" s="377"/>
      <c r="G384" s="377"/>
      <c r="H384" s="377"/>
      <c r="I384" s="377"/>
      <c r="J384" s="377"/>
      <c r="K384" s="377"/>
      <c r="L384" s="377"/>
      <c r="M384" s="377"/>
      <c r="N384" s="377"/>
      <c r="O384" s="378"/>
      <c r="P384" s="145"/>
      <c r="Q384" s="1" t="s">
        <v>1167</v>
      </c>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2"/>
      <c r="AP384" s="112"/>
      <c r="AQ384" s="112"/>
      <c r="AR384" s="112"/>
      <c r="AS384" s="112"/>
      <c r="AT384" s="112"/>
      <c r="AU384" s="112"/>
      <c r="AV384" s="112"/>
      <c r="AW384" s="112"/>
      <c r="AX384" s="112"/>
    </row>
    <row r="385" spans="2:50" s="144" customFormat="1" outlineLevel="1" x14ac:dyDescent="0.25">
      <c r="B385" s="363"/>
      <c r="C385" s="364"/>
      <c r="D385" s="365"/>
      <c r="E385" s="377"/>
      <c r="F385" s="377"/>
      <c r="G385" s="377"/>
      <c r="H385" s="377"/>
      <c r="I385" s="377"/>
      <c r="J385" s="377"/>
      <c r="K385" s="377"/>
      <c r="L385" s="377"/>
      <c r="M385" s="377"/>
      <c r="N385" s="377"/>
      <c r="O385" s="378"/>
      <c r="P385" s="145"/>
      <c r="Q385" s="1" t="s">
        <v>1168</v>
      </c>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2"/>
      <c r="AP385" s="112"/>
      <c r="AQ385" s="112"/>
      <c r="AR385" s="112"/>
      <c r="AS385" s="112"/>
      <c r="AT385" s="112"/>
      <c r="AU385" s="112"/>
      <c r="AV385" s="112"/>
      <c r="AW385" s="112"/>
      <c r="AX385" s="112"/>
    </row>
    <row r="386" spans="2:50" s="144" customFormat="1" outlineLevel="1" x14ac:dyDescent="0.25">
      <c r="B386" s="363"/>
      <c r="C386" s="364"/>
      <c r="D386" s="365"/>
      <c r="E386" s="377"/>
      <c r="F386" s="377"/>
      <c r="G386" s="377"/>
      <c r="H386" s="377"/>
      <c r="I386" s="377"/>
      <c r="J386" s="377"/>
      <c r="K386" s="377"/>
      <c r="L386" s="377"/>
      <c r="M386" s="377"/>
      <c r="N386" s="377"/>
      <c r="O386" s="378"/>
      <c r="P386" s="145"/>
      <c r="Q386" s="1" t="s">
        <v>1169</v>
      </c>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2"/>
      <c r="AP386" s="112"/>
      <c r="AQ386" s="112"/>
      <c r="AR386" s="112"/>
      <c r="AS386" s="112"/>
      <c r="AT386" s="112"/>
      <c r="AU386" s="112"/>
      <c r="AV386" s="112"/>
      <c r="AW386" s="112"/>
      <c r="AX386" s="112"/>
    </row>
    <row r="387" spans="2:50" s="144" customFormat="1" outlineLevel="1" x14ac:dyDescent="0.25">
      <c r="B387" s="363"/>
      <c r="C387" s="364"/>
      <c r="D387" s="365"/>
      <c r="E387" s="377"/>
      <c r="F387" s="377"/>
      <c r="G387" s="377"/>
      <c r="H387" s="377"/>
      <c r="I387" s="377"/>
      <c r="J387" s="377"/>
      <c r="K387" s="377"/>
      <c r="L387" s="377"/>
      <c r="M387" s="377"/>
      <c r="N387" s="377"/>
      <c r="O387" s="378"/>
      <c r="P387" s="145"/>
      <c r="Q387" s="1" t="s">
        <v>1170</v>
      </c>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2"/>
      <c r="AP387" s="112"/>
      <c r="AQ387" s="112"/>
      <c r="AR387" s="112"/>
      <c r="AS387" s="112"/>
      <c r="AT387" s="112"/>
      <c r="AU387" s="112"/>
      <c r="AV387" s="112"/>
      <c r="AW387" s="112"/>
      <c r="AX387" s="112"/>
    </row>
    <row r="388" spans="2:50" s="144" customFormat="1" outlineLevel="1" x14ac:dyDescent="0.25">
      <c r="B388" s="363"/>
      <c r="C388" s="364"/>
      <c r="D388" s="365"/>
      <c r="E388" s="377"/>
      <c r="F388" s="377"/>
      <c r="G388" s="377"/>
      <c r="H388" s="377"/>
      <c r="I388" s="377"/>
      <c r="J388" s="377"/>
      <c r="K388" s="377"/>
      <c r="L388" s="377"/>
      <c r="M388" s="377"/>
      <c r="N388" s="377"/>
      <c r="O388" s="378"/>
      <c r="P388" s="145"/>
      <c r="Q388" s="1" t="s">
        <v>1171</v>
      </c>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2"/>
      <c r="AP388" s="112"/>
      <c r="AQ388" s="112"/>
      <c r="AR388" s="112"/>
      <c r="AS388" s="112"/>
      <c r="AT388" s="112"/>
      <c r="AU388" s="112"/>
      <c r="AV388" s="112"/>
      <c r="AW388" s="112"/>
      <c r="AX388" s="112"/>
    </row>
    <row r="389" spans="2:50" s="144" customFormat="1" outlineLevel="1" x14ac:dyDescent="0.25">
      <c r="B389" s="363"/>
      <c r="C389" s="364"/>
      <c r="D389" s="365"/>
      <c r="E389" s="377"/>
      <c r="F389" s="377"/>
      <c r="G389" s="377"/>
      <c r="H389" s="377"/>
      <c r="I389" s="377"/>
      <c r="J389" s="377"/>
      <c r="K389" s="377"/>
      <c r="L389" s="377"/>
      <c r="M389" s="377"/>
      <c r="N389" s="377"/>
      <c r="O389" s="378"/>
      <c r="P389" s="145"/>
      <c r="Q389" s="1" t="s">
        <v>1172</v>
      </c>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112"/>
      <c r="AT389" s="112"/>
      <c r="AU389" s="112"/>
      <c r="AV389" s="112"/>
      <c r="AW389" s="112"/>
      <c r="AX389" s="112"/>
    </row>
    <row r="390" spans="2:50" s="144" customFormat="1" outlineLevel="1" x14ac:dyDescent="0.25">
      <c r="B390" s="363"/>
      <c r="C390" s="364"/>
      <c r="D390" s="365"/>
      <c r="E390" s="377"/>
      <c r="F390" s="377"/>
      <c r="G390" s="377"/>
      <c r="H390" s="377"/>
      <c r="I390" s="377"/>
      <c r="J390" s="377"/>
      <c r="K390" s="377"/>
      <c r="L390" s="377"/>
      <c r="M390" s="377"/>
      <c r="N390" s="377"/>
      <c r="O390" s="378"/>
      <c r="P390" s="145"/>
      <c r="Q390" s="1" t="s">
        <v>1173</v>
      </c>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112"/>
      <c r="AT390" s="112"/>
      <c r="AU390" s="112"/>
      <c r="AV390" s="112"/>
      <c r="AW390" s="112"/>
      <c r="AX390" s="112"/>
    </row>
    <row r="391" spans="2:50" s="144" customFormat="1" outlineLevel="1" x14ac:dyDescent="0.25">
      <c r="B391" s="363"/>
      <c r="C391" s="364"/>
      <c r="D391" s="365"/>
      <c r="E391" s="377"/>
      <c r="F391" s="377"/>
      <c r="G391" s="377"/>
      <c r="H391" s="377"/>
      <c r="I391" s="377"/>
      <c r="J391" s="377"/>
      <c r="K391" s="377"/>
      <c r="L391" s="377"/>
      <c r="M391" s="377"/>
      <c r="N391" s="377"/>
      <c r="O391" s="378"/>
      <c r="P391" s="145"/>
      <c r="Q391" s="1" t="s">
        <v>1174</v>
      </c>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2"/>
      <c r="AP391" s="112"/>
      <c r="AQ391" s="112"/>
      <c r="AR391" s="112"/>
      <c r="AS391" s="112"/>
      <c r="AT391" s="112"/>
      <c r="AU391" s="112"/>
      <c r="AV391" s="112"/>
      <c r="AW391" s="112"/>
      <c r="AX391" s="112"/>
    </row>
    <row r="392" spans="2:50" s="144" customFormat="1" outlineLevel="1" x14ac:dyDescent="0.25">
      <c r="B392" s="363"/>
      <c r="C392" s="364"/>
      <c r="D392" s="365"/>
      <c r="E392" s="377"/>
      <c r="F392" s="377"/>
      <c r="G392" s="377"/>
      <c r="H392" s="377"/>
      <c r="I392" s="377"/>
      <c r="J392" s="377"/>
      <c r="K392" s="377"/>
      <c r="L392" s="377"/>
      <c r="M392" s="377"/>
      <c r="N392" s="377"/>
      <c r="O392" s="378"/>
      <c r="P392" s="145"/>
      <c r="Q392" s="1" t="s">
        <v>1175</v>
      </c>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row>
    <row r="393" spans="2:50" s="144" customFormat="1" outlineLevel="1" x14ac:dyDescent="0.25">
      <c r="B393" s="363"/>
      <c r="C393" s="364"/>
      <c r="D393" s="365"/>
      <c r="E393" s="377"/>
      <c r="F393" s="377"/>
      <c r="G393" s="377"/>
      <c r="H393" s="377"/>
      <c r="I393" s="377"/>
      <c r="J393" s="377"/>
      <c r="K393" s="377"/>
      <c r="L393" s="377"/>
      <c r="M393" s="377"/>
      <c r="N393" s="377"/>
      <c r="O393" s="378"/>
      <c r="P393" s="145"/>
      <c r="Q393" s="1" t="s">
        <v>1176</v>
      </c>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row>
    <row r="394" spans="2:50" s="144" customFormat="1" outlineLevel="1" x14ac:dyDescent="0.25">
      <c r="B394" s="363"/>
      <c r="C394" s="364"/>
      <c r="D394" s="365"/>
      <c r="E394" s="377"/>
      <c r="F394" s="377"/>
      <c r="G394" s="377"/>
      <c r="H394" s="377"/>
      <c r="I394" s="377"/>
      <c r="J394" s="377"/>
      <c r="K394" s="377"/>
      <c r="L394" s="377"/>
      <c r="M394" s="377"/>
      <c r="N394" s="377"/>
      <c r="O394" s="378"/>
      <c r="P394" s="145"/>
      <c r="Q394" s="1" t="s">
        <v>1177</v>
      </c>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12"/>
      <c r="AR394" s="112"/>
      <c r="AS394" s="112"/>
      <c r="AT394" s="112"/>
      <c r="AU394" s="112"/>
      <c r="AV394" s="112"/>
      <c r="AW394" s="112"/>
      <c r="AX394" s="112"/>
    </row>
    <row r="395" spans="2:50" s="144" customFormat="1" outlineLevel="1" x14ac:dyDescent="0.25">
      <c r="B395" s="363"/>
      <c r="C395" s="364"/>
      <c r="D395" s="365"/>
      <c r="E395" s="377"/>
      <c r="F395" s="377"/>
      <c r="G395" s="377"/>
      <c r="H395" s="377"/>
      <c r="I395" s="377"/>
      <c r="J395" s="377"/>
      <c r="K395" s="377"/>
      <c r="L395" s="377"/>
      <c r="M395" s="377"/>
      <c r="N395" s="377"/>
      <c r="O395" s="378"/>
      <c r="P395" s="145"/>
      <c r="Q395" s="1" t="s">
        <v>1178</v>
      </c>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2"/>
      <c r="AR395" s="112"/>
      <c r="AS395" s="112"/>
      <c r="AT395" s="112"/>
      <c r="AU395" s="112"/>
      <c r="AV395" s="112"/>
      <c r="AW395" s="112"/>
      <c r="AX395" s="112"/>
    </row>
    <row r="396" spans="2:50" s="144" customFormat="1" outlineLevel="1" x14ac:dyDescent="0.25">
      <c r="B396" s="363"/>
      <c r="C396" s="364"/>
      <c r="D396" s="365"/>
      <c r="E396" s="377"/>
      <c r="F396" s="377"/>
      <c r="G396" s="377"/>
      <c r="H396" s="377"/>
      <c r="I396" s="377"/>
      <c r="J396" s="377"/>
      <c r="K396" s="377"/>
      <c r="L396" s="377"/>
      <c r="M396" s="377"/>
      <c r="N396" s="377"/>
      <c r="O396" s="378"/>
      <c r="P396" s="145"/>
      <c r="Q396" s="1" t="s">
        <v>1179</v>
      </c>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2"/>
      <c r="AP396" s="112"/>
      <c r="AQ396" s="112"/>
      <c r="AR396" s="112"/>
      <c r="AS396" s="112"/>
      <c r="AT396" s="112"/>
      <c r="AU396" s="112"/>
      <c r="AV396" s="112"/>
      <c r="AW396" s="112"/>
      <c r="AX396" s="112"/>
    </row>
    <row r="397" spans="2:50" s="144" customFormat="1" outlineLevel="1" x14ac:dyDescent="0.25">
      <c r="B397" s="363"/>
      <c r="C397" s="364"/>
      <c r="D397" s="365"/>
      <c r="E397" s="377"/>
      <c r="F397" s="377"/>
      <c r="G397" s="377"/>
      <c r="H397" s="377"/>
      <c r="I397" s="377"/>
      <c r="J397" s="377"/>
      <c r="K397" s="377"/>
      <c r="L397" s="377"/>
      <c r="M397" s="377"/>
      <c r="N397" s="377"/>
      <c r="O397" s="378"/>
      <c r="P397" s="145"/>
      <c r="Q397" s="1" t="s">
        <v>1180</v>
      </c>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2"/>
      <c r="AP397" s="112"/>
      <c r="AQ397" s="112"/>
      <c r="AR397" s="112"/>
      <c r="AS397" s="112"/>
      <c r="AT397" s="112"/>
      <c r="AU397" s="112"/>
      <c r="AV397" s="112"/>
      <c r="AW397" s="112"/>
      <c r="AX397" s="112"/>
    </row>
    <row r="398" spans="2:50" s="144" customFormat="1" outlineLevel="1" x14ac:dyDescent="0.25">
      <c r="B398" s="363"/>
      <c r="C398" s="364"/>
      <c r="D398" s="365"/>
      <c r="E398" s="377"/>
      <c r="F398" s="377"/>
      <c r="G398" s="377"/>
      <c r="H398" s="377"/>
      <c r="I398" s="377"/>
      <c r="J398" s="377"/>
      <c r="K398" s="377"/>
      <c r="L398" s="377"/>
      <c r="M398" s="377"/>
      <c r="N398" s="377"/>
      <c r="O398" s="378"/>
      <c r="P398" s="145"/>
      <c r="Q398" s="1" t="s">
        <v>1181</v>
      </c>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row>
    <row r="399" spans="2:50" s="144" customFormat="1" outlineLevel="1" x14ac:dyDescent="0.25">
      <c r="B399" s="363"/>
      <c r="C399" s="364"/>
      <c r="D399" s="365"/>
      <c r="E399" s="377"/>
      <c r="F399" s="377"/>
      <c r="G399" s="377"/>
      <c r="H399" s="377"/>
      <c r="I399" s="377"/>
      <c r="J399" s="377"/>
      <c r="K399" s="377"/>
      <c r="L399" s="377"/>
      <c r="M399" s="377"/>
      <c r="N399" s="377"/>
      <c r="O399" s="378"/>
      <c r="P399" s="145"/>
      <c r="Q399" s="1" t="s">
        <v>1182</v>
      </c>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2"/>
      <c r="AP399" s="112"/>
      <c r="AQ399" s="112"/>
      <c r="AR399" s="112"/>
      <c r="AS399" s="112"/>
      <c r="AT399" s="112"/>
      <c r="AU399" s="112"/>
      <c r="AV399" s="112"/>
      <c r="AW399" s="112"/>
      <c r="AX399" s="112"/>
    </row>
    <row r="400" spans="2:50" s="144" customFormat="1" outlineLevel="1" x14ac:dyDescent="0.25">
      <c r="B400" s="363"/>
      <c r="C400" s="364"/>
      <c r="D400" s="365"/>
      <c r="E400" s="377"/>
      <c r="F400" s="377"/>
      <c r="G400" s="377"/>
      <c r="H400" s="377"/>
      <c r="I400" s="377"/>
      <c r="J400" s="377"/>
      <c r="K400" s="377"/>
      <c r="L400" s="377"/>
      <c r="M400" s="377"/>
      <c r="N400" s="377"/>
      <c r="O400" s="378"/>
      <c r="P400" s="145"/>
      <c r="Q400" s="1" t="s">
        <v>1183</v>
      </c>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row>
    <row r="401" spans="2:50" s="144" customFormat="1" outlineLevel="1" x14ac:dyDescent="0.25">
      <c r="B401" s="363"/>
      <c r="C401" s="364"/>
      <c r="D401" s="365"/>
      <c r="E401" s="377"/>
      <c r="F401" s="377"/>
      <c r="G401" s="377"/>
      <c r="H401" s="377"/>
      <c r="I401" s="377"/>
      <c r="J401" s="377"/>
      <c r="K401" s="377"/>
      <c r="L401" s="377"/>
      <c r="M401" s="377"/>
      <c r="N401" s="377"/>
      <c r="O401" s="378"/>
      <c r="P401" s="145"/>
      <c r="Q401" s="1" t="s">
        <v>1184</v>
      </c>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2"/>
      <c r="AP401" s="112"/>
      <c r="AQ401" s="112"/>
      <c r="AR401" s="112"/>
      <c r="AS401" s="112"/>
      <c r="AT401" s="112"/>
      <c r="AU401" s="112"/>
      <c r="AV401" s="112"/>
      <c r="AW401" s="112"/>
      <c r="AX401" s="112"/>
    </row>
    <row r="402" spans="2:50" s="144" customFormat="1" outlineLevel="1" x14ac:dyDescent="0.25">
      <c r="B402" s="363"/>
      <c r="C402" s="364"/>
      <c r="D402" s="365"/>
      <c r="E402" s="377"/>
      <c r="F402" s="377"/>
      <c r="G402" s="377"/>
      <c r="H402" s="377"/>
      <c r="I402" s="377"/>
      <c r="J402" s="377"/>
      <c r="K402" s="377"/>
      <c r="L402" s="377"/>
      <c r="M402" s="377"/>
      <c r="N402" s="377"/>
      <c r="O402" s="378"/>
      <c r="P402" s="145"/>
      <c r="Q402" s="1" t="s">
        <v>1185</v>
      </c>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2"/>
      <c r="AP402" s="112"/>
      <c r="AQ402" s="112"/>
      <c r="AR402" s="112"/>
      <c r="AS402" s="112"/>
      <c r="AT402" s="112"/>
      <c r="AU402" s="112"/>
      <c r="AV402" s="112"/>
      <c r="AW402" s="112"/>
      <c r="AX402" s="112"/>
    </row>
    <row r="403" spans="2:50" s="144" customFormat="1" outlineLevel="1" x14ac:dyDescent="0.25">
      <c r="B403" s="363"/>
      <c r="C403" s="364"/>
      <c r="D403" s="365"/>
      <c r="E403" s="377"/>
      <c r="F403" s="377"/>
      <c r="G403" s="377"/>
      <c r="H403" s="377"/>
      <c r="I403" s="377"/>
      <c r="J403" s="377"/>
      <c r="K403" s="377"/>
      <c r="L403" s="377"/>
      <c r="M403" s="377"/>
      <c r="N403" s="377"/>
      <c r="O403" s="378"/>
      <c r="P403" s="145"/>
      <c r="Q403" s="1" t="s">
        <v>1186</v>
      </c>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row>
    <row r="404" spans="2:50" s="144" customFormat="1" outlineLevel="1" x14ac:dyDescent="0.25">
      <c r="B404" s="363"/>
      <c r="C404" s="364"/>
      <c r="D404" s="365"/>
      <c r="E404" s="377"/>
      <c r="F404" s="377"/>
      <c r="G404" s="377"/>
      <c r="H404" s="377"/>
      <c r="I404" s="377"/>
      <c r="J404" s="377"/>
      <c r="K404" s="377"/>
      <c r="L404" s="377"/>
      <c r="M404" s="377"/>
      <c r="N404" s="377"/>
      <c r="O404" s="378"/>
      <c r="P404" s="145"/>
      <c r="Q404" s="1" t="s">
        <v>1187</v>
      </c>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row>
    <row r="405" spans="2:50" s="144" customFormat="1" outlineLevel="1" x14ac:dyDescent="0.25">
      <c r="B405" s="363"/>
      <c r="C405" s="364"/>
      <c r="D405" s="365"/>
      <c r="E405" s="377"/>
      <c r="F405" s="377"/>
      <c r="G405" s="377"/>
      <c r="H405" s="377"/>
      <c r="I405" s="377"/>
      <c r="J405" s="377"/>
      <c r="K405" s="377"/>
      <c r="L405" s="377"/>
      <c r="M405" s="377"/>
      <c r="N405" s="377"/>
      <c r="O405" s="378"/>
      <c r="P405" s="145"/>
      <c r="Q405" s="1" t="s">
        <v>1188</v>
      </c>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2"/>
      <c r="AP405" s="112"/>
      <c r="AQ405" s="112"/>
      <c r="AR405" s="112"/>
      <c r="AS405" s="112"/>
      <c r="AT405" s="112"/>
      <c r="AU405" s="112"/>
      <c r="AV405" s="112"/>
      <c r="AW405" s="112"/>
      <c r="AX405" s="112"/>
    </row>
    <row r="406" spans="2:50" s="144" customFormat="1" outlineLevel="1" x14ac:dyDescent="0.25">
      <c r="B406" s="363"/>
      <c r="C406" s="364"/>
      <c r="D406" s="365"/>
      <c r="E406" s="377"/>
      <c r="F406" s="377"/>
      <c r="G406" s="377"/>
      <c r="H406" s="377"/>
      <c r="I406" s="377"/>
      <c r="J406" s="377"/>
      <c r="K406" s="377"/>
      <c r="L406" s="377"/>
      <c r="M406" s="377"/>
      <c r="N406" s="377"/>
      <c r="O406" s="378"/>
      <c r="P406" s="145"/>
      <c r="Q406" s="1" t="s">
        <v>1189</v>
      </c>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2"/>
      <c r="AP406" s="112"/>
      <c r="AQ406" s="112"/>
      <c r="AR406" s="112"/>
      <c r="AS406" s="112"/>
      <c r="AT406" s="112"/>
      <c r="AU406" s="112"/>
      <c r="AV406" s="112"/>
      <c r="AW406" s="112"/>
      <c r="AX406" s="112"/>
    </row>
    <row r="407" spans="2:50" s="144" customFormat="1" outlineLevel="1" x14ac:dyDescent="0.25">
      <c r="B407" s="363"/>
      <c r="C407" s="364"/>
      <c r="D407" s="365"/>
      <c r="E407" s="377"/>
      <c r="F407" s="377"/>
      <c r="G407" s="377"/>
      <c r="H407" s="377"/>
      <c r="I407" s="377"/>
      <c r="J407" s="377"/>
      <c r="K407" s="377"/>
      <c r="L407" s="377"/>
      <c r="M407" s="377"/>
      <c r="N407" s="377"/>
      <c r="O407" s="378"/>
      <c r="P407" s="145"/>
      <c r="Q407" s="1" t="s">
        <v>1190</v>
      </c>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row>
    <row r="408" spans="2:50" s="144" customFormat="1" outlineLevel="1" x14ac:dyDescent="0.25">
      <c r="B408" s="363"/>
      <c r="C408" s="364"/>
      <c r="D408" s="365"/>
      <c r="E408" s="377"/>
      <c r="F408" s="377"/>
      <c r="G408" s="377"/>
      <c r="H408" s="377"/>
      <c r="I408" s="377"/>
      <c r="J408" s="377"/>
      <c r="K408" s="377"/>
      <c r="L408" s="377"/>
      <c r="M408" s="377"/>
      <c r="N408" s="377"/>
      <c r="O408" s="378"/>
      <c r="P408" s="145"/>
      <c r="Q408" s="1" t="s">
        <v>1191</v>
      </c>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2"/>
      <c r="AP408" s="112"/>
      <c r="AQ408" s="112"/>
      <c r="AR408" s="112"/>
      <c r="AS408" s="112"/>
      <c r="AT408" s="112"/>
      <c r="AU408" s="112"/>
      <c r="AV408" s="112"/>
      <c r="AW408" s="112"/>
      <c r="AX408" s="112"/>
    </row>
    <row r="409" spans="2:50" s="144" customFormat="1" outlineLevel="1" x14ac:dyDescent="0.25">
      <c r="B409" s="363"/>
      <c r="C409" s="364"/>
      <c r="D409" s="365"/>
      <c r="E409" s="377"/>
      <c r="F409" s="377"/>
      <c r="G409" s="377"/>
      <c r="H409" s="377"/>
      <c r="I409" s="377"/>
      <c r="J409" s="377"/>
      <c r="K409" s="377"/>
      <c r="L409" s="377"/>
      <c r="M409" s="377"/>
      <c r="N409" s="377"/>
      <c r="O409" s="378"/>
      <c r="P409" s="145"/>
      <c r="Q409" s="1" t="s">
        <v>1192</v>
      </c>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2"/>
    </row>
    <row r="410" spans="2:50" s="144" customFormat="1" outlineLevel="1" x14ac:dyDescent="0.25">
      <c r="B410" s="363"/>
      <c r="C410" s="364"/>
      <c r="D410" s="365"/>
      <c r="E410" s="377"/>
      <c r="F410" s="377"/>
      <c r="G410" s="377"/>
      <c r="H410" s="377"/>
      <c r="I410" s="377"/>
      <c r="J410" s="377"/>
      <c r="K410" s="377"/>
      <c r="L410" s="377"/>
      <c r="M410" s="377"/>
      <c r="N410" s="377"/>
      <c r="O410" s="378"/>
      <c r="P410" s="145"/>
      <c r="Q410" s="1" t="s">
        <v>1193</v>
      </c>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2"/>
    </row>
    <row r="411" spans="2:50" s="144" customFormat="1" outlineLevel="1" x14ac:dyDescent="0.25">
      <c r="B411" s="363"/>
      <c r="C411" s="364"/>
      <c r="D411" s="365"/>
      <c r="E411" s="377"/>
      <c r="F411" s="377"/>
      <c r="G411" s="377"/>
      <c r="H411" s="377"/>
      <c r="I411" s="377"/>
      <c r="J411" s="377"/>
      <c r="K411" s="377"/>
      <c r="L411" s="377"/>
      <c r="M411" s="377"/>
      <c r="N411" s="377"/>
      <c r="O411" s="378"/>
      <c r="P411" s="145"/>
      <c r="Q411" s="1" t="s">
        <v>1194</v>
      </c>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row>
    <row r="412" spans="2:50" s="144" customFormat="1" outlineLevel="1" x14ac:dyDescent="0.25">
      <c r="B412" s="363"/>
      <c r="C412" s="364"/>
      <c r="D412" s="365"/>
      <c r="E412" s="377"/>
      <c r="F412" s="377"/>
      <c r="G412" s="377"/>
      <c r="H412" s="377"/>
      <c r="I412" s="377"/>
      <c r="J412" s="377"/>
      <c r="K412" s="377"/>
      <c r="L412" s="377"/>
      <c r="M412" s="377"/>
      <c r="N412" s="377"/>
      <c r="O412" s="378"/>
      <c r="P412" s="145"/>
      <c r="Q412" s="1" t="s">
        <v>1195</v>
      </c>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2"/>
      <c r="AP412" s="112"/>
      <c r="AQ412" s="112"/>
      <c r="AR412" s="112"/>
      <c r="AS412" s="112"/>
      <c r="AT412" s="112"/>
      <c r="AU412" s="112"/>
      <c r="AV412" s="112"/>
      <c r="AW412" s="112"/>
      <c r="AX412" s="112"/>
    </row>
    <row r="413" spans="2:50" s="144" customFormat="1" outlineLevel="1" x14ac:dyDescent="0.25">
      <c r="B413" s="363"/>
      <c r="C413" s="364"/>
      <c r="D413" s="365"/>
      <c r="E413" s="377"/>
      <c r="F413" s="377"/>
      <c r="G413" s="377"/>
      <c r="H413" s="377"/>
      <c r="I413" s="377"/>
      <c r="J413" s="377"/>
      <c r="K413" s="377"/>
      <c r="L413" s="377"/>
      <c r="M413" s="377"/>
      <c r="N413" s="377"/>
      <c r="O413" s="378"/>
      <c r="P413" s="145"/>
      <c r="Q413" s="1" t="s">
        <v>1196</v>
      </c>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row>
    <row r="414" spans="2:50" s="144" customFormat="1" outlineLevel="1" x14ac:dyDescent="0.25">
      <c r="B414" s="363"/>
      <c r="C414" s="364"/>
      <c r="D414" s="365"/>
      <c r="E414" s="377"/>
      <c r="F414" s="377"/>
      <c r="G414" s="377"/>
      <c r="H414" s="377"/>
      <c r="I414" s="377"/>
      <c r="J414" s="377"/>
      <c r="K414" s="377"/>
      <c r="L414" s="377"/>
      <c r="M414" s="377"/>
      <c r="N414" s="377"/>
      <c r="O414" s="378"/>
      <c r="P414" s="145"/>
      <c r="Q414" s="1" t="s">
        <v>1197</v>
      </c>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row>
    <row r="415" spans="2:50" s="144" customFormat="1" outlineLevel="1" x14ac:dyDescent="0.25">
      <c r="B415" s="363"/>
      <c r="C415" s="364"/>
      <c r="D415" s="365"/>
      <c r="E415" s="377"/>
      <c r="F415" s="377"/>
      <c r="G415" s="377"/>
      <c r="H415" s="377"/>
      <c r="I415" s="377"/>
      <c r="J415" s="377"/>
      <c r="K415" s="377"/>
      <c r="L415" s="377"/>
      <c r="M415" s="377"/>
      <c r="N415" s="377"/>
      <c r="O415" s="378"/>
      <c r="P415" s="145"/>
      <c r="Q415" s="1" t="s">
        <v>1198</v>
      </c>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2"/>
      <c r="AP415" s="112"/>
      <c r="AQ415" s="112"/>
      <c r="AR415" s="112"/>
      <c r="AS415" s="112"/>
      <c r="AT415" s="112"/>
      <c r="AU415" s="112"/>
      <c r="AV415" s="112"/>
      <c r="AW415" s="112"/>
      <c r="AX415" s="112"/>
    </row>
    <row r="416" spans="2:50" s="144" customFormat="1" outlineLevel="1" x14ac:dyDescent="0.25">
      <c r="B416" s="363"/>
      <c r="C416" s="364"/>
      <c r="D416" s="365"/>
      <c r="E416" s="377"/>
      <c r="F416" s="377"/>
      <c r="G416" s="377"/>
      <c r="H416" s="377"/>
      <c r="I416" s="377"/>
      <c r="J416" s="377"/>
      <c r="K416" s="377"/>
      <c r="L416" s="377"/>
      <c r="M416" s="377"/>
      <c r="N416" s="377"/>
      <c r="O416" s="378"/>
      <c r="P416" s="145"/>
      <c r="Q416" s="1" t="s">
        <v>1199</v>
      </c>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2"/>
      <c r="AP416" s="112"/>
      <c r="AQ416" s="112"/>
      <c r="AR416" s="112"/>
      <c r="AS416" s="112"/>
      <c r="AT416" s="112"/>
      <c r="AU416" s="112"/>
      <c r="AV416" s="112"/>
      <c r="AW416" s="112"/>
      <c r="AX416" s="112"/>
    </row>
    <row r="417" spans="2:50" s="144" customFormat="1" outlineLevel="1" x14ac:dyDescent="0.25">
      <c r="B417" s="363"/>
      <c r="C417" s="364"/>
      <c r="D417" s="365"/>
      <c r="E417" s="377"/>
      <c r="F417" s="377"/>
      <c r="G417" s="377"/>
      <c r="H417" s="377"/>
      <c r="I417" s="377"/>
      <c r="J417" s="377"/>
      <c r="K417" s="377"/>
      <c r="L417" s="377"/>
      <c r="M417" s="377"/>
      <c r="N417" s="377"/>
      <c r="O417" s="378"/>
      <c r="P417" s="145"/>
      <c r="Q417" s="1" t="s">
        <v>1200</v>
      </c>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row>
    <row r="418" spans="2:50" s="144" customFormat="1" outlineLevel="1" x14ac:dyDescent="0.25">
      <c r="B418" s="363"/>
      <c r="C418" s="364"/>
      <c r="D418" s="365"/>
      <c r="E418" s="377"/>
      <c r="F418" s="377"/>
      <c r="G418" s="377"/>
      <c r="H418" s="377"/>
      <c r="I418" s="377"/>
      <c r="J418" s="377"/>
      <c r="K418" s="377"/>
      <c r="L418" s="377"/>
      <c r="M418" s="377"/>
      <c r="N418" s="377"/>
      <c r="O418" s="378"/>
      <c r="P418" s="145"/>
      <c r="Q418" s="1" t="s">
        <v>1201</v>
      </c>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2"/>
      <c r="AP418" s="112"/>
      <c r="AQ418" s="112"/>
      <c r="AR418" s="112"/>
      <c r="AS418" s="112"/>
      <c r="AT418" s="112"/>
      <c r="AU418" s="112"/>
      <c r="AV418" s="112"/>
      <c r="AW418" s="112"/>
      <c r="AX418" s="112"/>
    </row>
    <row r="419" spans="2:50" s="144" customFormat="1" outlineLevel="1" x14ac:dyDescent="0.25">
      <c r="B419" s="363"/>
      <c r="C419" s="364"/>
      <c r="D419" s="365"/>
      <c r="E419" s="377"/>
      <c r="F419" s="377"/>
      <c r="G419" s="377"/>
      <c r="H419" s="377"/>
      <c r="I419" s="377"/>
      <c r="J419" s="377"/>
      <c r="K419" s="377"/>
      <c r="L419" s="377"/>
      <c r="M419" s="377"/>
      <c r="N419" s="377"/>
      <c r="O419" s="378"/>
      <c r="P419" s="145"/>
      <c r="Q419" s="1" t="s">
        <v>1202</v>
      </c>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2"/>
      <c r="AP419" s="112"/>
      <c r="AQ419" s="112"/>
      <c r="AR419" s="112"/>
      <c r="AS419" s="112"/>
      <c r="AT419" s="112"/>
      <c r="AU419" s="112"/>
      <c r="AV419" s="112"/>
      <c r="AW419" s="112"/>
      <c r="AX419" s="112"/>
    </row>
    <row r="420" spans="2:50" s="144" customFormat="1" outlineLevel="1" x14ac:dyDescent="0.25">
      <c r="B420" s="363"/>
      <c r="C420" s="364"/>
      <c r="D420" s="365"/>
      <c r="E420" s="377"/>
      <c r="F420" s="377"/>
      <c r="G420" s="377"/>
      <c r="H420" s="377"/>
      <c r="I420" s="377"/>
      <c r="J420" s="377"/>
      <c r="K420" s="377"/>
      <c r="L420" s="377"/>
      <c r="M420" s="377"/>
      <c r="N420" s="377"/>
      <c r="O420" s="378"/>
      <c r="P420" s="145"/>
      <c r="Q420" s="1" t="s">
        <v>1203</v>
      </c>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2"/>
      <c r="AP420" s="112"/>
      <c r="AQ420" s="112"/>
      <c r="AR420" s="112"/>
      <c r="AS420" s="112"/>
      <c r="AT420" s="112"/>
      <c r="AU420" s="112"/>
      <c r="AV420" s="112"/>
      <c r="AW420" s="112"/>
      <c r="AX420" s="112"/>
    </row>
    <row r="421" spans="2:50" s="144" customFormat="1" outlineLevel="1" x14ac:dyDescent="0.25">
      <c r="B421" s="363"/>
      <c r="C421" s="364"/>
      <c r="D421" s="365"/>
      <c r="E421" s="377"/>
      <c r="F421" s="377"/>
      <c r="G421" s="377"/>
      <c r="H421" s="377"/>
      <c r="I421" s="377"/>
      <c r="J421" s="377"/>
      <c r="K421" s="377"/>
      <c r="L421" s="377"/>
      <c r="M421" s="377"/>
      <c r="N421" s="377"/>
      <c r="O421" s="378"/>
      <c r="P421" s="145"/>
      <c r="Q421" s="1" t="s">
        <v>1204</v>
      </c>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2"/>
      <c r="AP421" s="112"/>
      <c r="AQ421" s="112"/>
      <c r="AR421" s="112"/>
      <c r="AS421" s="112"/>
      <c r="AT421" s="112"/>
      <c r="AU421" s="112"/>
      <c r="AV421" s="112"/>
      <c r="AW421" s="112"/>
      <c r="AX421" s="112"/>
    </row>
    <row r="422" spans="2:50" s="144" customFormat="1" outlineLevel="1" x14ac:dyDescent="0.25">
      <c r="B422" s="363"/>
      <c r="C422" s="364"/>
      <c r="D422" s="365"/>
      <c r="E422" s="377"/>
      <c r="F422" s="377"/>
      <c r="G422" s="377"/>
      <c r="H422" s="377"/>
      <c r="I422" s="377"/>
      <c r="J422" s="377"/>
      <c r="K422" s="377"/>
      <c r="L422" s="377"/>
      <c r="M422" s="377"/>
      <c r="N422" s="377"/>
      <c r="O422" s="378"/>
      <c r="P422" s="145"/>
      <c r="Q422" s="1" t="s">
        <v>1205</v>
      </c>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2"/>
      <c r="AP422" s="112"/>
      <c r="AQ422" s="112"/>
      <c r="AR422" s="112"/>
      <c r="AS422" s="112"/>
      <c r="AT422" s="112"/>
      <c r="AU422" s="112"/>
      <c r="AV422" s="112"/>
      <c r="AW422" s="112"/>
      <c r="AX422" s="112"/>
    </row>
    <row r="423" spans="2:50" s="144" customFormat="1" outlineLevel="1" x14ac:dyDescent="0.25">
      <c r="B423" s="363"/>
      <c r="C423" s="364"/>
      <c r="D423" s="365"/>
      <c r="E423" s="377"/>
      <c r="F423" s="377"/>
      <c r="G423" s="377"/>
      <c r="H423" s="377"/>
      <c r="I423" s="377"/>
      <c r="J423" s="377"/>
      <c r="K423" s="377"/>
      <c r="L423" s="377"/>
      <c r="M423" s="377"/>
      <c r="N423" s="377"/>
      <c r="O423" s="378"/>
      <c r="P423" s="145"/>
      <c r="Q423" s="1" t="s">
        <v>1206</v>
      </c>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2"/>
      <c r="AP423" s="112"/>
      <c r="AQ423" s="112"/>
      <c r="AR423" s="112"/>
      <c r="AS423" s="112"/>
      <c r="AT423" s="112"/>
      <c r="AU423" s="112"/>
      <c r="AV423" s="112"/>
      <c r="AW423" s="112"/>
      <c r="AX423" s="112"/>
    </row>
    <row r="424" spans="2:50" s="144" customFormat="1" outlineLevel="1" x14ac:dyDescent="0.25">
      <c r="B424" s="363"/>
      <c r="C424" s="364"/>
      <c r="D424" s="365"/>
      <c r="E424" s="377"/>
      <c r="F424" s="377"/>
      <c r="G424" s="377"/>
      <c r="H424" s="377"/>
      <c r="I424" s="377"/>
      <c r="J424" s="377"/>
      <c r="K424" s="377"/>
      <c r="L424" s="377"/>
      <c r="M424" s="377"/>
      <c r="N424" s="377"/>
      <c r="O424" s="378"/>
      <c r="P424" s="145"/>
      <c r="Q424" s="1" t="s">
        <v>1207</v>
      </c>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112"/>
      <c r="AS424" s="112"/>
      <c r="AT424" s="112"/>
      <c r="AU424" s="112"/>
      <c r="AV424" s="112"/>
      <c r="AW424" s="112"/>
      <c r="AX424" s="112"/>
    </row>
    <row r="425" spans="2:50" s="144" customFormat="1" outlineLevel="1" x14ac:dyDescent="0.25">
      <c r="B425" s="363"/>
      <c r="C425" s="364"/>
      <c r="D425" s="365"/>
      <c r="E425" s="377"/>
      <c r="F425" s="377"/>
      <c r="G425" s="377"/>
      <c r="H425" s="377"/>
      <c r="I425" s="377"/>
      <c r="J425" s="377"/>
      <c r="K425" s="377"/>
      <c r="L425" s="377"/>
      <c r="M425" s="377"/>
      <c r="N425" s="377"/>
      <c r="O425" s="378"/>
      <c r="P425" s="145"/>
      <c r="Q425" s="1" t="s">
        <v>1208</v>
      </c>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2"/>
      <c r="AP425" s="112"/>
      <c r="AQ425" s="112"/>
      <c r="AR425" s="112"/>
      <c r="AS425" s="112"/>
      <c r="AT425" s="112"/>
      <c r="AU425" s="112"/>
      <c r="AV425" s="112"/>
      <c r="AW425" s="112"/>
      <c r="AX425" s="112"/>
    </row>
    <row r="426" spans="2:50" s="144" customFormat="1" outlineLevel="1" x14ac:dyDescent="0.25">
      <c r="B426" s="363"/>
      <c r="C426" s="364"/>
      <c r="D426" s="365"/>
      <c r="E426" s="377"/>
      <c r="F426" s="377"/>
      <c r="G426" s="377"/>
      <c r="H426" s="377"/>
      <c r="I426" s="377"/>
      <c r="J426" s="377"/>
      <c r="K426" s="377"/>
      <c r="L426" s="377"/>
      <c r="M426" s="377"/>
      <c r="N426" s="377"/>
      <c r="O426" s="378"/>
      <c r="P426" s="145"/>
      <c r="Q426" s="1" t="s">
        <v>1209</v>
      </c>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2"/>
      <c r="AP426" s="112"/>
      <c r="AQ426" s="112"/>
      <c r="AR426" s="112"/>
      <c r="AS426" s="112"/>
      <c r="AT426" s="112"/>
      <c r="AU426" s="112"/>
      <c r="AV426" s="112"/>
      <c r="AW426" s="112"/>
      <c r="AX426" s="112"/>
    </row>
    <row r="427" spans="2:50" s="144" customFormat="1" outlineLevel="1" x14ac:dyDescent="0.25">
      <c r="B427" s="363"/>
      <c r="C427" s="364"/>
      <c r="D427" s="365"/>
      <c r="E427" s="377"/>
      <c r="F427" s="377"/>
      <c r="G427" s="377"/>
      <c r="H427" s="377"/>
      <c r="I427" s="377"/>
      <c r="J427" s="377"/>
      <c r="K427" s="377"/>
      <c r="L427" s="377"/>
      <c r="M427" s="377"/>
      <c r="N427" s="377"/>
      <c r="O427" s="378"/>
      <c r="P427" s="145"/>
      <c r="Q427" s="1" t="s">
        <v>1210</v>
      </c>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2"/>
    </row>
    <row r="428" spans="2:50" s="144" customFormat="1" outlineLevel="1" x14ac:dyDescent="0.25">
      <c r="B428" s="363"/>
      <c r="C428" s="364"/>
      <c r="D428" s="365"/>
      <c r="E428" s="377"/>
      <c r="F428" s="377"/>
      <c r="G428" s="377"/>
      <c r="H428" s="377"/>
      <c r="I428" s="377"/>
      <c r="J428" s="377"/>
      <c r="K428" s="377"/>
      <c r="L428" s="377"/>
      <c r="M428" s="377"/>
      <c r="N428" s="377"/>
      <c r="O428" s="378"/>
      <c r="P428" s="145"/>
      <c r="Q428" s="1" t="s">
        <v>1211</v>
      </c>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2"/>
    </row>
    <row r="429" spans="2:50" s="144" customFormat="1" outlineLevel="1" x14ac:dyDescent="0.25">
      <c r="B429" s="363"/>
      <c r="C429" s="364"/>
      <c r="D429" s="365"/>
      <c r="E429" s="377"/>
      <c r="F429" s="377"/>
      <c r="G429" s="377"/>
      <c r="H429" s="377"/>
      <c r="I429" s="377"/>
      <c r="J429" s="377"/>
      <c r="K429" s="377"/>
      <c r="L429" s="377"/>
      <c r="M429" s="377"/>
      <c r="N429" s="377"/>
      <c r="O429" s="378"/>
      <c r="P429" s="145"/>
      <c r="Q429" s="1" t="s">
        <v>1212</v>
      </c>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2"/>
    </row>
    <row r="430" spans="2:50" s="144" customFormat="1" outlineLevel="1" x14ac:dyDescent="0.25">
      <c r="B430" s="363"/>
      <c r="C430" s="364"/>
      <c r="D430" s="365"/>
      <c r="E430" s="377"/>
      <c r="F430" s="377"/>
      <c r="G430" s="377"/>
      <c r="H430" s="377"/>
      <c r="I430" s="377"/>
      <c r="J430" s="377"/>
      <c r="K430" s="377"/>
      <c r="L430" s="377"/>
      <c r="M430" s="377"/>
      <c r="N430" s="377"/>
      <c r="O430" s="378"/>
      <c r="P430" s="145"/>
      <c r="Q430" s="1" t="s">
        <v>1213</v>
      </c>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c r="AU430" s="112"/>
      <c r="AV430" s="112"/>
      <c r="AW430" s="112"/>
      <c r="AX430" s="112"/>
    </row>
    <row r="431" spans="2:50" s="144" customFormat="1" outlineLevel="1" x14ac:dyDescent="0.25">
      <c r="B431" s="363"/>
      <c r="C431" s="364"/>
      <c r="D431" s="365"/>
      <c r="E431" s="377"/>
      <c r="F431" s="377"/>
      <c r="G431" s="377"/>
      <c r="H431" s="377"/>
      <c r="I431" s="377"/>
      <c r="J431" s="377"/>
      <c r="K431" s="377"/>
      <c r="L431" s="377"/>
      <c r="M431" s="377"/>
      <c r="N431" s="377"/>
      <c r="O431" s="378"/>
      <c r="P431" s="145"/>
      <c r="Q431" s="1" t="s">
        <v>1214</v>
      </c>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c r="AO431" s="112"/>
      <c r="AP431" s="112"/>
      <c r="AQ431" s="112"/>
      <c r="AR431" s="112"/>
      <c r="AS431" s="112"/>
      <c r="AT431" s="112"/>
      <c r="AU431" s="112"/>
      <c r="AV431" s="112"/>
      <c r="AW431" s="112"/>
      <c r="AX431" s="112"/>
    </row>
    <row r="432" spans="2:50" s="144" customFormat="1" outlineLevel="1" x14ac:dyDescent="0.25">
      <c r="B432" s="363"/>
      <c r="C432" s="364"/>
      <c r="D432" s="365"/>
      <c r="E432" s="377"/>
      <c r="F432" s="377"/>
      <c r="G432" s="377"/>
      <c r="H432" s="377"/>
      <c r="I432" s="377"/>
      <c r="J432" s="377"/>
      <c r="K432" s="377"/>
      <c r="L432" s="377"/>
      <c r="M432" s="377"/>
      <c r="N432" s="377"/>
      <c r="O432" s="378"/>
      <c r="P432" s="145"/>
      <c r="Q432" s="1" t="s">
        <v>1215</v>
      </c>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2"/>
      <c r="AP432" s="112"/>
      <c r="AQ432" s="112"/>
      <c r="AR432" s="112"/>
      <c r="AS432" s="112"/>
      <c r="AT432" s="112"/>
      <c r="AU432" s="112"/>
      <c r="AV432" s="112"/>
      <c r="AW432" s="112"/>
      <c r="AX432" s="112"/>
    </row>
    <row r="433" spans="2:50" s="144" customFormat="1" outlineLevel="1" x14ac:dyDescent="0.25">
      <c r="B433" s="363"/>
      <c r="C433" s="364"/>
      <c r="D433" s="365"/>
      <c r="E433" s="377"/>
      <c r="F433" s="377"/>
      <c r="G433" s="377"/>
      <c r="H433" s="377"/>
      <c r="I433" s="377"/>
      <c r="J433" s="377"/>
      <c r="K433" s="377"/>
      <c r="L433" s="377"/>
      <c r="M433" s="377"/>
      <c r="N433" s="377"/>
      <c r="O433" s="378"/>
      <c r="P433" s="145"/>
      <c r="Q433" s="1" t="s">
        <v>1216</v>
      </c>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c r="AO433" s="112"/>
      <c r="AP433" s="112"/>
      <c r="AQ433" s="112"/>
      <c r="AR433" s="112"/>
      <c r="AS433" s="112"/>
      <c r="AT433" s="112"/>
      <c r="AU433" s="112"/>
      <c r="AV433" s="112"/>
      <c r="AW433" s="112"/>
      <c r="AX433" s="112"/>
    </row>
    <row r="434" spans="2:50" s="144" customFormat="1" outlineLevel="1" x14ac:dyDescent="0.25">
      <c r="B434" s="363"/>
      <c r="C434" s="364"/>
      <c r="D434" s="365"/>
      <c r="E434" s="377"/>
      <c r="F434" s="377"/>
      <c r="G434" s="377"/>
      <c r="H434" s="377"/>
      <c r="I434" s="377"/>
      <c r="J434" s="377"/>
      <c r="K434" s="377"/>
      <c r="L434" s="377"/>
      <c r="M434" s="377"/>
      <c r="N434" s="377"/>
      <c r="O434" s="378"/>
      <c r="P434" s="145"/>
      <c r="Q434" s="1" t="s">
        <v>1217</v>
      </c>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c r="AO434" s="112"/>
      <c r="AP434" s="112"/>
      <c r="AQ434" s="112"/>
      <c r="AR434" s="112"/>
      <c r="AS434" s="112"/>
      <c r="AT434" s="112"/>
      <c r="AU434" s="112"/>
      <c r="AV434" s="112"/>
      <c r="AW434" s="112"/>
      <c r="AX434" s="112"/>
    </row>
    <row r="435" spans="2:50" s="144" customFormat="1" outlineLevel="1" x14ac:dyDescent="0.25">
      <c r="B435" s="363"/>
      <c r="C435" s="364"/>
      <c r="D435" s="365"/>
      <c r="E435" s="377"/>
      <c r="F435" s="377"/>
      <c r="G435" s="377"/>
      <c r="H435" s="377"/>
      <c r="I435" s="377"/>
      <c r="J435" s="377"/>
      <c r="K435" s="377"/>
      <c r="L435" s="377"/>
      <c r="M435" s="377"/>
      <c r="N435" s="377"/>
      <c r="O435" s="378"/>
      <c r="P435" s="145"/>
      <c r="Q435" s="1" t="s">
        <v>1218</v>
      </c>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row>
    <row r="436" spans="2:50" s="144" customFormat="1" outlineLevel="1" x14ac:dyDescent="0.25">
      <c r="B436" s="363"/>
      <c r="C436" s="364"/>
      <c r="D436" s="365"/>
      <c r="E436" s="377"/>
      <c r="F436" s="377"/>
      <c r="G436" s="377"/>
      <c r="H436" s="377"/>
      <c r="I436" s="377"/>
      <c r="J436" s="377"/>
      <c r="K436" s="377"/>
      <c r="L436" s="377"/>
      <c r="M436" s="377"/>
      <c r="N436" s="377"/>
      <c r="O436" s="378"/>
      <c r="P436" s="145"/>
      <c r="Q436" s="1" t="s">
        <v>1219</v>
      </c>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c r="AO436" s="112"/>
      <c r="AP436" s="112"/>
      <c r="AQ436" s="112"/>
      <c r="AR436" s="112"/>
      <c r="AS436" s="112"/>
      <c r="AT436" s="112"/>
      <c r="AU436" s="112"/>
      <c r="AV436" s="112"/>
      <c r="AW436" s="112"/>
      <c r="AX436" s="112"/>
    </row>
    <row r="437" spans="2:50" s="144" customFormat="1" outlineLevel="1" x14ac:dyDescent="0.25">
      <c r="B437" s="363"/>
      <c r="C437" s="364"/>
      <c r="D437" s="365"/>
      <c r="E437" s="377"/>
      <c r="F437" s="377"/>
      <c r="G437" s="377"/>
      <c r="H437" s="377"/>
      <c r="I437" s="377"/>
      <c r="J437" s="377"/>
      <c r="K437" s="377"/>
      <c r="L437" s="377"/>
      <c r="M437" s="377"/>
      <c r="N437" s="377"/>
      <c r="O437" s="378"/>
      <c r="P437" s="145"/>
      <c r="Q437" s="1" t="s">
        <v>1220</v>
      </c>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c r="AO437" s="112"/>
      <c r="AP437" s="112"/>
      <c r="AQ437" s="112"/>
      <c r="AR437" s="112"/>
      <c r="AS437" s="112"/>
      <c r="AT437" s="112"/>
      <c r="AU437" s="112"/>
      <c r="AV437" s="112"/>
      <c r="AW437" s="112"/>
      <c r="AX437" s="112"/>
    </row>
    <row r="438" spans="2:50" s="144" customFormat="1" outlineLevel="1" x14ac:dyDescent="0.25">
      <c r="B438" s="363"/>
      <c r="C438" s="364"/>
      <c r="D438" s="365"/>
      <c r="E438" s="377"/>
      <c r="F438" s="377"/>
      <c r="G438" s="377"/>
      <c r="H438" s="377"/>
      <c r="I438" s="377"/>
      <c r="J438" s="377"/>
      <c r="K438" s="377"/>
      <c r="L438" s="377"/>
      <c r="M438" s="377"/>
      <c r="N438" s="377"/>
      <c r="O438" s="378"/>
      <c r="P438" s="145"/>
      <c r="Q438" s="1" t="s">
        <v>1221</v>
      </c>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c r="AO438" s="112"/>
      <c r="AP438" s="112"/>
      <c r="AQ438" s="112"/>
      <c r="AR438" s="112"/>
      <c r="AS438" s="112"/>
      <c r="AT438" s="112"/>
      <c r="AU438" s="112"/>
      <c r="AV438" s="112"/>
      <c r="AW438" s="112"/>
      <c r="AX438" s="112"/>
    </row>
    <row r="439" spans="2:50" s="144" customFormat="1" outlineLevel="1" x14ac:dyDescent="0.25">
      <c r="B439" s="363"/>
      <c r="C439" s="364"/>
      <c r="D439" s="365"/>
      <c r="E439" s="377"/>
      <c r="F439" s="377"/>
      <c r="G439" s="377"/>
      <c r="H439" s="377"/>
      <c r="I439" s="377"/>
      <c r="J439" s="377"/>
      <c r="K439" s="377"/>
      <c r="L439" s="377"/>
      <c r="M439" s="377"/>
      <c r="N439" s="377"/>
      <c r="O439" s="378"/>
      <c r="P439" s="145"/>
      <c r="Q439" s="1" t="s">
        <v>1222</v>
      </c>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c r="AO439" s="112"/>
      <c r="AP439" s="112"/>
      <c r="AQ439" s="112"/>
      <c r="AR439" s="112"/>
      <c r="AS439" s="112"/>
      <c r="AT439" s="112"/>
      <c r="AU439" s="112"/>
      <c r="AV439" s="112"/>
      <c r="AW439" s="112"/>
      <c r="AX439" s="112"/>
    </row>
    <row r="440" spans="2:50" s="144" customFormat="1" outlineLevel="1" x14ac:dyDescent="0.25">
      <c r="B440" s="363"/>
      <c r="C440" s="364"/>
      <c r="D440" s="365"/>
      <c r="E440" s="377"/>
      <c r="F440" s="377"/>
      <c r="G440" s="377"/>
      <c r="H440" s="377"/>
      <c r="I440" s="377"/>
      <c r="J440" s="377"/>
      <c r="K440" s="377"/>
      <c r="L440" s="377"/>
      <c r="M440" s="377"/>
      <c r="N440" s="377"/>
      <c r="O440" s="378"/>
      <c r="P440" s="145"/>
      <c r="Q440" s="1" t="s">
        <v>1223</v>
      </c>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112"/>
      <c r="AQ440" s="112"/>
      <c r="AR440" s="112"/>
      <c r="AS440" s="112"/>
      <c r="AT440" s="112"/>
      <c r="AU440" s="112"/>
      <c r="AV440" s="112"/>
      <c r="AW440" s="112"/>
      <c r="AX440" s="112"/>
    </row>
    <row r="441" spans="2:50" s="144" customFormat="1" outlineLevel="1" x14ac:dyDescent="0.25">
      <c r="B441" s="363"/>
      <c r="C441" s="364"/>
      <c r="D441" s="365"/>
      <c r="E441" s="377"/>
      <c r="F441" s="377"/>
      <c r="G441" s="377"/>
      <c r="H441" s="377"/>
      <c r="I441" s="377"/>
      <c r="J441" s="377"/>
      <c r="K441" s="377"/>
      <c r="L441" s="377"/>
      <c r="M441" s="377"/>
      <c r="N441" s="377"/>
      <c r="O441" s="378"/>
      <c r="P441" s="145"/>
      <c r="Q441" s="1" t="s">
        <v>1224</v>
      </c>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c r="AO441" s="112"/>
      <c r="AP441" s="112"/>
      <c r="AQ441" s="112"/>
      <c r="AR441" s="112"/>
      <c r="AS441" s="112"/>
      <c r="AT441" s="112"/>
      <c r="AU441" s="112"/>
      <c r="AV441" s="112"/>
      <c r="AW441" s="112"/>
      <c r="AX441" s="112"/>
    </row>
    <row r="442" spans="2:50" s="144" customFormat="1" outlineLevel="1" x14ac:dyDescent="0.25">
      <c r="B442" s="363"/>
      <c r="C442" s="364"/>
      <c r="D442" s="365"/>
      <c r="E442" s="377"/>
      <c r="F442" s="377"/>
      <c r="G442" s="377"/>
      <c r="H442" s="377"/>
      <c r="I442" s="377"/>
      <c r="J442" s="377"/>
      <c r="K442" s="377"/>
      <c r="L442" s="377"/>
      <c r="M442" s="377"/>
      <c r="N442" s="377"/>
      <c r="O442" s="378"/>
      <c r="P442" s="145"/>
      <c r="Q442" s="1" t="s">
        <v>1225</v>
      </c>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c r="AO442" s="112"/>
      <c r="AP442" s="112"/>
      <c r="AQ442" s="112"/>
      <c r="AR442" s="112"/>
      <c r="AS442" s="112"/>
      <c r="AT442" s="112"/>
      <c r="AU442" s="112"/>
      <c r="AV442" s="112"/>
      <c r="AW442" s="112"/>
      <c r="AX442" s="112"/>
    </row>
    <row r="443" spans="2:50" s="144" customFormat="1" outlineLevel="1" x14ac:dyDescent="0.25">
      <c r="B443" s="363"/>
      <c r="C443" s="364"/>
      <c r="D443" s="365"/>
      <c r="E443" s="377"/>
      <c r="F443" s="377"/>
      <c r="G443" s="377"/>
      <c r="H443" s="377"/>
      <c r="I443" s="377"/>
      <c r="J443" s="377"/>
      <c r="K443" s="377"/>
      <c r="L443" s="377"/>
      <c r="M443" s="377"/>
      <c r="N443" s="377"/>
      <c r="O443" s="378"/>
      <c r="P443" s="145"/>
      <c r="Q443" s="1" t="s">
        <v>1226</v>
      </c>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c r="AO443" s="112"/>
      <c r="AP443" s="112"/>
      <c r="AQ443" s="112"/>
      <c r="AR443" s="112"/>
      <c r="AS443" s="112"/>
      <c r="AT443" s="112"/>
      <c r="AU443" s="112"/>
      <c r="AV443" s="112"/>
      <c r="AW443" s="112"/>
      <c r="AX443" s="112"/>
    </row>
    <row r="444" spans="2:50" s="144" customFormat="1" outlineLevel="1" x14ac:dyDescent="0.25">
      <c r="B444" s="363"/>
      <c r="C444" s="364"/>
      <c r="D444" s="365"/>
      <c r="E444" s="377"/>
      <c r="F444" s="377"/>
      <c r="G444" s="377"/>
      <c r="H444" s="377"/>
      <c r="I444" s="377"/>
      <c r="J444" s="377"/>
      <c r="K444" s="377"/>
      <c r="L444" s="377"/>
      <c r="M444" s="377"/>
      <c r="N444" s="377"/>
      <c r="O444" s="378"/>
      <c r="P444" s="145"/>
      <c r="Q444" s="1" t="s">
        <v>1227</v>
      </c>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c r="AO444" s="112"/>
      <c r="AP444" s="112"/>
      <c r="AQ444" s="112"/>
      <c r="AR444" s="112"/>
      <c r="AS444" s="112"/>
      <c r="AT444" s="112"/>
      <c r="AU444" s="112"/>
      <c r="AV444" s="112"/>
      <c r="AW444" s="112"/>
      <c r="AX444" s="112"/>
    </row>
    <row r="445" spans="2:50" s="144" customFormat="1" outlineLevel="1" x14ac:dyDescent="0.25">
      <c r="B445" s="363"/>
      <c r="C445" s="364"/>
      <c r="D445" s="365"/>
      <c r="E445" s="377"/>
      <c r="F445" s="377"/>
      <c r="G445" s="377"/>
      <c r="H445" s="377"/>
      <c r="I445" s="377"/>
      <c r="J445" s="377"/>
      <c r="K445" s="377"/>
      <c r="L445" s="377"/>
      <c r="M445" s="377"/>
      <c r="N445" s="377"/>
      <c r="O445" s="378"/>
      <c r="P445" s="145"/>
      <c r="Q445" s="1" t="s">
        <v>1228</v>
      </c>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c r="AO445" s="112"/>
      <c r="AP445" s="112"/>
      <c r="AQ445" s="112"/>
      <c r="AR445" s="112"/>
      <c r="AS445" s="112"/>
      <c r="AT445" s="112"/>
      <c r="AU445" s="112"/>
      <c r="AV445" s="112"/>
      <c r="AW445" s="112"/>
      <c r="AX445" s="112"/>
    </row>
    <row r="446" spans="2:50" s="144" customFormat="1" outlineLevel="1" x14ac:dyDescent="0.25">
      <c r="B446" s="363"/>
      <c r="C446" s="364"/>
      <c r="D446" s="365"/>
      <c r="E446" s="377"/>
      <c r="F446" s="377"/>
      <c r="G446" s="377"/>
      <c r="H446" s="377"/>
      <c r="I446" s="377"/>
      <c r="J446" s="377"/>
      <c r="K446" s="377"/>
      <c r="L446" s="377"/>
      <c r="M446" s="377"/>
      <c r="N446" s="377"/>
      <c r="O446" s="378"/>
      <c r="P446" s="145"/>
      <c r="Q446" s="1" t="s">
        <v>1229</v>
      </c>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c r="AO446" s="112"/>
      <c r="AP446" s="112"/>
      <c r="AQ446" s="112"/>
      <c r="AR446" s="112"/>
      <c r="AS446" s="112"/>
      <c r="AT446" s="112"/>
      <c r="AU446" s="112"/>
      <c r="AV446" s="112"/>
      <c r="AW446" s="112"/>
      <c r="AX446" s="112"/>
    </row>
    <row r="447" spans="2:50" s="144" customFormat="1" outlineLevel="1" x14ac:dyDescent="0.25">
      <c r="B447" s="363"/>
      <c r="C447" s="364"/>
      <c r="D447" s="365"/>
      <c r="E447" s="377"/>
      <c r="F447" s="377"/>
      <c r="G447" s="377"/>
      <c r="H447" s="377"/>
      <c r="I447" s="377"/>
      <c r="J447" s="377"/>
      <c r="K447" s="377"/>
      <c r="L447" s="377"/>
      <c r="M447" s="377"/>
      <c r="N447" s="377"/>
      <c r="O447" s="378"/>
      <c r="P447" s="145"/>
      <c r="Q447" s="1" t="s">
        <v>1230</v>
      </c>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c r="AO447" s="112"/>
      <c r="AP447" s="112"/>
      <c r="AQ447" s="112"/>
      <c r="AR447" s="112"/>
      <c r="AS447" s="112"/>
      <c r="AT447" s="112"/>
      <c r="AU447" s="112"/>
      <c r="AV447" s="112"/>
      <c r="AW447" s="112"/>
      <c r="AX447" s="112"/>
    </row>
    <row r="448" spans="2:50" s="144" customFormat="1" outlineLevel="1" x14ac:dyDescent="0.25">
      <c r="B448" s="363"/>
      <c r="C448" s="364"/>
      <c r="D448" s="365"/>
      <c r="E448" s="377"/>
      <c r="F448" s="377"/>
      <c r="G448" s="377"/>
      <c r="H448" s="377"/>
      <c r="I448" s="377"/>
      <c r="J448" s="377"/>
      <c r="K448" s="377"/>
      <c r="L448" s="377"/>
      <c r="M448" s="377"/>
      <c r="N448" s="377"/>
      <c r="O448" s="378"/>
      <c r="P448" s="145"/>
      <c r="Q448" s="1" t="s">
        <v>1231</v>
      </c>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c r="AO448" s="112"/>
      <c r="AP448" s="112"/>
      <c r="AQ448" s="112"/>
      <c r="AR448" s="112"/>
      <c r="AS448" s="112"/>
      <c r="AT448" s="112"/>
      <c r="AU448" s="112"/>
      <c r="AV448" s="112"/>
      <c r="AW448" s="112"/>
      <c r="AX448" s="112"/>
    </row>
    <row r="449" spans="2:50" s="144" customFormat="1" outlineLevel="1" x14ac:dyDescent="0.25">
      <c r="B449" s="363"/>
      <c r="C449" s="364"/>
      <c r="D449" s="365"/>
      <c r="E449" s="377"/>
      <c r="F449" s="377"/>
      <c r="G449" s="377"/>
      <c r="H449" s="377"/>
      <c r="I449" s="377"/>
      <c r="J449" s="377"/>
      <c r="K449" s="377"/>
      <c r="L449" s="377"/>
      <c r="M449" s="377"/>
      <c r="N449" s="377"/>
      <c r="O449" s="378"/>
      <c r="P449" s="145"/>
      <c r="Q449" s="1" t="s">
        <v>1232</v>
      </c>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c r="AO449" s="112"/>
      <c r="AP449" s="112"/>
      <c r="AQ449" s="112"/>
      <c r="AR449" s="112"/>
      <c r="AS449" s="112"/>
      <c r="AT449" s="112"/>
      <c r="AU449" s="112"/>
      <c r="AV449" s="112"/>
      <c r="AW449" s="112"/>
      <c r="AX449" s="112"/>
    </row>
    <row r="450" spans="2:50" s="144" customFormat="1" outlineLevel="1" x14ac:dyDescent="0.25">
      <c r="B450" s="363"/>
      <c r="C450" s="364"/>
      <c r="D450" s="365"/>
      <c r="E450" s="377"/>
      <c r="F450" s="377"/>
      <c r="G450" s="377"/>
      <c r="H450" s="377"/>
      <c r="I450" s="377"/>
      <c r="J450" s="377"/>
      <c r="K450" s="377"/>
      <c r="L450" s="377"/>
      <c r="M450" s="377"/>
      <c r="N450" s="377"/>
      <c r="O450" s="378"/>
      <c r="P450" s="145"/>
      <c r="Q450" s="1" t="s">
        <v>1233</v>
      </c>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c r="AS450" s="112"/>
      <c r="AT450" s="112"/>
      <c r="AU450" s="112"/>
      <c r="AV450" s="112"/>
      <c r="AW450" s="112"/>
      <c r="AX450" s="112"/>
    </row>
    <row r="451" spans="2:50" s="144" customFormat="1" outlineLevel="1" x14ac:dyDescent="0.25">
      <c r="B451" s="363"/>
      <c r="C451" s="364"/>
      <c r="D451" s="365"/>
      <c r="E451" s="377"/>
      <c r="F451" s="377"/>
      <c r="G451" s="377"/>
      <c r="H451" s="377"/>
      <c r="I451" s="377"/>
      <c r="J451" s="377"/>
      <c r="K451" s="377"/>
      <c r="L451" s="377"/>
      <c r="M451" s="377"/>
      <c r="N451" s="377"/>
      <c r="O451" s="378"/>
      <c r="P451" s="145"/>
      <c r="Q451" s="1" t="s">
        <v>1234</v>
      </c>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c r="AO451" s="112"/>
      <c r="AP451" s="112"/>
      <c r="AQ451" s="112"/>
      <c r="AR451" s="112"/>
      <c r="AS451" s="112"/>
      <c r="AT451" s="112"/>
      <c r="AU451" s="112"/>
      <c r="AV451" s="112"/>
      <c r="AW451" s="112"/>
      <c r="AX451" s="112"/>
    </row>
    <row r="452" spans="2:50" s="144" customFormat="1" outlineLevel="1" x14ac:dyDescent="0.25">
      <c r="B452" s="363"/>
      <c r="C452" s="364"/>
      <c r="D452" s="365"/>
      <c r="E452" s="377"/>
      <c r="F452" s="377"/>
      <c r="G452" s="377"/>
      <c r="H452" s="377"/>
      <c r="I452" s="377"/>
      <c r="J452" s="377"/>
      <c r="K452" s="377"/>
      <c r="L452" s="377"/>
      <c r="M452" s="377"/>
      <c r="N452" s="377"/>
      <c r="O452" s="378"/>
      <c r="P452" s="145"/>
      <c r="Q452" s="1" t="s">
        <v>1235</v>
      </c>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c r="AO452" s="112"/>
      <c r="AP452" s="112"/>
      <c r="AQ452" s="112"/>
      <c r="AR452" s="112"/>
      <c r="AS452" s="112"/>
      <c r="AT452" s="112"/>
      <c r="AU452" s="112"/>
      <c r="AV452" s="112"/>
      <c r="AW452" s="112"/>
      <c r="AX452" s="112"/>
    </row>
    <row r="453" spans="2:50" s="144" customFormat="1" outlineLevel="1" x14ac:dyDescent="0.25">
      <c r="B453" s="363"/>
      <c r="C453" s="364"/>
      <c r="D453" s="365"/>
      <c r="E453" s="377"/>
      <c r="F453" s="377"/>
      <c r="G453" s="377"/>
      <c r="H453" s="377"/>
      <c r="I453" s="377"/>
      <c r="J453" s="377"/>
      <c r="K453" s="377"/>
      <c r="L453" s="377"/>
      <c r="M453" s="377"/>
      <c r="N453" s="377"/>
      <c r="O453" s="378"/>
      <c r="P453" s="145"/>
      <c r="Q453" s="1" t="s">
        <v>1236</v>
      </c>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c r="AO453" s="112"/>
      <c r="AP453" s="112"/>
      <c r="AQ453" s="112"/>
      <c r="AR453" s="112"/>
      <c r="AS453" s="112"/>
      <c r="AT453" s="112"/>
      <c r="AU453" s="112"/>
      <c r="AV453" s="112"/>
      <c r="AW453" s="112"/>
      <c r="AX453" s="112"/>
    </row>
    <row r="454" spans="2:50" s="144" customFormat="1" outlineLevel="1" x14ac:dyDescent="0.25">
      <c r="B454" s="363"/>
      <c r="C454" s="364"/>
      <c r="D454" s="365"/>
      <c r="E454" s="377"/>
      <c r="F454" s="377"/>
      <c r="G454" s="377"/>
      <c r="H454" s="377"/>
      <c r="I454" s="377"/>
      <c r="J454" s="377"/>
      <c r="K454" s="377"/>
      <c r="L454" s="377"/>
      <c r="M454" s="377"/>
      <c r="N454" s="377"/>
      <c r="O454" s="378"/>
      <c r="P454" s="145"/>
      <c r="Q454" s="1" t="s">
        <v>1237</v>
      </c>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2"/>
      <c r="AP454" s="112"/>
      <c r="AQ454" s="112"/>
      <c r="AR454" s="112"/>
      <c r="AS454" s="112"/>
      <c r="AT454" s="112"/>
      <c r="AU454" s="112"/>
      <c r="AV454" s="112"/>
      <c r="AW454" s="112"/>
      <c r="AX454" s="112"/>
    </row>
    <row r="455" spans="2:50" s="144" customFormat="1" outlineLevel="1" x14ac:dyDescent="0.25">
      <c r="B455" s="363"/>
      <c r="C455" s="364"/>
      <c r="D455" s="365"/>
      <c r="E455" s="377"/>
      <c r="F455" s="377"/>
      <c r="G455" s="377"/>
      <c r="H455" s="377"/>
      <c r="I455" s="377"/>
      <c r="J455" s="377"/>
      <c r="K455" s="377"/>
      <c r="L455" s="377"/>
      <c r="M455" s="377"/>
      <c r="N455" s="377"/>
      <c r="O455" s="378"/>
      <c r="P455" s="145"/>
      <c r="Q455" s="1" t="s">
        <v>1238</v>
      </c>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c r="AO455" s="112"/>
      <c r="AP455" s="112"/>
      <c r="AQ455" s="112"/>
      <c r="AR455" s="112"/>
      <c r="AS455" s="112"/>
      <c r="AT455" s="112"/>
      <c r="AU455" s="112"/>
      <c r="AV455" s="112"/>
      <c r="AW455" s="112"/>
      <c r="AX455" s="112"/>
    </row>
    <row r="456" spans="2:50" s="144" customFormat="1" outlineLevel="1" x14ac:dyDescent="0.25">
      <c r="B456" s="363"/>
      <c r="C456" s="364"/>
      <c r="D456" s="365"/>
      <c r="E456" s="377"/>
      <c r="F456" s="377"/>
      <c r="G456" s="377"/>
      <c r="H456" s="377"/>
      <c r="I456" s="377"/>
      <c r="J456" s="377"/>
      <c r="K456" s="377"/>
      <c r="L456" s="377"/>
      <c r="M456" s="377"/>
      <c r="N456" s="377"/>
      <c r="O456" s="378"/>
      <c r="P456" s="145"/>
      <c r="Q456" s="1" t="s">
        <v>1239</v>
      </c>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112"/>
      <c r="AR456" s="112"/>
      <c r="AS456" s="112"/>
      <c r="AT456" s="112"/>
      <c r="AU456" s="112"/>
      <c r="AV456" s="112"/>
      <c r="AW456" s="112"/>
      <c r="AX456" s="112"/>
    </row>
    <row r="457" spans="2:50" s="144" customFormat="1" outlineLevel="1" x14ac:dyDescent="0.25">
      <c r="B457" s="363"/>
      <c r="C457" s="364"/>
      <c r="D457" s="365"/>
      <c r="E457" s="377"/>
      <c r="F457" s="377"/>
      <c r="G457" s="377"/>
      <c r="H457" s="377"/>
      <c r="I457" s="377"/>
      <c r="J457" s="377"/>
      <c r="K457" s="377"/>
      <c r="L457" s="377"/>
      <c r="M457" s="377"/>
      <c r="N457" s="377"/>
      <c r="O457" s="378"/>
      <c r="P457" s="145"/>
      <c r="Q457" s="1" t="s">
        <v>1240</v>
      </c>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2"/>
      <c r="AP457" s="112"/>
      <c r="AQ457" s="112"/>
      <c r="AR457" s="112"/>
      <c r="AS457" s="112"/>
      <c r="AT457" s="112"/>
      <c r="AU457" s="112"/>
      <c r="AV457" s="112"/>
      <c r="AW457" s="112"/>
      <c r="AX457" s="112"/>
    </row>
    <row r="458" spans="2:50" s="144" customFormat="1" outlineLevel="1" x14ac:dyDescent="0.25">
      <c r="B458" s="363"/>
      <c r="C458" s="364"/>
      <c r="D458" s="365"/>
      <c r="E458" s="377"/>
      <c r="F458" s="377"/>
      <c r="G458" s="377"/>
      <c r="H458" s="377"/>
      <c r="I458" s="377"/>
      <c r="J458" s="377"/>
      <c r="K458" s="377"/>
      <c r="L458" s="377"/>
      <c r="M458" s="377"/>
      <c r="N458" s="377"/>
      <c r="O458" s="378"/>
      <c r="P458" s="145"/>
      <c r="Q458" s="1" t="s">
        <v>1241</v>
      </c>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2"/>
      <c r="AP458" s="112"/>
      <c r="AQ458" s="112"/>
      <c r="AR458" s="112"/>
      <c r="AS458" s="112"/>
      <c r="AT458" s="112"/>
      <c r="AU458" s="112"/>
      <c r="AV458" s="112"/>
      <c r="AW458" s="112"/>
      <c r="AX458" s="112"/>
    </row>
    <row r="459" spans="2:50" s="144" customFormat="1" outlineLevel="1" x14ac:dyDescent="0.25">
      <c r="B459" s="363"/>
      <c r="C459" s="364"/>
      <c r="D459" s="365"/>
      <c r="E459" s="377"/>
      <c r="F459" s="377"/>
      <c r="G459" s="377"/>
      <c r="H459" s="377"/>
      <c r="I459" s="377"/>
      <c r="J459" s="377"/>
      <c r="K459" s="377"/>
      <c r="L459" s="377"/>
      <c r="M459" s="377"/>
      <c r="N459" s="377"/>
      <c r="O459" s="378"/>
      <c r="P459" s="145"/>
      <c r="Q459" s="1" t="s">
        <v>1242</v>
      </c>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112"/>
      <c r="AS459" s="112"/>
      <c r="AT459" s="112"/>
      <c r="AU459" s="112"/>
      <c r="AV459" s="112"/>
      <c r="AW459" s="112"/>
      <c r="AX459" s="112"/>
    </row>
    <row r="460" spans="2:50" s="144" customFormat="1" outlineLevel="1" x14ac:dyDescent="0.25">
      <c r="B460" s="363"/>
      <c r="C460" s="364"/>
      <c r="D460" s="365"/>
      <c r="E460" s="377"/>
      <c r="F460" s="377"/>
      <c r="G460" s="377"/>
      <c r="H460" s="377"/>
      <c r="I460" s="377"/>
      <c r="J460" s="377"/>
      <c r="K460" s="377"/>
      <c r="L460" s="377"/>
      <c r="M460" s="377"/>
      <c r="N460" s="377"/>
      <c r="O460" s="378"/>
      <c r="P460" s="145"/>
      <c r="Q460" s="1" t="s">
        <v>1243</v>
      </c>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2"/>
      <c r="AP460" s="112"/>
      <c r="AQ460" s="112"/>
      <c r="AR460" s="112"/>
      <c r="AS460" s="112"/>
      <c r="AT460" s="112"/>
      <c r="AU460" s="112"/>
      <c r="AV460" s="112"/>
      <c r="AW460" s="112"/>
      <c r="AX460" s="112"/>
    </row>
    <row r="461" spans="2:50" s="144" customFormat="1" outlineLevel="1" x14ac:dyDescent="0.25">
      <c r="B461" s="363"/>
      <c r="C461" s="364"/>
      <c r="D461" s="365"/>
      <c r="E461" s="377"/>
      <c r="F461" s="377"/>
      <c r="G461" s="377"/>
      <c r="H461" s="377"/>
      <c r="I461" s="377"/>
      <c r="J461" s="377"/>
      <c r="K461" s="377"/>
      <c r="L461" s="377"/>
      <c r="M461" s="377"/>
      <c r="N461" s="377"/>
      <c r="O461" s="378"/>
      <c r="P461" s="145"/>
      <c r="Q461" s="1" t="s">
        <v>1244</v>
      </c>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2"/>
      <c r="AP461" s="112"/>
      <c r="AQ461" s="112"/>
      <c r="AR461" s="112"/>
      <c r="AS461" s="112"/>
      <c r="AT461" s="112"/>
      <c r="AU461" s="112"/>
      <c r="AV461" s="112"/>
      <c r="AW461" s="112"/>
      <c r="AX461" s="112"/>
    </row>
    <row r="462" spans="2:50" s="144" customFormat="1" outlineLevel="1" x14ac:dyDescent="0.25">
      <c r="B462" s="363"/>
      <c r="C462" s="364"/>
      <c r="D462" s="365"/>
      <c r="E462" s="377"/>
      <c r="F462" s="377"/>
      <c r="G462" s="377"/>
      <c r="H462" s="377"/>
      <c r="I462" s="377"/>
      <c r="J462" s="377"/>
      <c r="K462" s="377"/>
      <c r="L462" s="377"/>
      <c r="M462" s="377"/>
      <c r="N462" s="377"/>
      <c r="O462" s="378"/>
      <c r="P462" s="145"/>
      <c r="Q462" s="1" t="s">
        <v>1245</v>
      </c>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2"/>
      <c r="AP462" s="112"/>
      <c r="AQ462" s="112"/>
      <c r="AR462" s="112"/>
      <c r="AS462" s="112"/>
      <c r="AT462" s="112"/>
      <c r="AU462" s="112"/>
      <c r="AV462" s="112"/>
      <c r="AW462" s="112"/>
      <c r="AX462" s="112"/>
    </row>
    <row r="463" spans="2:50" s="144" customFormat="1" outlineLevel="1" x14ac:dyDescent="0.25">
      <c r="B463" s="363"/>
      <c r="C463" s="364"/>
      <c r="D463" s="365"/>
      <c r="E463" s="377"/>
      <c r="F463" s="377"/>
      <c r="G463" s="377"/>
      <c r="H463" s="377"/>
      <c r="I463" s="377"/>
      <c r="J463" s="377"/>
      <c r="K463" s="377"/>
      <c r="L463" s="377"/>
      <c r="M463" s="377"/>
      <c r="N463" s="377"/>
      <c r="O463" s="378"/>
      <c r="P463" s="145"/>
      <c r="Q463" s="1" t="s">
        <v>1246</v>
      </c>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2"/>
    </row>
    <row r="464" spans="2:50" s="144" customFormat="1" outlineLevel="1" x14ac:dyDescent="0.25">
      <c r="B464" s="363"/>
      <c r="C464" s="364"/>
      <c r="D464" s="365"/>
      <c r="E464" s="377"/>
      <c r="F464" s="377"/>
      <c r="G464" s="377"/>
      <c r="H464" s="377"/>
      <c r="I464" s="377"/>
      <c r="J464" s="377"/>
      <c r="K464" s="377"/>
      <c r="L464" s="377"/>
      <c r="M464" s="377"/>
      <c r="N464" s="377"/>
      <c r="O464" s="378"/>
      <c r="P464" s="145"/>
      <c r="Q464" s="1" t="s">
        <v>1247</v>
      </c>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2"/>
    </row>
    <row r="465" spans="2:50" s="144" customFormat="1" outlineLevel="1" x14ac:dyDescent="0.25">
      <c r="B465" s="363"/>
      <c r="C465" s="364"/>
      <c r="D465" s="365"/>
      <c r="E465" s="377"/>
      <c r="F465" s="377"/>
      <c r="G465" s="377"/>
      <c r="H465" s="377"/>
      <c r="I465" s="377"/>
      <c r="J465" s="377"/>
      <c r="K465" s="377"/>
      <c r="L465" s="377"/>
      <c r="M465" s="377"/>
      <c r="N465" s="377"/>
      <c r="O465" s="378"/>
      <c r="P465" s="145"/>
      <c r="Q465" s="1" t="s">
        <v>1248</v>
      </c>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2"/>
      <c r="AP465" s="112"/>
      <c r="AQ465" s="112"/>
      <c r="AR465" s="112"/>
      <c r="AS465" s="112"/>
      <c r="AT465" s="112"/>
      <c r="AU465" s="112"/>
      <c r="AV465" s="112"/>
      <c r="AW465" s="112"/>
      <c r="AX465" s="112"/>
    </row>
    <row r="466" spans="2:50" s="144" customFormat="1" outlineLevel="1" x14ac:dyDescent="0.25">
      <c r="B466" s="363"/>
      <c r="C466" s="364"/>
      <c r="D466" s="365"/>
      <c r="E466" s="377"/>
      <c r="F466" s="377"/>
      <c r="G466" s="377"/>
      <c r="H466" s="377"/>
      <c r="I466" s="377"/>
      <c r="J466" s="377"/>
      <c r="K466" s="377"/>
      <c r="L466" s="377"/>
      <c r="M466" s="377"/>
      <c r="N466" s="377"/>
      <c r="O466" s="378"/>
      <c r="P466" s="145"/>
      <c r="Q466" s="1" t="s">
        <v>1249</v>
      </c>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c r="AO466" s="112"/>
      <c r="AP466" s="112"/>
      <c r="AQ466" s="112"/>
      <c r="AR466" s="112"/>
      <c r="AS466" s="112"/>
      <c r="AT466" s="112"/>
      <c r="AU466" s="112"/>
      <c r="AV466" s="112"/>
      <c r="AW466" s="112"/>
      <c r="AX466" s="112"/>
    </row>
    <row r="467" spans="2:50" s="144" customFormat="1" outlineLevel="1" x14ac:dyDescent="0.25">
      <c r="B467" s="363"/>
      <c r="C467" s="364"/>
      <c r="D467" s="365"/>
      <c r="E467" s="377"/>
      <c r="F467" s="377"/>
      <c r="G467" s="377"/>
      <c r="H467" s="377"/>
      <c r="I467" s="377"/>
      <c r="J467" s="377"/>
      <c r="K467" s="377"/>
      <c r="L467" s="377"/>
      <c r="M467" s="377"/>
      <c r="N467" s="377"/>
      <c r="O467" s="378"/>
      <c r="P467" s="145"/>
      <c r="Q467" s="1" t="s">
        <v>1250</v>
      </c>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c r="AO467" s="112"/>
      <c r="AP467" s="112"/>
      <c r="AQ467" s="112"/>
      <c r="AR467" s="112"/>
      <c r="AS467" s="112"/>
      <c r="AT467" s="112"/>
      <c r="AU467" s="112"/>
      <c r="AV467" s="112"/>
      <c r="AW467" s="112"/>
      <c r="AX467" s="112"/>
    </row>
    <row r="468" spans="2:50" s="144" customFormat="1" outlineLevel="1" x14ac:dyDescent="0.25">
      <c r="B468" s="363"/>
      <c r="C468" s="364"/>
      <c r="D468" s="365"/>
      <c r="E468" s="377"/>
      <c r="F468" s="377"/>
      <c r="G468" s="377"/>
      <c r="H468" s="377"/>
      <c r="I468" s="377"/>
      <c r="J468" s="377"/>
      <c r="K468" s="377"/>
      <c r="L468" s="377"/>
      <c r="M468" s="377"/>
      <c r="N468" s="377"/>
      <c r="O468" s="378"/>
      <c r="P468" s="145"/>
      <c r="Q468" s="1" t="s">
        <v>1251</v>
      </c>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c r="AO468" s="112"/>
      <c r="AP468" s="112"/>
      <c r="AQ468" s="112"/>
      <c r="AR468" s="112"/>
      <c r="AS468" s="112"/>
      <c r="AT468" s="112"/>
      <c r="AU468" s="112"/>
      <c r="AV468" s="112"/>
      <c r="AW468" s="112"/>
      <c r="AX468" s="112"/>
    </row>
    <row r="469" spans="2:50" s="144" customFormat="1" outlineLevel="1" x14ac:dyDescent="0.25">
      <c r="B469" s="363"/>
      <c r="C469" s="364"/>
      <c r="D469" s="365"/>
      <c r="E469" s="377"/>
      <c r="F469" s="377"/>
      <c r="G469" s="377"/>
      <c r="H469" s="377"/>
      <c r="I469" s="377"/>
      <c r="J469" s="377"/>
      <c r="K469" s="377"/>
      <c r="L469" s="377"/>
      <c r="M469" s="377"/>
      <c r="N469" s="377"/>
      <c r="O469" s="378"/>
      <c r="P469" s="145"/>
      <c r="Q469" s="1" t="s">
        <v>1252</v>
      </c>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c r="AS469" s="112"/>
      <c r="AT469" s="112"/>
      <c r="AU469" s="112"/>
      <c r="AV469" s="112"/>
      <c r="AW469" s="112"/>
      <c r="AX469" s="112"/>
    </row>
    <row r="470" spans="2:50" s="144" customFormat="1" outlineLevel="1" x14ac:dyDescent="0.25">
      <c r="B470" s="363"/>
      <c r="C470" s="364"/>
      <c r="D470" s="365"/>
      <c r="E470" s="377"/>
      <c r="F470" s="377"/>
      <c r="G470" s="377"/>
      <c r="H470" s="377"/>
      <c r="I470" s="377"/>
      <c r="J470" s="377"/>
      <c r="K470" s="377"/>
      <c r="L470" s="377"/>
      <c r="M470" s="377"/>
      <c r="N470" s="377"/>
      <c r="O470" s="378"/>
      <c r="P470" s="145"/>
      <c r="Q470" s="1" t="s">
        <v>1253</v>
      </c>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c r="AO470" s="112"/>
      <c r="AP470" s="112"/>
      <c r="AQ470" s="112"/>
      <c r="AR470" s="112"/>
      <c r="AS470" s="112"/>
      <c r="AT470" s="112"/>
      <c r="AU470" s="112"/>
      <c r="AV470" s="112"/>
      <c r="AW470" s="112"/>
      <c r="AX470" s="112"/>
    </row>
    <row r="471" spans="2:50" s="144" customFormat="1" outlineLevel="1" x14ac:dyDescent="0.25">
      <c r="B471" s="363"/>
      <c r="C471" s="364"/>
      <c r="D471" s="365"/>
      <c r="E471" s="377"/>
      <c r="F471" s="377"/>
      <c r="G471" s="377"/>
      <c r="H471" s="377"/>
      <c r="I471" s="377"/>
      <c r="J471" s="377"/>
      <c r="K471" s="377"/>
      <c r="L471" s="377"/>
      <c r="M471" s="377"/>
      <c r="N471" s="377"/>
      <c r="O471" s="378"/>
      <c r="P471" s="145"/>
      <c r="Q471" s="1" t="s">
        <v>1254</v>
      </c>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2"/>
      <c r="AP471" s="112"/>
      <c r="AQ471" s="112"/>
      <c r="AR471" s="112"/>
      <c r="AS471" s="112"/>
      <c r="AT471" s="112"/>
      <c r="AU471" s="112"/>
      <c r="AV471" s="112"/>
      <c r="AW471" s="112"/>
      <c r="AX471" s="112"/>
    </row>
    <row r="472" spans="2:50" s="144" customFormat="1" outlineLevel="1" x14ac:dyDescent="0.25">
      <c r="B472" s="363"/>
      <c r="C472" s="364"/>
      <c r="D472" s="365"/>
      <c r="E472" s="377"/>
      <c r="F472" s="377"/>
      <c r="G472" s="377"/>
      <c r="H472" s="377"/>
      <c r="I472" s="377"/>
      <c r="J472" s="377"/>
      <c r="K472" s="377"/>
      <c r="L472" s="377"/>
      <c r="M472" s="377"/>
      <c r="N472" s="377"/>
      <c r="O472" s="378"/>
      <c r="P472" s="145"/>
      <c r="Q472" s="1" t="s">
        <v>1255</v>
      </c>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2"/>
      <c r="AP472" s="112"/>
      <c r="AQ472" s="112"/>
      <c r="AR472" s="112"/>
      <c r="AS472" s="112"/>
      <c r="AT472" s="112"/>
      <c r="AU472" s="112"/>
      <c r="AV472" s="112"/>
      <c r="AW472" s="112"/>
      <c r="AX472" s="112"/>
    </row>
    <row r="473" spans="2:50" s="144" customFormat="1" outlineLevel="1" x14ac:dyDescent="0.25">
      <c r="B473" s="363"/>
      <c r="C473" s="364"/>
      <c r="D473" s="365"/>
      <c r="E473" s="377"/>
      <c r="F473" s="377"/>
      <c r="G473" s="377"/>
      <c r="H473" s="377"/>
      <c r="I473" s="377"/>
      <c r="J473" s="377"/>
      <c r="K473" s="377"/>
      <c r="L473" s="377"/>
      <c r="M473" s="377"/>
      <c r="N473" s="377"/>
      <c r="O473" s="378"/>
      <c r="P473" s="145"/>
      <c r="Q473" s="1" t="s">
        <v>1256</v>
      </c>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112"/>
      <c r="AR473" s="112"/>
      <c r="AS473" s="112"/>
      <c r="AT473" s="112"/>
      <c r="AU473" s="112"/>
      <c r="AV473" s="112"/>
      <c r="AW473" s="112"/>
      <c r="AX473" s="112"/>
    </row>
    <row r="474" spans="2:50" s="144" customFormat="1" outlineLevel="1" x14ac:dyDescent="0.25">
      <c r="B474" s="363"/>
      <c r="C474" s="364"/>
      <c r="D474" s="365"/>
      <c r="E474" s="377"/>
      <c r="F474" s="377"/>
      <c r="G474" s="377"/>
      <c r="H474" s="377"/>
      <c r="I474" s="377"/>
      <c r="J474" s="377"/>
      <c r="K474" s="377"/>
      <c r="L474" s="377"/>
      <c r="M474" s="377"/>
      <c r="N474" s="377"/>
      <c r="O474" s="378"/>
      <c r="P474" s="145"/>
      <c r="Q474" s="1" t="s">
        <v>1257</v>
      </c>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2"/>
      <c r="AP474" s="112"/>
      <c r="AQ474" s="112"/>
      <c r="AR474" s="112"/>
      <c r="AS474" s="112"/>
      <c r="AT474" s="112"/>
      <c r="AU474" s="112"/>
      <c r="AV474" s="112"/>
      <c r="AW474" s="112"/>
      <c r="AX474" s="112"/>
    </row>
    <row r="475" spans="2:50" s="144" customFormat="1" outlineLevel="1" x14ac:dyDescent="0.25">
      <c r="B475" s="363"/>
      <c r="C475" s="364"/>
      <c r="D475" s="365"/>
      <c r="E475" s="377"/>
      <c r="F475" s="377"/>
      <c r="G475" s="377"/>
      <c r="H475" s="377"/>
      <c r="I475" s="377"/>
      <c r="J475" s="377"/>
      <c r="K475" s="377"/>
      <c r="L475" s="377"/>
      <c r="M475" s="377"/>
      <c r="N475" s="377"/>
      <c r="O475" s="378"/>
      <c r="P475" s="145"/>
      <c r="Q475" s="1" t="s">
        <v>1258</v>
      </c>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c r="AO475" s="112"/>
      <c r="AP475" s="112"/>
      <c r="AQ475" s="112"/>
      <c r="AR475" s="112"/>
      <c r="AS475" s="112"/>
      <c r="AT475" s="112"/>
      <c r="AU475" s="112"/>
      <c r="AV475" s="112"/>
      <c r="AW475" s="112"/>
      <c r="AX475" s="112"/>
    </row>
    <row r="476" spans="2:50" s="144" customFormat="1" outlineLevel="1" x14ac:dyDescent="0.25">
      <c r="B476" s="363"/>
      <c r="C476" s="364"/>
      <c r="D476" s="365"/>
      <c r="E476" s="377"/>
      <c r="F476" s="377"/>
      <c r="G476" s="377"/>
      <c r="H476" s="377"/>
      <c r="I476" s="377"/>
      <c r="J476" s="377"/>
      <c r="K476" s="377"/>
      <c r="L476" s="377"/>
      <c r="M476" s="377"/>
      <c r="N476" s="377"/>
      <c r="O476" s="378"/>
      <c r="P476" s="145"/>
      <c r="Q476" s="1" t="s">
        <v>1259</v>
      </c>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c r="AS476" s="112"/>
      <c r="AT476" s="112"/>
      <c r="AU476" s="112"/>
      <c r="AV476" s="112"/>
      <c r="AW476" s="112"/>
      <c r="AX476" s="112"/>
    </row>
    <row r="477" spans="2:50" s="144" customFormat="1" outlineLevel="1" x14ac:dyDescent="0.25">
      <c r="B477" s="363"/>
      <c r="C477" s="364"/>
      <c r="D477" s="365"/>
      <c r="E477" s="377"/>
      <c r="F477" s="377"/>
      <c r="G477" s="377"/>
      <c r="H477" s="377"/>
      <c r="I477" s="377"/>
      <c r="J477" s="377"/>
      <c r="K477" s="377"/>
      <c r="L477" s="377"/>
      <c r="M477" s="377"/>
      <c r="N477" s="377"/>
      <c r="O477" s="378"/>
      <c r="P477" s="145"/>
      <c r="Q477" s="1" t="s">
        <v>1260</v>
      </c>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row>
    <row r="478" spans="2:50" s="144" customFormat="1" outlineLevel="1" x14ac:dyDescent="0.25">
      <c r="B478" s="363"/>
      <c r="C478" s="364"/>
      <c r="D478" s="365"/>
      <c r="E478" s="377"/>
      <c r="F478" s="377"/>
      <c r="G478" s="377"/>
      <c r="H478" s="377"/>
      <c r="I478" s="377"/>
      <c r="J478" s="377"/>
      <c r="K478" s="377"/>
      <c r="L478" s="377"/>
      <c r="M478" s="377"/>
      <c r="N478" s="377"/>
      <c r="O478" s="378"/>
      <c r="P478" s="145"/>
      <c r="Q478" s="1" t="s">
        <v>1261</v>
      </c>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c r="AO478" s="112"/>
      <c r="AP478" s="112"/>
      <c r="AQ478" s="112"/>
      <c r="AR478" s="112"/>
      <c r="AS478" s="112"/>
      <c r="AT478" s="112"/>
      <c r="AU478" s="112"/>
      <c r="AV478" s="112"/>
      <c r="AW478" s="112"/>
      <c r="AX478" s="112"/>
    </row>
    <row r="479" spans="2:50" s="144" customFormat="1" outlineLevel="1" x14ac:dyDescent="0.25">
      <c r="B479" s="363"/>
      <c r="C479" s="364"/>
      <c r="D479" s="365"/>
      <c r="E479" s="377"/>
      <c r="F479" s="377"/>
      <c r="G479" s="377"/>
      <c r="H479" s="377"/>
      <c r="I479" s="377"/>
      <c r="J479" s="377"/>
      <c r="K479" s="377"/>
      <c r="L479" s="377"/>
      <c r="M479" s="377"/>
      <c r="N479" s="377"/>
      <c r="O479" s="378"/>
      <c r="P479" s="145"/>
      <c r="Q479" s="1" t="s">
        <v>1262</v>
      </c>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c r="AO479" s="112"/>
      <c r="AP479" s="112"/>
      <c r="AQ479" s="112"/>
      <c r="AR479" s="112"/>
      <c r="AS479" s="112"/>
      <c r="AT479" s="112"/>
      <c r="AU479" s="112"/>
      <c r="AV479" s="112"/>
      <c r="AW479" s="112"/>
      <c r="AX479" s="112"/>
    </row>
    <row r="480" spans="2:50" s="144" customFormat="1" outlineLevel="1" x14ac:dyDescent="0.25">
      <c r="B480" s="363"/>
      <c r="C480" s="364"/>
      <c r="D480" s="365"/>
      <c r="E480" s="377"/>
      <c r="F480" s="377"/>
      <c r="G480" s="377"/>
      <c r="H480" s="377"/>
      <c r="I480" s="377"/>
      <c r="J480" s="377"/>
      <c r="K480" s="377"/>
      <c r="L480" s="377"/>
      <c r="M480" s="377"/>
      <c r="N480" s="377"/>
      <c r="O480" s="378"/>
      <c r="P480" s="145"/>
      <c r="Q480" s="1" t="s">
        <v>1263</v>
      </c>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row>
    <row r="481" spans="2:50" s="144" customFormat="1" outlineLevel="1" x14ac:dyDescent="0.25">
      <c r="B481" s="363"/>
      <c r="C481" s="364"/>
      <c r="D481" s="365"/>
      <c r="E481" s="377"/>
      <c r="F481" s="377"/>
      <c r="G481" s="377"/>
      <c r="H481" s="377"/>
      <c r="I481" s="377"/>
      <c r="J481" s="377"/>
      <c r="K481" s="377"/>
      <c r="L481" s="377"/>
      <c r="M481" s="377"/>
      <c r="N481" s="377"/>
      <c r="O481" s="378"/>
      <c r="P481" s="145"/>
      <c r="Q481" s="1" t="s">
        <v>1264</v>
      </c>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2"/>
    </row>
    <row r="482" spans="2:50" s="144" customFormat="1" outlineLevel="1" x14ac:dyDescent="0.25">
      <c r="B482" s="363"/>
      <c r="C482" s="364"/>
      <c r="D482" s="365"/>
      <c r="E482" s="377"/>
      <c r="F482" s="377"/>
      <c r="G482" s="377"/>
      <c r="H482" s="377"/>
      <c r="I482" s="377"/>
      <c r="J482" s="377"/>
      <c r="K482" s="377"/>
      <c r="L482" s="377"/>
      <c r="M482" s="377"/>
      <c r="N482" s="377"/>
      <c r="O482" s="378"/>
      <c r="P482" s="145"/>
      <c r="Q482" s="1" t="s">
        <v>1265</v>
      </c>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2"/>
    </row>
    <row r="483" spans="2:50" s="144" customFormat="1" outlineLevel="1" x14ac:dyDescent="0.25">
      <c r="B483" s="363"/>
      <c r="C483" s="364"/>
      <c r="D483" s="365"/>
      <c r="E483" s="377"/>
      <c r="F483" s="377"/>
      <c r="G483" s="377"/>
      <c r="H483" s="377"/>
      <c r="I483" s="377"/>
      <c r="J483" s="377"/>
      <c r="K483" s="377"/>
      <c r="L483" s="377"/>
      <c r="M483" s="377"/>
      <c r="N483" s="377"/>
      <c r="O483" s="378"/>
      <c r="P483" s="145"/>
      <c r="Q483" s="1" t="s">
        <v>1266</v>
      </c>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2"/>
    </row>
    <row r="484" spans="2:50" s="144" customFormat="1" outlineLevel="1" x14ac:dyDescent="0.25">
      <c r="B484" s="363"/>
      <c r="C484" s="364"/>
      <c r="D484" s="365"/>
      <c r="E484" s="377"/>
      <c r="F484" s="377"/>
      <c r="G484" s="377"/>
      <c r="H484" s="377"/>
      <c r="I484" s="377"/>
      <c r="J484" s="377"/>
      <c r="K484" s="377"/>
      <c r="L484" s="377"/>
      <c r="M484" s="377"/>
      <c r="N484" s="377"/>
      <c r="O484" s="378"/>
      <c r="P484" s="145"/>
      <c r="Q484" s="1" t="s">
        <v>1267</v>
      </c>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c r="AO484" s="112"/>
      <c r="AP484" s="112"/>
      <c r="AQ484" s="112"/>
      <c r="AR484" s="112"/>
      <c r="AS484" s="112"/>
      <c r="AT484" s="112"/>
      <c r="AU484" s="112"/>
      <c r="AV484" s="112"/>
      <c r="AW484" s="112"/>
      <c r="AX484" s="112"/>
    </row>
    <row r="485" spans="2:50" s="144" customFormat="1" outlineLevel="1" x14ac:dyDescent="0.25">
      <c r="B485" s="363"/>
      <c r="C485" s="364"/>
      <c r="D485" s="365"/>
      <c r="E485" s="377"/>
      <c r="F485" s="377"/>
      <c r="G485" s="377"/>
      <c r="H485" s="377"/>
      <c r="I485" s="377"/>
      <c r="J485" s="377"/>
      <c r="K485" s="377"/>
      <c r="L485" s="377"/>
      <c r="M485" s="377"/>
      <c r="N485" s="377"/>
      <c r="O485" s="378"/>
      <c r="P485" s="145"/>
      <c r="Q485" s="1" t="s">
        <v>1268</v>
      </c>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c r="AO485" s="112"/>
      <c r="AP485" s="112"/>
      <c r="AQ485" s="112"/>
      <c r="AR485" s="112"/>
      <c r="AS485" s="112"/>
      <c r="AT485" s="112"/>
      <c r="AU485" s="112"/>
      <c r="AV485" s="112"/>
      <c r="AW485" s="112"/>
      <c r="AX485" s="112"/>
    </row>
    <row r="486" spans="2:50" s="144" customFormat="1" outlineLevel="1" x14ac:dyDescent="0.25">
      <c r="B486" s="363"/>
      <c r="C486" s="364"/>
      <c r="D486" s="365"/>
      <c r="E486" s="377"/>
      <c r="F486" s="377"/>
      <c r="G486" s="377"/>
      <c r="H486" s="377"/>
      <c r="I486" s="377"/>
      <c r="J486" s="377"/>
      <c r="K486" s="377"/>
      <c r="L486" s="377"/>
      <c r="M486" s="377"/>
      <c r="N486" s="377"/>
      <c r="O486" s="378"/>
      <c r="P486" s="145"/>
      <c r="Q486" s="1" t="s">
        <v>1269</v>
      </c>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2"/>
      <c r="AP486" s="112"/>
      <c r="AQ486" s="112"/>
      <c r="AR486" s="112"/>
      <c r="AS486" s="112"/>
      <c r="AT486" s="112"/>
      <c r="AU486" s="112"/>
      <c r="AV486" s="112"/>
      <c r="AW486" s="112"/>
      <c r="AX486" s="112"/>
    </row>
    <row r="487" spans="2:50" s="144" customFormat="1" outlineLevel="1" x14ac:dyDescent="0.25">
      <c r="B487" s="363"/>
      <c r="C487" s="364"/>
      <c r="D487" s="365"/>
      <c r="E487" s="377"/>
      <c r="F487" s="377"/>
      <c r="G487" s="377"/>
      <c r="H487" s="377"/>
      <c r="I487" s="377"/>
      <c r="J487" s="377"/>
      <c r="K487" s="377"/>
      <c r="L487" s="377"/>
      <c r="M487" s="377"/>
      <c r="N487" s="377"/>
      <c r="O487" s="378"/>
      <c r="P487" s="145"/>
      <c r="Q487" s="1" t="s">
        <v>1270</v>
      </c>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2"/>
      <c r="AP487" s="112"/>
      <c r="AQ487" s="112"/>
      <c r="AR487" s="112"/>
      <c r="AS487" s="112"/>
      <c r="AT487" s="112"/>
      <c r="AU487" s="112"/>
      <c r="AV487" s="112"/>
      <c r="AW487" s="112"/>
      <c r="AX487" s="112"/>
    </row>
    <row r="488" spans="2:50" s="144" customFormat="1" outlineLevel="1" x14ac:dyDescent="0.25">
      <c r="B488" s="363"/>
      <c r="C488" s="364"/>
      <c r="D488" s="365"/>
      <c r="E488" s="377"/>
      <c r="F488" s="377"/>
      <c r="G488" s="377"/>
      <c r="H488" s="377"/>
      <c r="I488" s="377"/>
      <c r="J488" s="377"/>
      <c r="K488" s="377"/>
      <c r="L488" s="377"/>
      <c r="M488" s="377"/>
      <c r="N488" s="377"/>
      <c r="O488" s="378"/>
      <c r="P488" s="145"/>
      <c r="Q488" s="1" t="s">
        <v>1271</v>
      </c>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c r="AO488" s="112"/>
      <c r="AP488" s="112"/>
      <c r="AQ488" s="112"/>
      <c r="AR488" s="112"/>
      <c r="AS488" s="112"/>
      <c r="AT488" s="112"/>
      <c r="AU488" s="112"/>
      <c r="AV488" s="112"/>
      <c r="AW488" s="112"/>
      <c r="AX488" s="112"/>
    </row>
    <row r="489" spans="2:50" s="144" customFormat="1" outlineLevel="1" x14ac:dyDescent="0.25">
      <c r="B489" s="363"/>
      <c r="C489" s="364"/>
      <c r="D489" s="365"/>
      <c r="E489" s="377"/>
      <c r="F489" s="377"/>
      <c r="G489" s="377"/>
      <c r="H489" s="377"/>
      <c r="I489" s="377"/>
      <c r="J489" s="377"/>
      <c r="K489" s="377"/>
      <c r="L489" s="377"/>
      <c r="M489" s="377"/>
      <c r="N489" s="377"/>
      <c r="O489" s="378"/>
      <c r="P489" s="145"/>
      <c r="Q489" s="1" t="s">
        <v>1272</v>
      </c>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c r="AS489" s="112"/>
      <c r="AT489" s="112"/>
      <c r="AU489" s="112"/>
      <c r="AV489" s="112"/>
      <c r="AW489" s="112"/>
      <c r="AX489" s="112"/>
    </row>
    <row r="490" spans="2:50" s="144" customFormat="1" outlineLevel="1" x14ac:dyDescent="0.25">
      <c r="B490" s="363"/>
      <c r="C490" s="364"/>
      <c r="D490" s="365"/>
      <c r="E490" s="377"/>
      <c r="F490" s="377"/>
      <c r="G490" s="377"/>
      <c r="H490" s="377"/>
      <c r="I490" s="377"/>
      <c r="J490" s="377"/>
      <c r="K490" s="377"/>
      <c r="L490" s="377"/>
      <c r="M490" s="377"/>
      <c r="N490" s="377"/>
      <c r="O490" s="378"/>
      <c r="P490" s="145"/>
      <c r="Q490" s="1" t="s">
        <v>1273</v>
      </c>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row>
    <row r="491" spans="2:50" s="144" customFormat="1" outlineLevel="1" x14ac:dyDescent="0.25">
      <c r="B491" s="363"/>
      <c r="C491" s="364"/>
      <c r="D491" s="365"/>
      <c r="E491" s="377"/>
      <c r="F491" s="377"/>
      <c r="G491" s="377"/>
      <c r="H491" s="377"/>
      <c r="I491" s="377"/>
      <c r="J491" s="377"/>
      <c r="K491" s="377"/>
      <c r="L491" s="377"/>
      <c r="M491" s="377"/>
      <c r="N491" s="377"/>
      <c r="O491" s="378"/>
      <c r="P491" s="145"/>
      <c r="Q491" s="1" t="s">
        <v>1274</v>
      </c>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2"/>
      <c r="AQ491" s="112"/>
      <c r="AR491" s="112"/>
      <c r="AS491" s="112"/>
      <c r="AT491" s="112"/>
      <c r="AU491" s="112"/>
      <c r="AV491" s="112"/>
      <c r="AW491" s="112"/>
      <c r="AX491" s="112"/>
    </row>
    <row r="492" spans="2:50" s="144" customFormat="1" outlineLevel="1" x14ac:dyDescent="0.25">
      <c r="B492" s="363"/>
      <c r="C492" s="364"/>
      <c r="D492" s="365"/>
      <c r="E492" s="377"/>
      <c r="F492" s="377"/>
      <c r="G492" s="377"/>
      <c r="H492" s="377"/>
      <c r="I492" s="377"/>
      <c r="J492" s="377"/>
      <c r="K492" s="377"/>
      <c r="L492" s="377"/>
      <c r="M492" s="377"/>
      <c r="N492" s="377"/>
      <c r="O492" s="378"/>
      <c r="P492" s="145"/>
      <c r="Q492" s="1" t="s">
        <v>1275</v>
      </c>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2"/>
      <c r="AP492" s="112"/>
      <c r="AQ492" s="112"/>
      <c r="AR492" s="112"/>
      <c r="AS492" s="112"/>
      <c r="AT492" s="112"/>
      <c r="AU492" s="112"/>
      <c r="AV492" s="112"/>
      <c r="AW492" s="112"/>
      <c r="AX492" s="112"/>
    </row>
    <row r="493" spans="2:50" s="144" customFormat="1" outlineLevel="1" x14ac:dyDescent="0.25">
      <c r="B493" s="363"/>
      <c r="C493" s="364"/>
      <c r="D493" s="365"/>
      <c r="E493" s="377"/>
      <c r="F493" s="377"/>
      <c r="G493" s="377"/>
      <c r="H493" s="377"/>
      <c r="I493" s="377"/>
      <c r="J493" s="377"/>
      <c r="K493" s="377"/>
      <c r="L493" s="377"/>
      <c r="M493" s="377"/>
      <c r="N493" s="377"/>
      <c r="O493" s="378"/>
      <c r="P493" s="145"/>
      <c r="Q493" s="1" t="s">
        <v>1276</v>
      </c>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c r="AO493" s="112"/>
      <c r="AP493" s="112"/>
      <c r="AQ493" s="112"/>
      <c r="AR493" s="112"/>
      <c r="AS493" s="112"/>
      <c r="AT493" s="112"/>
      <c r="AU493" s="112"/>
      <c r="AV493" s="112"/>
      <c r="AW493" s="112"/>
      <c r="AX493" s="112"/>
    </row>
    <row r="494" spans="2:50" s="144" customFormat="1" outlineLevel="1" x14ac:dyDescent="0.25">
      <c r="B494" s="363"/>
      <c r="C494" s="364"/>
      <c r="D494" s="365"/>
      <c r="E494" s="377"/>
      <c r="F494" s="377"/>
      <c r="G494" s="377"/>
      <c r="H494" s="377"/>
      <c r="I494" s="377"/>
      <c r="J494" s="377"/>
      <c r="K494" s="377"/>
      <c r="L494" s="377"/>
      <c r="M494" s="377"/>
      <c r="N494" s="377"/>
      <c r="O494" s="378"/>
      <c r="P494" s="145"/>
      <c r="Q494" s="1" t="s">
        <v>1277</v>
      </c>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c r="AO494" s="112"/>
      <c r="AP494" s="112"/>
      <c r="AQ494" s="112"/>
      <c r="AR494" s="112"/>
      <c r="AS494" s="112"/>
      <c r="AT494" s="112"/>
      <c r="AU494" s="112"/>
      <c r="AV494" s="112"/>
      <c r="AW494" s="112"/>
      <c r="AX494" s="112"/>
    </row>
    <row r="495" spans="2:50" s="144" customFormat="1" outlineLevel="1" x14ac:dyDescent="0.25">
      <c r="B495" s="363"/>
      <c r="C495" s="364"/>
      <c r="D495" s="365"/>
      <c r="E495" s="377"/>
      <c r="F495" s="377"/>
      <c r="G495" s="377"/>
      <c r="H495" s="377"/>
      <c r="I495" s="377"/>
      <c r="J495" s="377"/>
      <c r="K495" s="377"/>
      <c r="L495" s="377"/>
      <c r="M495" s="377"/>
      <c r="N495" s="377"/>
      <c r="O495" s="378"/>
      <c r="P495" s="145"/>
      <c r="Q495" s="1" t="s">
        <v>1278</v>
      </c>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2"/>
      <c r="AP495" s="112"/>
      <c r="AQ495" s="112"/>
      <c r="AR495" s="112"/>
      <c r="AS495" s="112"/>
      <c r="AT495" s="112"/>
      <c r="AU495" s="112"/>
      <c r="AV495" s="112"/>
      <c r="AW495" s="112"/>
      <c r="AX495" s="112"/>
    </row>
    <row r="496" spans="2:50" s="144" customFormat="1" outlineLevel="1" x14ac:dyDescent="0.25">
      <c r="B496" s="363"/>
      <c r="C496" s="364"/>
      <c r="D496" s="365"/>
      <c r="E496" s="377"/>
      <c r="F496" s="377"/>
      <c r="G496" s="377"/>
      <c r="H496" s="377"/>
      <c r="I496" s="377"/>
      <c r="J496" s="377"/>
      <c r="K496" s="377"/>
      <c r="L496" s="377"/>
      <c r="M496" s="377"/>
      <c r="N496" s="377"/>
      <c r="O496" s="378"/>
      <c r="P496" s="145"/>
      <c r="Q496" s="1" t="s">
        <v>1279</v>
      </c>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c r="AO496" s="112"/>
      <c r="AP496" s="112"/>
      <c r="AQ496" s="112"/>
      <c r="AR496" s="112"/>
      <c r="AS496" s="112"/>
      <c r="AT496" s="112"/>
      <c r="AU496" s="112"/>
      <c r="AV496" s="112"/>
      <c r="AW496" s="112"/>
      <c r="AX496" s="112"/>
    </row>
    <row r="497" spans="2:50" s="144" customFormat="1" outlineLevel="1" x14ac:dyDescent="0.25">
      <c r="B497" s="363"/>
      <c r="C497" s="364"/>
      <c r="D497" s="365"/>
      <c r="E497" s="377"/>
      <c r="F497" s="377"/>
      <c r="G497" s="377"/>
      <c r="H497" s="377"/>
      <c r="I497" s="377"/>
      <c r="J497" s="377"/>
      <c r="K497" s="377"/>
      <c r="L497" s="377"/>
      <c r="M497" s="377"/>
      <c r="N497" s="377"/>
      <c r="O497" s="378"/>
      <c r="P497" s="145"/>
      <c r="Q497" s="1" t="s">
        <v>1280</v>
      </c>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c r="AO497" s="112"/>
      <c r="AP497" s="112"/>
      <c r="AQ497" s="112"/>
      <c r="AR497" s="112"/>
      <c r="AS497" s="112"/>
      <c r="AT497" s="112"/>
      <c r="AU497" s="112"/>
      <c r="AV497" s="112"/>
      <c r="AW497" s="112"/>
      <c r="AX497" s="112"/>
    </row>
    <row r="498" spans="2:50" s="144" customFormat="1" outlineLevel="1" x14ac:dyDescent="0.25">
      <c r="B498" s="363"/>
      <c r="C498" s="364"/>
      <c r="D498" s="365"/>
      <c r="E498" s="377"/>
      <c r="F498" s="377"/>
      <c r="G498" s="377"/>
      <c r="H498" s="377"/>
      <c r="I498" s="377"/>
      <c r="J498" s="377"/>
      <c r="K498" s="377"/>
      <c r="L498" s="377"/>
      <c r="M498" s="377"/>
      <c r="N498" s="377"/>
      <c r="O498" s="378"/>
      <c r="P498" s="145"/>
      <c r="Q498" s="1" t="s">
        <v>1281</v>
      </c>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c r="AO498" s="112"/>
      <c r="AP498" s="112"/>
      <c r="AQ498" s="112"/>
      <c r="AR498" s="112"/>
      <c r="AS498" s="112"/>
      <c r="AT498" s="112"/>
      <c r="AU498" s="112"/>
      <c r="AV498" s="112"/>
      <c r="AW498" s="112"/>
      <c r="AX498" s="112"/>
    </row>
    <row r="499" spans="2:50" s="144" customFormat="1" outlineLevel="1" x14ac:dyDescent="0.25">
      <c r="B499" s="363"/>
      <c r="C499" s="364"/>
      <c r="D499" s="365"/>
      <c r="E499" s="377"/>
      <c r="F499" s="377"/>
      <c r="G499" s="377"/>
      <c r="H499" s="377"/>
      <c r="I499" s="377"/>
      <c r="J499" s="377"/>
      <c r="K499" s="377"/>
      <c r="L499" s="377"/>
      <c r="M499" s="377"/>
      <c r="N499" s="377"/>
      <c r="O499" s="378"/>
      <c r="P499" s="145"/>
      <c r="Q499" s="1" t="s">
        <v>1282</v>
      </c>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2"/>
      <c r="AP499" s="112"/>
      <c r="AQ499" s="112"/>
      <c r="AR499" s="112"/>
      <c r="AS499" s="112"/>
      <c r="AT499" s="112"/>
      <c r="AU499" s="112"/>
      <c r="AV499" s="112"/>
      <c r="AW499" s="112"/>
      <c r="AX499" s="112"/>
    </row>
    <row r="500" spans="2:50" s="144" customFormat="1" outlineLevel="1" x14ac:dyDescent="0.25">
      <c r="B500" s="363"/>
      <c r="C500" s="364"/>
      <c r="D500" s="365"/>
      <c r="E500" s="377"/>
      <c r="F500" s="377"/>
      <c r="G500" s="377"/>
      <c r="H500" s="377"/>
      <c r="I500" s="377"/>
      <c r="J500" s="377"/>
      <c r="K500" s="377"/>
      <c r="L500" s="377"/>
      <c r="M500" s="377"/>
      <c r="N500" s="377"/>
      <c r="O500" s="378"/>
      <c r="P500" s="145"/>
      <c r="Q500" s="1" t="s">
        <v>1283</v>
      </c>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2"/>
      <c r="AP500" s="112"/>
      <c r="AQ500" s="112"/>
      <c r="AR500" s="112"/>
      <c r="AS500" s="112"/>
      <c r="AT500" s="112"/>
      <c r="AU500" s="112"/>
      <c r="AV500" s="112"/>
      <c r="AW500" s="112"/>
      <c r="AX500" s="112"/>
    </row>
    <row r="501" spans="2:50" s="144" customFormat="1" outlineLevel="1" x14ac:dyDescent="0.25">
      <c r="B501" s="363"/>
      <c r="C501" s="364"/>
      <c r="D501" s="365"/>
      <c r="E501" s="377"/>
      <c r="F501" s="377"/>
      <c r="G501" s="377"/>
      <c r="H501" s="377"/>
      <c r="I501" s="377"/>
      <c r="J501" s="377"/>
      <c r="K501" s="377"/>
      <c r="L501" s="377"/>
      <c r="M501" s="377"/>
      <c r="N501" s="377"/>
      <c r="O501" s="378"/>
      <c r="P501" s="145"/>
      <c r="Q501" s="1" t="s">
        <v>1284</v>
      </c>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c r="AO501" s="112"/>
      <c r="AP501" s="112"/>
      <c r="AQ501" s="112"/>
      <c r="AR501" s="112"/>
      <c r="AS501" s="112"/>
      <c r="AT501" s="112"/>
      <c r="AU501" s="112"/>
      <c r="AV501" s="112"/>
      <c r="AW501" s="112"/>
      <c r="AX501" s="112"/>
    </row>
    <row r="502" spans="2:50" s="144" customFormat="1" outlineLevel="1" x14ac:dyDescent="0.25">
      <c r="B502" s="363"/>
      <c r="C502" s="364"/>
      <c r="D502" s="365"/>
      <c r="E502" s="377"/>
      <c r="F502" s="377"/>
      <c r="G502" s="377"/>
      <c r="H502" s="377"/>
      <c r="I502" s="377"/>
      <c r="J502" s="377"/>
      <c r="K502" s="377"/>
      <c r="L502" s="377"/>
      <c r="M502" s="377"/>
      <c r="N502" s="377"/>
      <c r="O502" s="378"/>
      <c r="P502" s="145"/>
      <c r="Q502" s="1" t="s">
        <v>1285</v>
      </c>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2"/>
      <c r="AP502" s="112"/>
      <c r="AQ502" s="112"/>
      <c r="AR502" s="112"/>
      <c r="AS502" s="112"/>
      <c r="AT502" s="112"/>
      <c r="AU502" s="112"/>
      <c r="AV502" s="112"/>
      <c r="AW502" s="112"/>
      <c r="AX502" s="112"/>
    </row>
    <row r="503" spans="2:50" s="144" customFormat="1" outlineLevel="1" x14ac:dyDescent="0.25">
      <c r="B503" s="363"/>
      <c r="C503" s="364"/>
      <c r="D503" s="365"/>
      <c r="E503" s="377"/>
      <c r="F503" s="377"/>
      <c r="G503" s="377"/>
      <c r="H503" s="377"/>
      <c r="I503" s="377"/>
      <c r="J503" s="377"/>
      <c r="K503" s="377"/>
      <c r="L503" s="377"/>
      <c r="M503" s="377"/>
      <c r="N503" s="377"/>
      <c r="O503" s="378"/>
      <c r="P503" s="145"/>
      <c r="Q503" s="1" t="s">
        <v>1286</v>
      </c>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2"/>
      <c r="AP503" s="112"/>
      <c r="AQ503" s="112"/>
      <c r="AR503" s="112"/>
      <c r="AS503" s="112"/>
      <c r="AT503" s="112"/>
      <c r="AU503" s="112"/>
      <c r="AV503" s="112"/>
      <c r="AW503" s="112"/>
      <c r="AX503" s="112"/>
    </row>
    <row r="504" spans="2:50" s="144" customFormat="1" outlineLevel="1" x14ac:dyDescent="0.25">
      <c r="B504" s="363"/>
      <c r="C504" s="364"/>
      <c r="D504" s="365"/>
      <c r="E504" s="377"/>
      <c r="F504" s="377"/>
      <c r="G504" s="377"/>
      <c r="H504" s="377"/>
      <c r="I504" s="377"/>
      <c r="J504" s="377"/>
      <c r="K504" s="377"/>
      <c r="L504" s="377"/>
      <c r="M504" s="377"/>
      <c r="N504" s="377"/>
      <c r="O504" s="378"/>
      <c r="P504" s="145"/>
      <c r="Q504" s="1" t="s">
        <v>1287</v>
      </c>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2"/>
      <c r="AP504" s="112"/>
      <c r="AQ504" s="112"/>
      <c r="AR504" s="112"/>
      <c r="AS504" s="112"/>
      <c r="AT504" s="112"/>
      <c r="AU504" s="112"/>
      <c r="AV504" s="112"/>
      <c r="AW504" s="112"/>
      <c r="AX504" s="112"/>
    </row>
    <row r="505" spans="2:50" s="144" customFormat="1" outlineLevel="1" x14ac:dyDescent="0.25">
      <c r="B505" s="363"/>
      <c r="C505" s="364"/>
      <c r="D505" s="365"/>
      <c r="E505" s="377"/>
      <c r="F505" s="377"/>
      <c r="G505" s="377"/>
      <c r="H505" s="377"/>
      <c r="I505" s="377"/>
      <c r="J505" s="377"/>
      <c r="K505" s="377"/>
      <c r="L505" s="377"/>
      <c r="M505" s="377"/>
      <c r="N505" s="377"/>
      <c r="O505" s="378"/>
      <c r="P505" s="145"/>
      <c r="Q505" s="1" t="s">
        <v>1288</v>
      </c>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2"/>
      <c r="AP505" s="112"/>
      <c r="AQ505" s="112"/>
      <c r="AR505" s="112"/>
      <c r="AS505" s="112"/>
      <c r="AT505" s="112"/>
      <c r="AU505" s="112"/>
      <c r="AV505" s="112"/>
      <c r="AW505" s="112"/>
      <c r="AX505" s="112"/>
    </row>
    <row r="506" spans="2:50" s="144" customFormat="1" outlineLevel="1" x14ac:dyDescent="0.25">
      <c r="B506" s="363"/>
      <c r="C506" s="364"/>
      <c r="D506" s="365"/>
      <c r="E506" s="377"/>
      <c r="F506" s="377"/>
      <c r="G506" s="377"/>
      <c r="H506" s="377"/>
      <c r="I506" s="377"/>
      <c r="J506" s="377"/>
      <c r="K506" s="377"/>
      <c r="L506" s="377"/>
      <c r="M506" s="377"/>
      <c r="N506" s="377"/>
      <c r="O506" s="378"/>
      <c r="P506" s="145"/>
      <c r="Q506" s="1" t="s">
        <v>1289</v>
      </c>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2"/>
      <c r="AP506" s="112"/>
      <c r="AQ506" s="112"/>
      <c r="AR506" s="112"/>
      <c r="AS506" s="112"/>
      <c r="AT506" s="112"/>
      <c r="AU506" s="112"/>
      <c r="AV506" s="112"/>
      <c r="AW506" s="112"/>
      <c r="AX506" s="112"/>
    </row>
    <row r="507" spans="2:50" s="144" customFormat="1" outlineLevel="1" x14ac:dyDescent="0.25">
      <c r="B507" s="363"/>
      <c r="C507" s="364"/>
      <c r="D507" s="365"/>
      <c r="E507" s="377"/>
      <c r="F507" s="377"/>
      <c r="G507" s="377"/>
      <c r="H507" s="377"/>
      <c r="I507" s="377"/>
      <c r="J507" s="377"/>
      <c r="K507" s="377"/>
      <c r="L507" s="377"/>
      <c r="M507" s="377"/>
      <c r="N507" s="377"/>
      <c r="O507" s="378"/>
      <c r="P507" s="145"/>
      <c r="Q507" s="1" t="s">
        <v>1290</v>
      </c>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2"/>
      <c r="AP507" s="112"/>
      <c r="AQ507" s="112"/>
      <c r="AR507" s="112"/>
      <c r="AS507" s="112"/>
      <c r="AT507" s="112"/>
      <c r="AU507" s="112"/>
      <c r="AV507" s="112"/>
      <c r="AW507" s="112"/>
      <c r="AX507" s="112"/>
    </row>
    <row r="508" spans="2:50" s="144" customFormat="1" outlineLevel="1" x14ac:dyDescent="0.25">
      <c r="B508" s="363"/>
      <c r="C508" s="364"/>
      <c r="D508" s="365"/>
      <c r="E508" s="377"/>
      <c r="F508" s="377"/>
      <c r="G508" s="377"/>
      <c r="H508" s="377"/>
      <c r="I508" s="377"/>
      <c r="J508" s="377"/>
      <c r="K508" s="377"/>
      <c r="L508" s="377"/>
      <c r="M508" s="377"/>
      <c r="N508" s="377"/>
      <c r="O508" s="378"/>
      <c r="P508" s="145"/>
      <c r="Q508" s="1" t="s">
        <v>1291</v>
      </c>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c r="AO508" s="112"/>
      <c r="AP508" s="112"/>
      <c r="AQ508" s="112"/>
      <c r="AR508" s="112"/>
      <c r="AS508" s="112"/>
      <c r="AT508" s="112"/>
      <c r="AU508" s="112"/>
      <c r="AV508" s="112"/>
      <c r="AW508" s="112"/>
      <c r="AX508" s="112"/>
    </row>
    <row r="509" spans="2:50" s="144" customFormat="1" outlineLevel="1" x14ac:dyDescent="0.25">
      <c r="B509" s="363"/>
      <c r="C509" s="364"/>
      <c r="D509" s="365"/>
      <c r="E509" s="377"/>
      <c r="F509" s="377"/>
      <c r="G509" s="377"/>
      <c r="H509" s="377"/>
      <c r="I509" s="377"/>
      <c r="J509" s="377"/>
      <c r="K509" s="377"/>
      <c r="L509" s="377"/>
      <c r="M509" s="377"/>
      <c r="N509" s="377"/>
      <c r="O509" s="378"/>
      <c r="P509" s="145"/>
      <c r="Q509" s="1" t="s">
        <v>1292</v>
      </c>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2"/>
      <c r="AP509" s="112"/>
      <c r="AQ509" s="112"/>
      <c r="AR509" s="112"/>
      <c r="AS509" s="112"/>
      <c r="AT509" s="112"/>
      <c r="AU509" s="112"/>
      <c r="AV509" s="112"/>
      <c r="AW509" s="112"/>
      <c r="AX509" s="112"/>
    </row>
    <row r="510" spans="2:50" s="144" customFormat="1" outlineLevel="1" x14ac:dyDescent="0.25">
      <c r="B510" s="363"/>
      <c r="C510" s="364"/>
      <c r="D510" s="365"/>
      <c r="E510" s="377"/>
      <c r="F510" s="377"/>
      <c r="G510" s="377"/>
      <c r="H510" s="377"/>
      <c r="I510" s="377"/>
      <c r="J510" s="377"/>
      <c r="K510" s="377"/>
      <c r="L510" s="377"/>
      <c r="M510" s="377"/>
      <c r="N510" s="377"/>
      <c r="O510" s="378"/>
      <c r="P510" s="145"/>
      <c r="Q510" s="1" t="s">
        <v>1293</v>
      </c>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c r="AO510" s="112"/>
      <c r="AP510" s="112"/>
      <c r="AQ510" s="112"/>
      <c r="AR510" s="112"/>
      <c r="AS510" s="112"/>
      <c r="AT510" s="112"/>
      <c r="AU510" s="112"/>
      <c r="AV510" s="112"/>
      <c r="AW510" s="112"/>
      <c r="AX510" s="112"/>
    </row>
    <row r="511" spans="2:50" s="144" customFormat="1" outlineLevel="1" x14ac:dyDescent="0.25">
      <c r="B511" s="363"/>
      <c r="C511" s="364"/>
      <c r="D511" s="365"/>
      <c r="E511" s="377"/>
      <c r="F511" s="377"/>
      <c r="G511" s="377"/>
      <c r="H511" s="377"/>
      <c r="I511" s="377"/>
      <c r="J511" s="377"/>
      <c r="K511" s="377"/>
      <c r="L511" s="377"/>
      <c r="M511" s="377"/>
      <c r="N511" s="377"/>
      <c r="O511" s="378"/>
      <c r="P511" s="145"/>
      <c r="Q511" s="1" t="s">
        <v>1294</v>
      </c>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c r="AO511" s="112"/>
      <c r="AP511" s="112"/>
      <c r="AQ511" s="112"/>
      <c r="AR511" s="112"/>
      <c r="AS511" s="112"/>
      <c r="AT511" s="112"/>
      <c r="AU511" s="112"/>
      <c r="AV511" s="112"/>
      <c r="AW511" s="112"/>
      <c r="AX511" s="112"/>
    </row>
    <row r="512" spans="2:50" s="144" customFormat="1" outlineLevel="1" x14ac:dyDescent="0.25">
      <c r="B512" s="363"/>
      <c r="C512" s="364"/>
      <c r="D512" s="365"/>
      <c r="E512" s="377"/>
      <c r="F512" s="377"/>
      <c r="G512" s="377"/>
      <c r="H512" s="377"/>
      <c r="I512" s="377"/>
      <c r="J512" s="377"/>
      <c r="K512" s="377"/>
      <c r="L512" s="377"/>
      <c r="M512" s="377"/>
      <c r="N512" s="377"/>
      <c r="O512" s="378"/>
      <c r="P512" s="145"/>
      <c r="Q512" s="1" t="s">
        <v>1295</v>
      </c>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2"/>
      <c r="AP512" s="112"/>
      <c r="AQ512" s="112"/>
      <c r="AR512" s="112"/>
      <c r="AS512" s="112"/>
      <c r="AT512" s="112"/>
      <c r="AU512" s="112"/>
      <c r="AV512" s="112"/>
      <c r="AW512" s="112"/>
      <c r="AX512" s="112"/>
    </row>
    <row r="513" spans="2:50" s="144" customFormat="1" outlineLevel="1" x14ac:dyDescent="0.25">
      <c r="B513" s="363"/>
      <c r="C513" s="364"/>
      <c r="D513" s="365"/>
      <c r="E513" s="377"/>
      <c r="F513" s="377"/>
      <c r="G513" s="377"/>
      <c r="H513" s="377"/>
      <c r="I513" s="377"/>
      <c r="J513" s="377"/>
      <c r="K513" s="377"/>
      <c r="L513" s="377"/>
      <c r="M513" s="377"/>
      <c r="N513" s="377"/>
      <c r="O513" s="378"/>
      <c r="P513" s="145"/>
      <c r="Q513" s="1" t="s">
        <v>1296</v>
      </c>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c r="AR513" s="112"/>
      <c r="AS513" s="112"/>
      <c r="AT513" s="112"/>
      <c r="AU513" s="112"/>
      <c r="AV513" s="112"/>
      <c r="AW513" s="112"/>
      <c r="AX513" s="112"/>
    </row>
    <row r="514" spans="2:50" s="144" customFormat="1" outlineLevel="1" x14ac:dyDescent="0.25">
      <c r="B514" s="363"/>
      <c r="C514" s="364"/>
      <c r="D514" s="365"/>
      <c r="E514" s="377"/>
      <c r="F514" s="377"/>
      <c r="G514" s="377"/>
      <c r="H514" s="377"/>
      <c r="I514" s="377"/>
      <c r="J514" s="377"/>
      <c r="K514" s="377"/>
      <c r="L514" s="377"/>
      <c r="M514" s="377"/>
      <c r="N514" s="377"/>
      <c r="O514" s="378"/>
      <c r="P514" s="145"/>
      <c r="Q514" s="1" t="s">
        <v>1297</v>
      </c>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c r="AO514" s="112"/>
      <c r="AP514" s="112"/>
      <c r="AQ514" s="112"/>
      <c r="AR514" s="112"/>
      <c r="AS514" s="112"/>
      <c r="AT514" s="112"/>
      <c r="AU514" s="112"/>
      <c r="AV514" s="112"/>
      <c r="AW514" s="112"/>
      <c r="AX514" s="112"/>
    </row>
    <row r="515" spans="2:50" s="144" customFormat="1" outlineLevel="1" x14ac:dyDescent="0.25">
      <c r="B515" s="363"/>
      <c r="C515" s="364"/>
      <c r="D515" s="365"/>
      <c r="E515" s="377"/>
      <c r="F515" s="377"/>
      <c r="G515" s="377"/>
      <c r="H515" s="377"/>
      <c r="I515" s="377"/>
      <c r="J515" s="377"/>
      <c r="K515" s="377"/>
      <c r="L515" s="377"/>
      <c r="M515" s="377"/>
      <c r="N515" s="377"/>
      <c r="O515" s="378"/>
      <c r="P515" s="145"/>
      <c r="Q515" s="1" t="s">
        <v>1298</v>
      </c>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c r="AO515" s="112"/>
      <c r="AP515" s="112"/>
      <c r="AQ515" s="112"/>
      <c r="AR515" s="112"/>
      <c r="AS515" s="112"/>
      <c r="AT515" s="112"/>
      <c r="AU515" s="112"/>
      <c r="AV515" s="112"/>
      <c r="AW515" s="112"/>
      <c r="AX515" s="112"/>
    </row>
    <row r="516" spans="2:50" s="144" customFormat="1" outlineLevel="1" x14ac:dyDescent="0.25">
      <c r="B516" s="363"/>
      <c r="C516" s="364"/>
      <c r="D516" s="365"/>
      <c r="E516" s="377"/>
      <c r="F516" s="377"/>
      <c r="G516" s="377"/>
      <c r="H516" s="377"/>
      <c r="I516" s="377"/>
      <c r="J516" s="377"/>
      <c r="K516" s="377"/>
      <c r="L516" s="377"/>
      <c r="M516" s="377"/>
      <c r="N516" s="377"/>
      <c r="O516" s="378"/>
      <c r="P516" s="145"/>
      <c r="Q516" s="1" t="s">
        <v>1299</v>
      </c>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2"/>
      <c r="AP516" s="112"/>
      <c r="AQ516" s="112"/>
      <c r="AR516" s="112"/>
      <c r="AS516" s="112"/>
      <c r="AT516" s="112"/>
      <c r="AU516" s="112"/>
      <c r="AV516" s="112"/>
      <c r="AW516" s="112"/>
      <c r="AX516" s="112"/>
    </row>
    <row r="517" spans="2:50" s="144" customFormat="1" outlineLevel="1" x14ac:dyDescent="0.25">
      <c r="B517" s="363"/>
      <c r="C517" s="364"/>
      <c r="D517" s="365"/>
      <c r="E517" s="377"/>
      <c r="F517" s="377"/>
      <c r="G517" s="377"/>
      <c r="H517" s="377"/>
      <c r="I517" s="377"/>
      <c r="J517" s="377"/>
      <c r="K517" s="377"/>
      <c r="L517" s="377"/>
      <c r="M517" s="377"/>
      <c r="N517" s="377"/>
      <c r="O517" s="378"/>
      <c r="P517" s="145"/>
      <c r="Q517" s="1" t="s">
        <v>1300</v>
      </c>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2"/>
    </row>
    <row r="518" spans="2:50" s="144" customFormat="1" outlineLevel="1" x14ac:dyDescent="0.25">
      <c r="B518" s="363"/>
      <c r="C518" s="364"/>
      <c r="D518" s="365"/>
      <c r="E518" s="377"/>
      <c r="F518" s="377"/>
      <c r="G518" s="377"/>
      <c r="H518" s="377"/>
      <c r="I518" s="377"/>
      <c r="J518" s="377"/>
      <c r="K518" s="377"/>
      <c r="L518" s="377"/>
      <c r="M518" s="377"/>
      <c r="N518" s="377"/>
      <c r="O518" s="378"/>
      <c r="P518" s="145"/>
      <c r="Q518" s="1" t="s">
        <v>1301</v>
      </c>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2"/>
    </row>
    <row r="519" spans="2:50" s="144" customFormat="1" outlineLevel="1" x14ac:dyDescent="0.25">
      <c r="B519" s="363"/>
      <c r="C519" s="364"/>
      <c r="D519" s="365"/>
      <c r="E519" s="377"/>
      <c r="F519" s="377"/>
      <c r="G519" s="377"/>
      <c r="H519" s="377"/>
      <c r="I519" s="377"/>
      <c r="J519" s="377"/>
      <c r="K519" s="377"/>
      <c r="L519" s="377"/>
      <c r="M519" s="377"/>
      <c r="N519" s="377"/>
      <c r="O519" s="378"/>
      <c r="P519" s="145"/>
      <c r="Q519" s="1" t="s">
        <v>1302</v>
      </c>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c r="AO519" s="112"/>
      <c r="AP519" s="112"/>
      <c r="AQ519" s="112"/>
      <c r="AR519" s="112"/>
      <c r="AS519" s="112"/>
      <c r="AT519" s="112"/>
      <c r="AU519" s="112"/>
      <c r="AV519" s="112"/>
      <c r="AW519" s="112"/>
      <c r="AX519" s="112"/>
    </row>
    <row r="520" spans="2:50" s="144" customFormat="1" outlineLevel="1" x14ac:dyDescent="0.25">
      <c r="B520" s="363"/>
      <c r="C520" s="364"/>
      <c r="D520" s="365"/>
      <c r="E520" s="377"/>
      <c r="F520" s="377"/>
      <c r="G520" s="377"/>
      <c r="H520" s="377"/>
      <c r="I520" s="377"/>
      <c r="J520" s="377"/>
      <c r="K520" s="377"/>
      <c r="L520" s="377"/>
      <c r="M520" s="377"/>
      <c r="N520" s="377"/>
      <c r="O520" s="378"/>
      <c r="P520" s="145"/>
      <c r="Q520" s="1" t="s">
        <v>1303</v>
      </c>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c r="AO520" s="112"/>
      <c r="AP520" s="112"/>
      <c r="AQ520" s="112"/>
      <c r="AR520" s="112"/>
      <c r="AS520" s="112"/>
      <c r="AT520" s="112"/>
      <c r="AU520" s="112"/>
      <c r="AV520" s="112"/>
      <c r="AW520" s="112"/>
      <c r="AX520" s="112"/>
    </row>
    <row r="521" spans="2:50" s="144" customFormat="1" outlineLevel="1" x14ac:dyDescent="0.25">
      <c r="B521" s="363"/>
      <c r="C521" s="364"/>
      <c r="D521" s="365"/>
      <c r="E521" s="377"/>
      <c r="F521" s="377"/>
      <c r="G521" s="377"/>
      <c r="H521" s="377"/>
      <c r="I521" s="377"/>
      <c r="J521" s="377"/>
      <c r="K521" s="377"/>
      <c r="L521" s="377"/>
      <c r="M521" s="377"/>
      <c r="N521" s="377"/>
      <c r="O521" s="378"/>
      <c r="P521" s="145"/>
      <c r="Q521" s="1" t="s">
        <v>1304</v>
      </c>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c r="AO521" s="112"/>
      <c r="AP521" s="112"/>
      <c r="AQ521" s="112"/>
      <c r="AR521" s="112"/>
      <c r="AS521" s="112"/>
      <c r="AT521" s="112"/>
      <c r="AU521" s="112"/>
      <c r="AV521" s="112"/>
      <c r="AW521" s="112"/>
      <c r="AX521" s="112"/>
    </row>
    <row r="522" spans="2:50" s="144" customFormat="1" outlineLevel="1" x14ac:dyDescent="0.25">
      <c r="B522" s="363"/>
      <c r="C522" s="364"/>
      <c r="D522" s="365"/>
      <c r="E522" s="377"/>
      <c r="F522" s="377"/>
      <c r="G522" s="377"/>
      <c r="H522" s="377"/>
      <c r="I522" s="377"/>
      <c r="J522" s="377"/>
      <c r="K522" s="377"/>
      <c r="L522" s="377"/>
      <c r="M522" s="377"/>
      <c r="N522" s="377"/>
      <c r="O522" s="378"/>
      <c r="P522" s="145"/>
      <c r="Q522" s="1" t="s">
        <v>1305</v>
      </c>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2"/>
      <c r="AP522" s="112"/>
      <c r="AQ522" s="112"/>
      <c r="AR522" s="112"/>
      <c r="AS522" s="112"/>
      <c r="AT522" s="112"/>
      <c r="AU522" s="112"/>
      <c r="AV522" s="112"/>
      <c r="AW522" s="112"/>
      <c r="AX522" s="112"/>
    </row>
    <row r="523" spans="2:50" s="144" customFormat="1" outlineLevel="1" x14ac:dyDescent="0.25">
      <c r="B523" s="363"/>
      <c r="C523" s="364"/>
      <c r="D523" s="365"/>
      <c r="E523" s="377"/>
      <c r="F523" s="377"/>
      <c r="G523" s="377"/>
      <c r="H523" s="377"/>
      <c r="I523" s="377"/>
      <c r="J523" s="377"/>
      <c r="K523" s="377"/>
      <c r="L523" s="377"/>
      <c r="M523" s="377"/>
      <c r="N523" s="377"/>
      <c r="O523" s="378"/>
      <c r="P523" s="145"/>
      <c r="Q523" s="1" t="s">
        <v>1306</v>
      </c>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c r="AO523" s="112"/>
      <c r="AP523" s="112"/>
      <c r="AQ523" s="112"/>
      <c r="AR523" s="112"/>
      <c r="AS523" s="112"/>
      <c r="AT523" s="112"/>
      <c r="AU523" s="112"/>
      <c r="AV523" s="112"/>
      <c r="AW523" s="112"/>
      <c r="AX523" s="112"/>
    </row>
    <row r="524" spans="2:50" s="144" customFormat="1" outlineLevel="1" x14ac:dyDescent="0.25">
      <c r="B524" s="363"/>
      <c r="C524" s="364"/>
      <c r="D524" s="365"/>
      <c r="E524" s="377"/>
      <c r="F524" s="377"/>
      <c r="G524" s="377"/>
      <c r="H524" s="377"/>
      <c r="I524" s="377"/>
      <c r="J524" s="377"/>
      <c r="K524" s="377"/>
      <c r="L524" s="377"/>
      <c r="M524" s="377"/>
      <c r="N524" s="377"/>
      <c r="O524" s="378"/>
      <c r="P524" s="145"/>
      <c r="Q524" s="1" t="s">
        <v>1307</v>
      </c>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c r="AO524" s="112"/>
      <c r="AP524" s="112"/>
      <c r="AQ524" s="112"/>
      <c r="AR524" s="112"/>
      <c r="AS524" s="112"/>
      <c r="AT524" s="112"/>
      <c r="AU524" s="112"/>
      <c r="AV524" s="112"/>
      <c r="AW524" s="112"/>
      <c r="AX524" s="112"/>
    </row>
    <row r="525" spans="2:50" s="144" customFormat="1" outlineLevel="1" x14ac:dyDescent="0.25">
      <c r="B525" s="363"/>
      <c r="C525" s="364"/>
      <c r="D525" s="365"/>
      <c r="E525" s="377"/>
      <c r="F525" s="377"/>
      <c r="G525" s="377"/>
      <c r="H525" s="377"/>
      <c r="I525" s="377"/>
      <c r="J525" s="377"/>
      <c r="K525" s="377"/>
      <c r="L525" s="377"/>
      <c r="M525" s="377"/>
      <c r="N525" s="377"/>
      <c r="O525" s="378"/>
      <c r="P525" s="145"/>
      <c r="Q525" s="1" t="s">
        <v>1308</v>
      </c>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c r="AO525" s="112"/>
      <c r="AP525" s="112"/>
      <c r="AQ525" s="112"/>
      <c r="AR525" s="112"/>
      <c r="AS525" s="112"/>
      <c r="AT525" s="112"/>
      <c r="AU525" s="112"/>
      <c r="AV525" s="112"/>
      <c r="AW525" s="112"/>
      <c r="AX525" s="112"/>
    </row>
    <row r="526" spans="2:50" s="144" customFormat="1" outlineLevel="1" x14ac:dyDescent="0.25">
      <c r="B526" s="363"/>
      <c r="C526" s="364"/>
      <c r="D526" s="365"/>
      <c r="E526" s="377"/>
      <c r="F526" s="377"/>
      <c r="G526" s="377"/>
      <c r="H526" s="377"/>
      <c r="I526" s="377"/>
      <c r="J526" s="377"/>
      <c r="K526" s="377"/>
      <c r="L526" s="377"/>
      <c r="M526" s="377"/>
      <c r="N526" s="377"/>
      <c r="O526" s="378"/>
      <c r="P526" s="145"/>
      <c r="Q526" s="1" t="s">
        <v>1309</v>
      </c>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2"/>
      <c r="AP526" s="112"/>
      <c r="AQ526" s="112"/>
      <c r="AR526" s="112"/>
      <c r="AS526" s="112"/>
      <c r="AT526" s="112"/>
      <c r="AU526" s="112"/>
      <c r="AV526" s="112"/>
      <c r="AW526" s="112"/>
      <c r="AX526" s="112"/>
    </row>
    <row r="527" spans="2:50" s="144" customFormat="1" outlineLevel="1" x14ac:dyDescent="0.25">
      <c r="B527" s="363"/>
      <c r="C527" s="364"/>
      <c r="D527" s="365"/>
      <c r="E527" s="377"/>
      <c r="F527" s="377"/>
      <c r="G527" s="377"/>
      <c r="H527" s="377"/>
      <c r="I527" s="377"/>
      <c r="J527" s="377"/>
      <c r="K527" s="377"/>
      <c r="L527" s="377"/>
      <c r="M527" s="377"/>
      <c r="N527" s="377"/>
      <c r="O527" s="378"/>
      <c r="P527" s="145"/>
      <c r="Q527" s="1" t="s">
        <v>1310</v>
      </c>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c r="AO527" s="112"/>
      <c r="AP527" s="112"/>
      <c r="AQ527" s="112"/>
      <c r="AR527" s="112"/>
      <c r="AS527" s="112"/>
      <c r="AT527" s="112"/>
      <c r="AU527" s="112"/>
      <c r="AV527" s="112"/>
      <c r="AW527" s="112"/>
      <c r="AX527" s="112"/>
    </row>
    <row r="528" spans="2:50" s="144" customFormat="1" outlineLevel="1" x14ac:dyDescent="0.25">
      <c r="B528" s="363"/>
      <c r="C528" s="364"/>
      <c r="D528" s="365"/>
      <c r="E528" s="377"/>
      <c r="F528" s="377"/>
      <c r="G528" s="377"/>
      <c r="H528" s="377"/>
      <c r="I528" s="377"/>
      <c r="J528" s="377"/>
      <c r="K528" s="377"/>
      <c r="L528" s="377"/>
      <c r="M528" s="377"/>
      <c r="N528" s="377"/>
      <c r="O528" s="378"/>
      <c r="P528" s="145"/>
      <c r="Q528" s="1" t="s">
        <v>1311</v>
      </c>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c r="AO528" s="112"/>
      <c r="AP528" s="112"/>
      <c r="AQ528" s="112"/>
      <c r="AR528" s="112"/>
      <c r="AS528" s="112"/>
      <c r="AT528" s="112"/>
      <c r="AU528" s="112"/>
      <c r="AV528" s="112"/>
      <c r="AW528" s="112"/>
      <c r="AX528" s="112"/>
    </row>
    <row r="529" spans="2:50" s="144" customFormat="1" outlineLevel="1" x14ac:dyDescent="0.25">
      <c r="B529" s="363"/>
      <c r="C529" s="364"/>
      <c r="D529" s="365"/>
      <c r="E529" s="377"/>
      <c r="F529" s="377"/>
      <c r="G529" s="377"/>
      <c r="H529" s="377"/>
      <c r="I529" s="377"/>
      <c r="J529" s="377"/>
      <c r="K529" s="377"/>
      <c r="L529" s="377"/>
      <c r="M529" s="377"/>
      <c r="N529" s="377"/>
      <c r="O529" s="378"/>
      <c r="P529" s="145"/>
      <c r="Q529" s="1" t="s">
        <v>1312</v>
      </c>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2"/>
      <c r="AP529" s="112"/>
      <c r="AQ529" s="112"/>
      <c r="AR529" s="112"/>
      <c r="AS529" s="112"/>
      <c r="AT529" s="112"/>
      <c r="AU529" s="112"/>
      <c r="AV529" s="112"/>
      <c r="AW529" s="112"/>
      <c r="AX529" s="112"/>
    </row>
    <row r="530" spans="2:50" s="144" customFormat="1" outlineLevel="1" x14ac:dyDescent="0.25">
      <c r="B530" s="363"/>
      <c r="C530" s="364"/>
      <c r="D530" s="365"/>
      <c r="E530" s="377"/>
      <c r="F530" s="377"/>
      <c r="G530" s="377"/>
      <c r="H530" s="377"/>
      <c r="I530" s="377"/>
      <c r="J530" s="377"/>
      <c r="K530" s="377"/>
      <c r="L530" s="377"/>
      <c r="M530" s="377"/>
      <c r="N530" s="377"/>
      <c r="O530" s="378"/>
      <c r="P530" s="145"/>
      <c r="Q530" s="1" t="s">
        <v>1313</v>
      </c>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2"/>
      <c r="AP530" s="112"/>
      <c r="AQ530" s="112"/>
      <c r="AR530" s="112"/>
      <c r="AS530" s="112"/>
      <c r="AT530" s="112"/>
      <c r="AU530" s="112"/>
      <c r="AV530" s="112"/>
      <c r="AW530" s="112"/>
      <c r="AX530" s="112"/>
    </row>
    <row r="531" spans="2:50" s="144" customFormat="1" outlineLevel="1" x14ac:dyDescent="0.25">
      <c r="B531" s="363"/>
      <c r="C531" s="364"/>
      <c r="D531" s="365"/>
      <c r="E531" s="377"/>
      <c r="F531" s="377"/>
      <c r="G531" s="377"/>
      <c r="H531" s="377"/>
      <c r="I531" s="377"/>
      <c r="J531" s="377"/>
      <c r="K531" s="377"/>
      <c r="L531" s="377"/>
      <c r="M531" s="377"/>
      <c r="N531" s="377"/>
      <c r="O531" s="378"/>
      <c r="P531" s="145"/>
      <c r="Q531" s="1" t="s">
        <v>1314</v>
      </c>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2"/>
      <c r="AP531" s="112"/>
      <c r="AQ531" s="112"/>
      <c r="AR531" s="112"/>
      <c r="AS531" s="112"/>
      <c r="AT531" s="112"/>
      <c r="AU531" s="112"/>
      <c r="AV531" s="112"/>
      <c r="AW531" s="112"/>
      <c r="AX531" s="112"/>
    </row>
    <row r="532" spans="2:50" s="144" customFormat="1" outlineLevel="1" x14ac:dyDescent="0.25">
      <c r="B532" s="363"/>
      <c r="C532" s="364"/>
      <c r="D532" s="365"/>
      <c r="E532" s="377"/>
      <c r="F532" s="377"/>
      <c r="G532" s="377"/>
      <c r="H532" s="377"/>
      <c r="I532" s="377"/>
      <c r="J532" s="377"/>
      <c r="K532" s="377"/>
      <c r="L532" s="377"/>
      <c r="M532" s="377"/>
      <c r="N532" s="377"/>
      <c r="O532" s="378"/>
      <c r="P532" s="145"/>
      <c r="Q532" s="1" t="s">
        <v>1315</v>
      </c>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c r="AO532" s="112"/>
      <c r="AP532" s="112"/>
      <c r="AQ532" s="112"/>
      <c r="AR532" s="112"/>
      <c r="AS532" s="112"/>
      <c r="AT532" s="112"/>
      <c r="AU532" s="112"/>
      <c r="AV532" s="112"/>
      <c r="AW532" s="112"/>
      <c r="AX532" s="112"/>
    </row>
    <row r="533" spans="2:50" s="144" customFormat="1" outlineLevel="1" x14ac:dyDescent="0.25">
      <c r="B533" s="363"/>
      <c r="C533" s="364"/>
      <c r="D533" s="365"/>
      <c r="E533" s="377"/>
      <c r="F533" s="377"/>
      <c r="G533" s="377"/>
      <c r="H533" s="377"/>
      <c r="I533" s="377"/>
      <c r="J533" s="377"/>
      <c r="K533" s="377"/>
      <c r="L533" s="377"/>
      <c r="M533" s="377"/>
      <c r="N533" s="377"/>
      <c r="O533" s="378"/>
      <c r="P533" s="145"/>
      <c r="Q533" s="1" t="s">
        <v>1316</v>
      </c>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c r="AO533" s="112"/>
      <c r="AP533" s="112"/>
      <c r="AQ533" s="112"/>
      <c r="AR533" s="112"/>
      <c r="AS533" s="112"/>
      <c r="AT533" s="112"/>
      <c r="AU533" s="112"/>
      <c r="AV533" s="112"/>
      <c r="AW533" s="112"/>
      <c r="AX533" s="112"/>
    </row>
    <row r="534" spans="2:50" s="144" customFormat="1" outlineLevel="1" x14ac:dyDescent="0.25">
      <c r="B534" s="363"/>
      <c r="C534" s="364"/>
      <c r="D534" s="365"/>
      <c r="E534" s="377"/>
      <c r="F534" s="377"/>
      <c r="G534" s="377"/>
      <c r="H534" s="377"/>
      <c r="I534" s="377"/>
      <c r="J534" s="377"/>
      <c r="K534" s="377"/>
      <c r="L534" s="377"/>
      <c r="M534" s="377"/>
      <c r="N534" s="377"/>
      <c r="O534" s="378"/>
      <c r="P534" s="145"/>
      <c r="Q534" s="1" t="s">
        <v>1317</v>
      </c>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c r="AO534" s="112"/>
      <c r="AP534" s="112"/>
      <c r="AQ534" s="112"/>
      <c r="AR534" s="112"/>
      <c r="AS534" s="112"/>
      <c r="AT534" s="112"/>
      <c r="AU534" s="112"/>
      <c r="AV534" s="112"/>
      <c r="AW534" s="112"/>
      <c r="AX534" s="112"/>
    </row>
    <row r="535" spans="2:50" s="144" customFormat="1" outlineLevel="1" x14ac:dyDescent="0.25">
      <c r="B535" s="363"/>
      <c r="C535" s="364"/>
      <c r="D535" s="365"/>
      <c r="E535" s="377"/>
      <c r="F535" s="377"/>
      <c r="G535" s="377"/>
      <c r="H535" s="377"/>
      <c r="I535" s="377"/>
      <c r="J535" s="377"/>
      <c r="K535" s="377"/>
      <c r="L535" s="377"/>
      <c r="M535" s="377"/>
      <c r="N535" s="377"/>
      <c r="O535" s="378"/>
      <c r="P535" s="145"/>
      <c r="Q535" s="1" t="s">
        <v>1318</v>
      </c>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2"/>
    </row>
    <row r="536" spans="2:50" s="144" customFormat="1" outlineLevel="1" x14ac:dyDescent="0.25">
      <c r="B536" s="363"/>
      <c r="C536" s="364"/>
      <c r="D536" s="365"/>
      <c r="E536" s="377"/>
      <c r="F536" s="377"/>
      <c r="G536" s="377"/>
      <c r="H536" s="377"/>
      <c r="I536" s="377"/>
      <c r="J536" s="377"/>
      <c r="K536" s="377"/>
      <c r="L536" s="377"/>
      <c r="M536" s="377"/>
      <c r="N536" s="377"/>
      <c r="O536" s="378"/>
      <c r="P536" s="145"/>
      <c r="Q536" s="1" t="s">
        <v>1319</v>
      </c>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2"/>
    </row>
    <row r="537" spans="2:50" s="144" customFormat="1" outlineLevel="1" x14ac:dyDescent="0.25">
      <c r="B537" s="363"/>
      <c r="C537" s="364"/>
      <c r="D537" s="365"/>
      <c r="E537" s="377"/>
      <c r="F537" s="377"/>
      <c r="G537" s="377"/>
      <c r="H537" s="377"/>
      <c r="I537" s="377"/>
      <c r="J537" s="377"/>
      <c r="K537" s="377"/>
      <c r="L537" s="377"/>
      <c r="M537" s="377"/>
      <c r="N537" s="377"/>
      <c r="O537" s="378"/>
      <c r="P537" s="145"/>
      <c r="Q537" s="1" t="s">
        <v>1320</v>
      </c>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2"/>
    </row>
    <row r="538" spans="2:50" s="144" customFormat="1" outlineLevel="1" x14ac:dyDescent="0.25">
      <c r="B538" s="363"/>
      <c r="C538" s="364"/>
      <c r="D538" s="365"/>
      <c r="E538" s="377"/>
      <c r="F538" s="377"/>
      <c r="G538" s="377"/>
      <c r="H538" s="377"/>
      <c r="I538" s="377"/>
      <c r="J538" s="377"/>
      <c r="K538" s="377"/>
      <c r="L538" s="377"/>
      <c r="M538" s="377"/>
      <c r="N538" s="377"/>
      <c r="O538" s="378"/>
      <c r="P538" s="145"/>
      <c r="Q538" s="1" t="s">
        <v>1321</v>
      </c>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2"/>
      <c r="AP538" s="112"/>
      <c r="AQ538" s="112"/>
      <c r="AR538" s="112"/>
      <c r="AS538" s="112"/>
      <c r="AT538" s="112"/>
      <c r="AU538" s="112"/>
      <c r="AV538" s="112"/>
      <c r="AW538" s="112"/>
      <c r="AX538" s="112"/>
    </row>
    <row r="539" spans="2:50" s="144" customFormat="1" outlineLevel="1" x14ac:dyDescent="0.25">
      <c r="B539" s="363"/>
      <c r="C539" s="364"/>
      <c r="D539" s="365"/>
      <c r="E539" s="377"/>
      <c r="F539" s="377"/>
      <c r="G539" s="377"/>
      <c r="H539" s="377"/>
      <c r="I539" s="377"/>
      <c r="J539" s="377"/>
      <c r="K539" s="377"/>
      <c r="L539" s="377"/>
      <c r="M539" s="377"/>
      <c r="N539" s="377"/>
      <c r="O539" s="378"/>
      <c r="P539" s="145"/>
      <c r="Q539" s="1" t="s">
        <v>1322</v>
      </c>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row>
    <row r="540" spans="2:50" s="144" customFormat="1" outlineLevel="1" x14ac:dyDescent="0.25">
      <c r="B540" s="363"/>
      <c r="C540" s="364"/>
      <c r="D540" s="365"/>
      <c r="E540" s="377"/>
      <c r="F540" s="377"/>
      <c r="G540" s="377"/>
      <c r="H540" s="377"/>
      <c r="I540" s="377"/>
      <c r="J540" s="377"/>
      <c r="K540" s="377"/>
      <c r="L540" s="377"/>
      <c r="M540" s="377"/>
      <c r="N540" s="377"/>
      <c r="O540" s="378"/>
      <c r="P540" s="145"/>
      <c r="Q540" s="1" t="s">
        <v>1323</v>
      </c>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c r="AO540" s="112"/>
      <c r="AP540" s="112"/>
      <c r="AQ540" s="112"/>
      <c r="AR540" s="112"/>
      <c r="AS540" s="112"/>
      <c r="AT540" s="112"/>
      <c r="AU540" s="112"/>
      <c r="AV540" s="112"/>
      <c r="AW540" s="112"/>
      <c r="AX540" s="112"/>
    </row>
    <row r="541" spans="2:50" s="144" customFormat="1" outlineLevel="1" x14ac:dyDescent="0.25">
      <c r="B541" s="363"/>
      <c r="C541" s="364"/>
      <c r="D541" s="365"/>
      <c r="E541" s="377"/>
      <c r="F541" s="377"/>
      <c r="G541" s="377"/>
      <c r="H541" s="377"/>
      <c r="I541" s="377"/>
      <c r="J541" s="377"/>
      <c r="K541" s="377"/>
      <c r="L541" s="377"/>
      <c r="M541" s="377"/>
      <c r="N541" s="377"/>
      <c r="O541" s="378"/>
      <c r="P541" s="145"/>
      <c r="Q541" s="1" t="s">
        <v>1324</v>
      </c>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c r="AO541" s="112"/>
      <c r="AP541" s="112"/>
      <c r="AQ541" s="112"/>
      <c r="AR541" s="112"/>
      <c r="AS541" s="112"/>
      <c r="AT541" s="112"/>
      <c r="AU541" s="112"/>
      <c r="AV541" s="112"/>
      <c r="AW541" s="112"/>
      <c r="AX541" s="112"/>
    </row>
    <row r="542" spans="2:50" s="144" customFormat="1" outlineLevel="1" x14ac:dyDescent="0.25">
      <c r="B542" s="363"/>
      <c r="C542" s="364"/>
      <c r="D542" s="365"/>
      <c r="E542" s="377"/>
      <c r="F542" s="377"/>
      <c r="G542" s="377"/>
      <c r="H542" s="377"/>
      <c r="I542" s="377"/>
      <c r="J542" s="377"/>
      <c r="K542" s="377"/>
      <c r="L542" s="377"/>
      <c r="M542" s="377"/>
      <c r="N542" s="377"/>
      <c r="O542" s="378"/>
      <c r="P542" s="145"/>
      <c r="Q542" s="1" t="s">
        <v>1325</v>
      </c>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c r="AO542" s="112"/>
      <c r="AP542" s="112"/>
      <c r="AQ542" s="112"/>
      <c r="AR542" s="112"/>
      <c r="AS542" s="112"/>
      <c r="AT542" s="112"/>
      <c r="AU542" s="112"/>
      <c r="AV542" s="112"/>
      <c r="AW542" s="112"/>
      <c r="AX542" s="112"/>
    </row>
    <row r="543" spans="2:50" s="144" customFormat="1" outlineLevel="1" x14ac:dyDescent="0.25">
      <c r="B543" s="363"/>
      <c r="C543" s="364"/>
      <c r="D543" s="365"/>
      <c r="E543" s="377"/>
      <c r="F543" s="377"/>
      <c r="G543" s="377"/>
      <c r="H543" s="377"/>
      <c r="I543" s="377"/>
      <c r="J543" s="377"/>
      <c r="K543" s="377"/>
      <c r="L543" s="377"/>
      <c r="M543" s="377"/>
      <c r="N543" s="377"/>
      <c r="O543" s="378"/>
      <c r="P543" s="145"/>
      <c r="Q543" s="1" t="s">
        <v>1326</v>
      </c>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c r="AO543" s="112"/>
      <c r="AP543" s="112"/>
      <c r="AQ543" s="112"/>
      <c r="AR543" s="112"/>
      <c r="AS543" s="112"/>
      <c r="AT543" s="112"/>
      <c r="AU543" s="112"/>
      <c r="AV543" s="112"/>
      <c r="AW543" s="112"/>
      <c r="AX543" s="112"/>
    </row>
    <row r="544" spans="2:50" s="144" customFormat="1" outlineLevel="1" x14ac:dyDescent="0.25">
      <c r="B544" s="363"/>
      <c r="C544" s="364"/>
      <c r="D544" s="365"/>
      <c r="E544" s="377"/>
      <c r="F544" s="377"/>
      <c r="G544" s="377"/>
      <c r="H544" s="377"/>
      <c r="I544" s="377"/>
      <c r="J544" s="377"/>
      <c r="K544" s="377"/>
      <c r="L544" s="377"/>
      <c r="M544" s="377"/>
      <c r="N544" s="377"/>
      <c r="O544" s="378"/>
      <c r="P544" s="145"/>
      <c r="Q544" s="1" t="s">
        <v>1327</v>
      </c>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c r="AO544" s="112"/>
      <c r="AP544" s="112"/>
      <c r="AQ544" s="112"/>
      <c r="AR544" s="112"/>
      <c r="AS544" s="112"/>
      <c r="AT544" s="112"/>
      <c r="AU544" s="112"/>
      <c r="AV544" s="112"/>
      <c r="AW544" s="112"/>
      <c r="AX544" s="112"/>
    </row>
    <row r="545" spans="2:50" s="144" customFormat="1" outlineLevel="1" x14ac:dyDescent="0.25">
      <c r="B545" s="363"/>
      <c r="C545" s="364"/>
      <c r="D545" s="365"/>
      <c r="E545" s="377"/>
      <c r="F545" s="377"/>
      <c r="G545" s="377"/>
      <c r="H545" s="377"/>
      <c r="I545" s="377"/>
      <c r="J545" s="377"/>
      <c r="K545" s="377"/>
      <c r="L545" s="377"/>
      <c r="M545" s="377"/>
      <c r="N545" s="377"/>
      <c r="O545" s="378"/>
      <c r="P545" s="145"/>
      <c r="Q545" s="1" t="s">
        <v>1328</v>
      </c>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c r="AO545" s="112"/>
      <c r="AP545" s="112"/>
      <c r="AQ545" s="112"/>
      <c r="AR545" s="112"/>
      <c r="AS545" s="112"/>
      <c r="AT545" s="112"/>
      <c r="AU545" s="112"/>
      <c r="AV545" s="112"/>
      <c r="AW545" s="112"/>
      <c r="AX545" s="112"/>
    </row>
    <row r="546" spans="2:50" s="144" customFormat="1" outlineLevel="1" x14ac:dyDescent="0.25">
      <c r="B546" s="363"/>
      <c r="C546" s="364"/>
      <c r="D546" s="365"/>
      <c r="E546" s="377"/>
      <c r="F546" s="377"/>
      <c r="G546" s="377"/>
      <c r="H546" s="377"/>
      <c r="I546" s="377"/>
      <c r="J546" s="377"/>
      <c r="K546" s="377"/>
      <c r="L546" s="377"/>
      <c r="M546" s="377"/>
      <c r="N546" s="377"/>
      <c r="O546" s="378"/>
      <c r="P546" s="145"/>
      <c r="Q546" s="1" t="s">
        <v>1329</v>
      </c>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2"/>
      <c r="AP546" s="112"/>
      <c r="AQ546" s="112"/>
      <c r="AR546" s="112"/>
      <c r="AS546" s="112"/>
      <c r="AT546" s="112"/>
      <c r="AU546" s="112"/>
      <c r="AV546" s="112"/>
      <c r="AW546" s="112"/>
      <c r="AX546" s="112"/>
    </row>
    <row r="547" spans="2:50" s="144" customFormat="1" outlineLevel="1" x14ac:dyDescent="0.25">
      <c r="B547" s="363"/>
      <c r="C547" s="364"/>
      <c r="D547" s="365"/>
      <c r="E547" s="377"/>
      <c r="F547" s="377"/>
      <c r="G547" s="377"/>
      <c r="H547" s="377"/>
      <c r="I547" s="377"/>
      <c r="J547" s="377"/>
      <c r="K547" s="377"/>
      <c r="L547" s="377"/>
      <c r="M547" s="377"/>
      <c r="N547" s="377"/>
      <c r="O547" s="378"/>
      <c r="P547" s="145"/>
      <c r="Q547" s="1" t="s">
        <v>1330</v>
      </c>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c r="AO547" s="112"/>
      <c r="AP547" s="112"/>
      <c r="AQ547" s="112"/>
      <c r="AR547" s="112"/>
      <c r="AS547" s="112"/>
      <c r="AT547" s="112"/>
      <c r="AU547" s="112"/>
      <c r="AV547" s="112"/>
      <c r="AW547" s="112"/>
      <c r="AX547" s="112"/>
    </row>
    <row r="548" spans="2:50" s="144" customFormat="1" outlineLevel="1" x14ac:dyDescent="0.25">
      <c r="B548" s="363"/>
      <c r="C548" s="364"/>
      <c r="D548" s="365"/>
      <c r="E548" s="377"/>
      <c r="F548" s="377"/>
      <c r="G548" s="377"/>
      <c r="H548" s="377"/>
      <c r="I548" s="377"/>
      <c r="J548" s="377"/>
      <c r="K548" s="377"/>
      <c r="L548" s="377"/>
      <c r="M548" s="377"/>
      <c r="N548" s="377"/>
      <c r="O548" s="378"/>
      <c r="P548" s="145"/>
      <c r="Q548" s="1" t="s">
        <v>1331</v>
      </c>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2"/>
      <c r="AP548" s="112"/>
      <c r="AQ548" s="112"/>
      <c r="AR548" s="112"/>
      <c r="AS548" s="112"/>
      <c r="AT548" s="112"/>
      <c r="AU548" s="112"/>
      <c r="AV548" s="112"/>
      <c r="AW548" s="112"/>
      <c r="AX548" s="112"/>
    </row>
    <row r="549" spans="2:50" s="144" customFormat="1" outlineLevel="1" x14ac:dyDescent="0.25">
      <c r="B549" s="363"/>
      <c r="C549" s="364"/>
      <c r="D549" s="365"/>
      <c r="E549" s="377"/>
      <c r="F549" s="377"/>
      <c r="G549" s="377"/>
      <c r="H549" s="377"/>
      <c r="I549" s="377"/>
      <c r="J549" s="377"/>
      <c r="K549" s="377"/>
      <c r="L549" s="377"/>
      <c r="M549" s="377"/>
      <c r="N549" s="377"/>
      <c r="O549" s="378"/>
      <c r="P549" s="145"/>
      <c r="Q549" s="1" t="s">
        <v>1332</v>
      </c>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2"/>
      <c r="AP549" s="112"/>
      <c r="AQ549" s="112"/>
      <c r="AR549" s="112"/>
      <c r="AS549" s="112"/>
      <c r="AT549" s="112"/>
      <c r="AU549" s="112"/>
      <c r="AV549" s="112"/>
      <c r="AW549" s="112"/>
      <c r="AX549" s="112"/>
    </row>
    <row r="550" spans="2:50" s="144" customFormat="1" outlineLevel="1" x14ac:dyDescent="0.25">
      <c r="B550" s="363"/>
      <c r="C550" s="364"/>
      <c r="D550" s="365"/>
      <c r="E550" s="377"/>
      <c r="F550" s="377"/>
      <c r="G550" s="377"/>
      <c r="H550" s="377"/>
      <c r="I550" s="377"/>
      <c r="J550" s="377"/>
      <c r="K550" s="377"/>
      <c r="L550" s="377"/>
      <c r="M550" s="377"/>
      <c r="N550" s="377"/>
      <c r="O550" s="378"/>
      <c r="P550" s="145"/>
      <c r="Q550" s="1" t="s">
        <v>1333</v>
      </c>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2"/>
      <c r="AP550" s="112"/>
      <c r="AQ550" s="112"/>
      <c r="AR550" s="112"/>
      <c r="AS550" s="112"/>
      <c r="AT550" s="112"/>
      <c r="AU550" s="112"/>
      <c r="AV550" s="112"/>
      <c r="AW550" s="112"/>
      <c r="AX550" s="112"/>
    </row>
    <row r="551" spans="2:50" s="144" customFormat="1" outlineLevel="1" x14ac:dyDescent="0.25">
      <c r="B551" s="363"/>
      <c r="C551" s="364"/>
      <c r="D551" s="365"/>
      <c r="E551" s="377"/>
      <c r="F551" s="377"/>
      <c r="G551" s="377"/>
      <c r="H551" s="377"/>
      <c r="I551" s="377"/>
      <c r="J551" s="377"/>
      <c r="K551" s="377"/>
      <c r="L551" s="377"/>
      <c r="M551" s="377"/>
      <c r="N551" s="377"/>
      <c r="O551" s="378"/>
      <c r="P551" s="145"/>
      <c r="Q551" s="1" t="s">
        <v>1334</v>
      </c>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c r="AO551" s="112"/>
      <c r="AP551" s="112"/>
      <c r="AQ551" s="112"/>
      <c r="AR551" s="112"/>
      <c r="AS551" s="112"/>
      <c r="AT551" s="112"/>
      <c r="AU551" s="112"/>
      <c r="AV551" s="112"/>
      <c r="AW551" s="112"/>
      <c r="AX551" s="112"/>
    </row>
    <row r="552" spans="2:50" s="144" customFormat="1" outlineLevel="1" x14ac:dyDescent="0.25">
      <c r="B552" s="363"/>
      <c r="C552" s="364"/>
      <c r="D552" s="365"/>
      <c r="E552" s="377"/>
      <c r="F552" s="377"/>
      <c r="G552" s="377"/>
      <c r="H552" s="377"/>
      <c r="I552" s="377"/>
      <c r="J552" s="377"/>
      <c r="K552" s="377"/>
      <c r="L552" s="377"/>
      <c r="M552" s="377"/>
      <c r="N552" s="377"/>
      <c r="O552" s="378"/>
      <c r="P552" s="145"/>
      <c r="Q552" s="1" t="s">
        <v>1335</v>
      </c>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c r="AO552" s="112"/>
      <c r="AP552" s="112"/>
      <c r="AQ552" s="112"/>
      <c r="AR552" s="112"/>
      <c r="AS552" s="112"/>
      <c r="AT552" s="112"/>
      <c r="AU552" s="112"/>
      <c r="AV552" s="112"/>
      <c r="AW552" s="112"/>
      <c r="AX552" s="112"/>
    </row>
    <row r="553" spans="2:50" s="144" customFormat="1" outlineLevel="1" x14ac:dyDescent="0.25">
      <c r="B553" s="363"/>
      <c r="C553" s="364"/>
      <c r="D553" s="365"/>
      <c r="E553" s="377"/>
      <c r="F553" s="377"/>
      <c r="G553" s="377"/>
      <c r="H553" s="377"/>
      <c r="I553" s="377"/>
      <c r="J553" s="377"/>
      <c r="K553" s="377"/>
      <c r="L553" s="377"/>
      <c r="M553" s="377"/>
      <c r="N553" s="377"/>
      <c r="O553" s="378"/>
      <c r="P553" s="145"/>
      <c r="Q553" s="1" t="s">
        <v>1336</v>
      </c>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2"/>
      <c r="AP553" s="112"/>
      <c r="AQ553" s="112"/>
      <c r="AR553" s="112"/>
      <c r="AS553" s="112"/>
      <c r="AT553" s="112"/>
      <c r="AU553" s="112"/>
      <c r="AV553" s="112"/>
      <c r="AW553" s="112"/>
      <c r="AX553" s="112"/>
    </row>
    <row r="554" spans="2:50" s="144" customFormat="1" outlineLevel="1" x14ac:dyDescent="0.25">
      <c r="B554" s="363"/>
      <c r="C554" s="364"/>
      <c r="D554" s="365"/>
      <c r="E554" s="377"/>
      <c r="F554" s="377"/>
      <c r="G554" s="377"/>
      <c r="H554" s="377"/>
      <c r="I554" s="377"/>
      <c r="J554" s="377"/>
      <c r="K554" s="377"/>
      <c r="L554" s="377"/>
      <c r="M554" s="377"/>
      <c r="N554" s="377"/>
      <c r="O554" s="378"/>
      <c r="P554" s="145"/>
      <c r="Q554" s="1" t="s">
        <v>1337</v>
      </c>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c r="AS554" s="112"/>
      <c r="AT554" s="112"/>
      <c r="AU554" s="112"/>
      <c r="AV554" s="112"/>
      <c r="AW554" s="112"/>
      <c r="AX554" s="112"/>
    </row>
    <row r="555" spans="2:50" s="144" customFormat="1" outlineLevel="1" x14ac:dyDescent="0.25">
      <c r="B555" s="363"/>
      <c r="C555" s="364"/>
      <c r="D555" s="365"/>
      <c r="E555" s="377"/>
      <c r="F555" s="377"/>
      <c r="G555" s="377"/>
      <c r="H555" s="377"/>
      <c r="I555" s="377"/>
      <c r="J555" s="377"/>
      <c r="K555" s="377"/>
      <c r="L555" s="377"/>
      <c r="M555" s="377"/>
      <c r="N555" s="377"/>
      <c r="O555" s="378"/>
      <c r="P555" s="145"/>
      <c r="Q555" s="1" t="s">
        <v>1338</v>
      </c>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c r="AO555" s="112"/>
      <c r="AP555" s="112"/>
      <c r="AQ555" s="112"/>
      <c r="AR555" s="112"/>
      <c r="AS555" s="112"/>
      <c r="AT555" s="112"/>
      <c r="AU555" s="112"/>
      <c r="AV555" s="112"/>
      <c r="AW555" s="112"/>
      <c r="AX555" s="112"/>
    </row>
    <row r="556" spans="2:50" s="144" customFormat="1" outlineLevel="1" x14ac:dyDescent="0.25">
      <c r="B556" s="363"/>
      <c r="C556" s="364"/>
      <c r="D556" s="365"/>
      <c r="E556" s="377"/>
      <c r="F556" s="377"/>
      <c r="G556" s="377"/>
      <c r="H556" s="377"/>
      <c r="I556" s="377"/>
      <c r="J556" s="377"/>
      <c r="K556" s="377"/>
      <c r="L556" s="377"/>
      <c r="M556" s="377"/>
      <c r="N556" s="377"/>
      <c r="O556" s="378"/>
      <c r="P556" s="145"/>
      <c r="Q556" s="1" t="s">
        <v>1339</v>
      </c>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c r="AO556" s="112"/>
      <c r="AP556" s="112"/>
      <c r="AQ556" s="112"/>
      <c r="AR556" s="112"/>
      <c r="AS556" s="112"/>
      <c r="AT556" s="112"/>
      <c r="AU556" s="112"/>
      <c r="AV556" s="112"/>
      <c r="AW556" s="112"/>
      <c r="AX556" s="112"/>
    </row>
    <row r="557" spans="2:50" s="144" customFormat="1" outlineLevel="1" x14ac:dyDescent="0.25">
      <c r="B557" s="363"/>
      <c r="C557" s="364"/>
      <c r="D557" s="365"/>
      <c r="E557" s="377"/>
      <c r="F557" s="377"/>
      <c r="G557" s="377"/>
      <c r="H557" s="377"/>
      <c r="I557" s="377"/>
      <c r="J557" s="377"/>
      <c r="K557" s="377"/>
      <c r="L557" s="377"/>
      <c r="M557" s="377"/>
      <c r="N557" s="377"/>
      <c r="O557" s="378"/>
      <c r="P557" s="145"/>
      <c r="Q557" s="1" t="s">
        <v>1340</v>
      </c>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c r="AO557" s="112"/>
      <c r="AP557" s="112"/>
      <c r="AQ557" s="112"/>
      <c r="AR557" s="112"/>
      <c r="AS557" s="112"/>
      <c r="AT557" s="112"/>
      <c r="AU557" s="112"/>
      <c r="AV557" s="112"/>
      <c r="AW557" s="112"/>
      <c r="AX557" s="112"/>
    </row>
    <row r="558" spans="2:50" s="144" customFormat="1" outlineLevel="1" x14ac:dyDescent="0.25">
      <c r="B558" s="363"/>
      <c r="C558" s="364"/>
      <c r="D558" s="365"/>
      <c r="E558" s="377"/>
      <c r="F558" s="377"/>
      <c r="G558" s="377"/>
      <c r="H558" s="377"/>
      <c r="I558" s="377"/>
      <c r="J558" s="377"/>
      <c r="K558" s="377"/>
      <c r="L558" s="377"/>
      <c r="M558" s="377"/>
      <c r="N558" s="377"/>
      <c r="O558" s="378"/>
      <c r="P558" s="145"/>
      <c r="Q558" s="1" t="s">
        <v>1341</v>
      </c>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c r="AO558" s="112"/>
      <c r="AP558" s="112"/>
      <c r="AQ558" s="112"/>
      <c r="AR558" s="112"/>
      <c r="AS558" s="112"/>
      <c r="AT558" s="112"/>
      <c r="AU558" s="112"/>
      <c r="AV558" s="112"/>
      <c r="AW558" s="112"/>
      <c r="AX558" s="112"/>
    </row>
    <row r="559" spans="2:50" s="144" customFormat="1" outlineLevel="1" x14ac:dyDescent="0.25">
      <c r="B559" s="363"/>
      <c r="C559" s="364"/>
      <c r="D559" s="365"/>
      <c r="E559" s="377"/>
      <c r="F559" s="377"/>
      <c r="G559" s="377"/>
      <c r="H559" s="377"/>
      <c r="I559" s="377"/>
      <c r="J559" s="377"/>
      <c r="K559" s="377"/>
      <c r="L559" s="377"/>
      <c r="M559" s="377"/>
      <c r="N559" s="377"/>
      <c r="O559" s="378"/>
      <c r="P559" s="145"/>
      <c r="Q559" s="1" t="s">
        <v>1342</v>
      </c>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c r="AO559" s="112"/>
      <c r="AP559" s="112"/>
      <c r="AQ559" s="112"/>
      <c r="AR559" s="112"/>
      <c r="AS559" s="112"/>
      <c r="AT559" s="112"/>
      <c r="AU559" s="112"/>
      <c r="AV559" s="112"/>
      <c r="AW559" s="112"/>
      <c r="AX559" s="112"/>
    </row>
    <row r="560" spans="2:50" s="144" customFormat="1" outlineLevel="1" x14ac:dyDescent="0.25">
      <c r="B560" s="363"/>
      <c r="C560" s="364"/>
      <c r="D560" s="365"/>
      <c r="E560" s="377"/>
      <c r="F560" s="377"/>
      <c r="G560" s="377"/>
      <c r="H560" s="377"/>
      <c r="I560" s="377"/>
      <c r="J560" s="377"/>
      <c r="K560" s="377"/>
      <c r="L560" s="377"/>
      <c r="M560" s="377"/>
      <c r="N560" s="377"/>
      <c r="O560" s="378"/>
      <c r="P560" s="145"/>
      <c r="Q560" s="1" t="s">
        <v>1343</v>
      </c>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c r="AO560" s="112"/>
      <c r="AP560" s="112"/>
      <c r="AQ560" s="112"/>
      <c r="AR560" s="112"/>
      <c r="AS560" s="112"/>
      <c r="AT560" s="112"/>
      <c r="AU560" s="112"/>
      <c r="AV560" s="112"/>
      <c r="AW560" s="112"/>
      <c r="AX560" s="112"/>
    </row>
    <row r="561" spans="2:50" s="144" customFormat="1" outlineLevel="1" x14ac:dyDescent="0.25">
      <c r="B561" s="363"/>
      <c r="C561" s="364"/>
      <c r="D561" s="365"/>
      <c r="E561" s="377"/>
      <c r="F561" s="377"/>
      <c r="G561" s="377"/>
      <c r="H561" s="377"/>
      <c r="I561" s="377"/>
      <c r="J561" s="377"/>
      <c r="K561" s="377"/>
      <c r="L561" s="377"/>
      <c r="M561" s="377"/>
      <c r="N561" s="377"/>
      <c r="O561" s="378"/>
      <c r="P561" s="145"/>
      <c r="Q561" s="1" t="s">
        <v>1344</v>
      </c>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c r="AO561" s="112"/>
      <c r="AP561" s="112"/>
      <c r="AQ561" s="112"/>
      <c r="AR561" s="112"/>
      <c r="AS561" s="112"/>
      <c r="AT561" s="112"/>
      <c r="AU561" s="112"/>
      <c r="AV561" s="112"/>
      <c r="AW561" s="112"/>
      <c r="AX561" s="112"/>
    </row>
    <row r="562" spans="2:50" s="144" customFormat="1" outlineLevel="1" x14ac:dyDescent="0.25">
      <c r="B562" s="363"/>
      <c r="C562" s="364"/>
      <c r="D562" s="365"/>
      <c r="E562" s="377"/>
      <c r="F562" s="377"/>
      <c r="G562" s="377"/>
      <c r="H562" s="377"/>
      <c r="I562" s="377"/>
      <c r="J562" s="377"/>
      <c r="K562" s="377"/>
      <c r="L562" s="377"/>
      <c r="M562" s="377"/>
      <c r="N562" s="377"/>
      <c r="O562" s="378"/>
      <c r="P562" s="145"/>
      <c r="Q562" s="1" t="s">
        <v>1345</v>
      </c>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c r="AO562" s="112"/>
      <c r="AP562" s="112"/>
      <c r="AQ562" s="112"/>
      <c r="AR562" s="112"/>
      <c r="AS562" s="112"/>
      <c r="AT562" s="112"/>
      <c r="AU562" s="112"/>
      <c r="AV562" s="112"/>
      <c r="AW562" s="112"/>
      <c r="AX562" s="112"/>
    </row>
    <row r="563" spans="2:50" s="144" customFormat="1" outlineLevel="1" x14ac:dyDescent="0.25">
      <c r="B563" s="363"/>
      <c r="C563" s="364"/>
      <c r="D563" s="365"/>
      <c r="E563" s="377"/>
      <c r="F563" s="377"/>
      <c r="G563" s="377"/>
      <c r="H563" s="377"/>
      <c r="I563" s="377"/>
      <c r="J563" s="377"/>
      <c r="K563" s="377"/>
      <c r="L563" s="377"/>
      <c r="M563" s="377"/>
      <c r="N563" s="377"/>
      <c r="O563" s="378"/>
      <c r="P563" s="145"/>
      <c r="Q563" s="1" t="s">
        <v>1346</v>
      </c>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c r="AO563" s="112"/>
      <c r="AP563" s="112"/>
      <c r="AQ563" s="112"/>
      <c r="AR563" s="112"/>
      <c r="AS563" s="112"/>
      <c r="AT563" s="112"/>
      <c r="AU563" s="112"/>
      <c r="AV563" s="112"/>
      <c r="AW563" s="112"/>
      <c r="AX563" s="112"/>
    </row>
    <row r="564" spans="2:50" s="144" customFormat="1" outlineLevel="1" x14ac:dyDescent="0.25">
      <c r="B564" s="363"/>
      <c r="C564" s="364"/>
      <c r="D564" s="365"/>
      <c r="E564" s="377"/>
      <c r="F564" s="377"/>
      <c r="G564" s="377"/>
      <c r="H564" s="377"/>
      <c r="I564" s="377"/>
      <c r="J564" s="377"/>
      <c r="K564" s="377"/>
      <c r="L564" s="377"/>
      <c r="M564" s="377"/>
      <c r="N564" s="377"/>
      <c r="O564" s="378"/>
      <c r="P564" s="145"/>
      <c r="Q564" s="1" t="s">
        <v>1347</v>
      </c>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c r="AO564" s="112"/>
      <c r="AP564" s="112"/>
      <c r="AQ564" s="112"/>
      <c r="AR564" s="112"/>
      <c r="AS564" s="112"/>
      <c r="AT564" s="112"/>
      <c r="AU564" s="112"/>
      <c r="AV564" s="112"/>
      <c r="AW564" s="112"/>
      <c r="AX564" s="112"/>
    </row>
    <row r="565" spans="2:50" s="144" customFormat="1" outlineLevel="1" x14ac:dyDescent="0.25">
      <c r="B565" s="363"/>
      <c r="C565" s="364"/>
      <c r="D565" s="365"/>
      <c r="E565" s="377"/>
      <c r="F565" s="377"/>
      <c r="G565" s="377"/>
      <c r="H565" s="377"/>
      <c r="I565" s="377"/>
      <c r="J565" s="377"/>
      <c r="K565" s="377"/>
      <c r="L565" s="377"/>
      <c r="M565" s="377"/>
      <c r="N565" s="377"/>
      <c r="O565" s="378"/>
      <c r="P565" s="145"/>
      <c r="Q565" s="1" t="s">
        <v>1348</v>
      </c>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c r="AO565" s="112"/>
      <c r="AP565" s="112"/>
      <c r="AQ565" s="112"/>
      <c r="AR565" s="112"/>
      <c r="AS565" s="112"/>
      <c r="AT565" s="112"/>
      <c r="AU565" s="112"/>
      <c r="AV565" s="112"/>
      <c r="AW565" s="112"/>
      <c r="AX565" s="112"/>
    </row>
    <row r="566" spans="2:50" s="144" customFormat="1" outlineLevel="1" x14ac:dyDescent="0.25">
      <c r="B566" s="363"/>
      <c r="C566" s="364"/>
      <c r="D566" s="365"/>
      <c r="E566" s="377"/>
      <c r="F566" s="377"/>
      <c r="G566" s="377"/>
      <c r="H566" s="377"/>
      <c r="I566" s="377"/>
      <c r="J566" s="377"/>
      <c r="K566" s="377"/>
      <c r="L566" s="377"/>
      <c r="M566" s="377"/>
      <c r="N566" s="377"/>
      <c r="O566" s="378"/>
      <c r="P566" s="145"/>
      <c r="Q566" s="1" t="s">
        <v>1349</v>
      </c>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2"/>
      <c r="AS566" s="112"/>
      <c r="AT566" s="112"/>
      <c r="AU566" s="112"/>
      <c r="AV566" s="112"/>
      <c r="AW566" s="112"/>
      <c r="AX566" s="112"/>
    </row>
    <row r="567" spans="2:50" s="144" customFormat="1" outlineLevel="1" x14ac:dyDescent="0.25">
      <c r="B567" s="363"/>
      <c r="C567" s="364"/>
      <c r="D567" s="365"/>
      <c r="E567" s="377"/>
      <c r="F567" s="377"/>
      <c r="G567" s="377"/>
      <c r="H567" s="377"/>
      <c r="I567" s="377"/>
      <c r="J567" s="377"/>
      <c r="K567" s="377"/>
      <c r="L567" s="377"/>
      <c r="M567" s="377"/>
      <c r="N567" s="377"/>
      <c r="O567" s="378"/>
      <c r="P567" s="145"/>
      <c r="Q567" s="1" t="s">
        <v>1350</v>
      </c>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c r="AO567" s="112"/>
      <c r="AP567" s="112"/>
      <c r="AQ567" s="112"/>
      <c r="AR567" s="112"/>
      <c r="AS567" s="112"/>
      <c r="AT567" s="112"/>
      <c r="AU567" s="112"/>
      <c r="AV567" s="112"/>
      <c r="AW567" s="112"/>
      <c r="AX567" s="112"/>
    </row>
    <row r="568" spans="2:50" s="144" customFormat="1" outlineLevel="1" x14ac:dyDescent="0.25">
      <c r="B568" s="363"/>
      <c r="C568" s="364"/>
      <c r="D568" s="365"/>
      <c r="E568" s="377"/>
      <c r="F568" s="377"/>
      <c r="G568" s="377"/>
      <c r="H568" s="377"/>
      <c r="I568" s="377"/>
      <c r="J568" s="377"/>
      <c r="K568" s="377"/>
      <c r="L568" s="377"/>
      <c r="M568" s="377"/>
      <c r="N568" s="377"/>
      <c r="O568" s="378"/>
      <c r="P568" s="145"/>
      <c r="Q568" s="1" t="s">
        <v>1351</v>
      </c>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c r="AO568" s="112"/>
      <c r="AP568" s="112"/>
      <c r="AQ568" s="112"/>
      <c r="AR568" s="112"/>
      <c r="AS568" s="112"/>
      <c r="AT568" s="112"/>
      <c r="AU568" s="112"/>
      <c r="AV568" s="112"/>
      <c r="AW568" s="112"/>
      <c r="AX568" s="112"/>
    </row>
    <row r="569" spans="2:50" s="144" customFormat="1" outlineLevel="1" x14ac:dyDescent="0.25">
      <c r="B569" s="363"/>
      <c r="C569" s="364"/>
      <c r="D569" s="365"/>
      <c r="E569" s="377"/>
      <c r="F569" s="377"/>
      <c r="G569" s="377"/>
      <c r="H569" s="377"/>
      <c r="I569" s="377"/>
      <c r="J569" s="377"/>
      <c r="K569" s="377"/>
      <c r="L569" s="377"/>
      <c r="M569" s="377"/>
      <c r="N569" s="377"/>
      <c r="O569" s="378"/>
      <c r="P569" s="145"/>
      <c r="Q569" s="1" t="s">
        <v>1352</v>
      </c>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c r="AO569" s="112"/>
      <c r="AP569" s="112"/>
      <c r="AQ569" s="112"/>
      <c r="AR569" s="112"/>
      <c r="AS569" s="112"/>
      <c r="AT569" s="112"/>
      <c r="AU569" s="112"/>
      <c r="AV569" s="112"/>
      <c r="AW569" s="112"/>
      <c r="AX569" s="112"/>
    </row>
    <row r="570" spans="2:50" s="144" customFormat="1" outlineLevel="1" x14ac:dyDescent="0.25">
      <c r="B570" s="363"/>
      <c r="C570" s="364"/>
      <c r="D570" s="365"/>
      <c r="E570" s="377"/>
      <c r="F570" s="377"/>
      <c r="G570" s="377"/>
      <c r="H570" s="377"/>
      <c r="I570" s="377"/>
      <c r="J570" s="377"/>
      <c r="K570" s="377"/>
      <c r="L570" s="377"/>
      <c r="M570" s="377"/>
      <c r="N570" s="377"/>
      <c r="O570" s="378"/>
      <c r="P570" s="145"/>
      <c r="Q570" s="1" t="s">
        <v>1353</v>
      </c>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2"/>
      <c r="AP570" s="112"/>
      <c r="AQ570" s="112"/>
      <c r="AR570" s="112"/>
      <c r="AS570" s="112"/>
      <c r="AT570" s="112"/>
      <c r="AU570" s="112"/>
      <c r="AV570" s="112"/>
      <c r="AW570" s="112"/>
      <c r="AX570" s="112"/>
    </row>
    <row r="571" spans="2:50" s="144" customFormat="1" outlineLevel="1" x14ac:dyDescent="0.25">
      <c r="B571" s="363"/>
      <c r="C571" s="364"/>
      <c r="D571" s="365"/>
      <c r="E571" s="377"/>
      <c r="F571" s="377"/>
      <c r="G571" s="377"/>
      <c r="H571" s="377"/>
      <c r="I571" s="377"/>
      <c r="J571" s="377"/>
      <c r="K571" s="377"/>
      <c r="L571" s="377"/>
      <c r="M571" s="377"/>
      <c r="N571" s="377"/>
      <c r="O571" s="378"/>
      <c r="P571" s="145"/>
      <c r="Q571" s="1" t="s">
        <v>1354</v>
      </c>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2"/>
    </row>
    <row r="572" spans="2:50" s="144" customFormat="1" outlineLevel="1" x14ac:dyDescent="0.25">
      <c r="B572" s="363"/>
      <c r="C572" s="364"/>
      <c r="D572" s="365"/>
      <c r="E572" s="377"/>
      <c r="F572" s="377"/>
      <c r="G572" s="377"/>
      <c r="H572" s="377"/>
      <c r="I572" s="377"/>
      <c r="J572" s="377"/>
      <c r="K572" s="377"/>
      <c r="L572" s="377"/>
      <c r="M572" s="377"/>
      <c r="N572" s="377"/>
      <c r="O572" s="378"/>
      <c r="P572" s="145"/>
      <c r="Q572" s="1" t="s">
        <v>1355</v>
      </c>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2"/>
    </row>
    <row r="573" spans="2:50" s="144" customFormat="1" outlineLevel="1" x14ac:dyDescent="0.25">
      <c r="B573" s="363"/>
      <c r="C573" s="364"/>
      <c r="D573" s="365"/>
      <c r="E573" s="377"/>
      <c r="F573" s="377"/>
      <c r="G573" s="377"/>
      <c r="H573" s="377"/>
      <c r="I573" s="377"/>
      <c r="J573" s="377"/>
      <c r="K573" s="377"/>
      <c r="L573" s="377"/>
      <c r="M573" s="377"/>
      <c r="N573" s="377"/>
      <c r="O573" s="378"/>
      <c r="P573" s="145"/>
      <c r="Q573" s="1" t="s">
        <v>1356</v>
      </c>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c r="AO573" s="112"/>
      <c r="AP573" s="112"/>
      <c r="AQ573" s="112"/>
      <c r="AR573" s="112"/>
      <c r="AS573" s="112"/>
      <c r="AT573" s="112"/>
      <c r="AU573" s="112"/>
      <c r="AV573" s="112"/>
      <c r="AW573" s="112"/>
      <c r="AX573" s="112"/>
    </row>
    <row r="574" spans="2:50" s="144" customFormat="1" outlineLevel="1" x14ac:dyDescent="0.25">
      <c r="B574" s="363"/>
      <c r="C574" s="364"/>
      <c r="D574" s="365"/>
      <c r="E574" s="377"/>
      <c r="F574" s="377"/>
      <c r="G574" s="377"/>
      <c r="H574" s="377"/>
      <c r="I574" s="377"/>
      <c r="J574" s="377"/>
      <c r="K574" s="377"/>
      <c r="L574" s="377"/>
      <c r="M574" s="377"/>
      <c r="N574" s="377"/>
      <c r="O574" s="378"/>
      <c r="P574" s="145"/>
      <c r="Q574" s="1" t="s">
        <v>1357</v>
      </c>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c r="AO574" s="112"/>
      <c r="AP574" s="112"/>
      <c r="AQ574" s="112"/>
      <c r="AR574" s="112"/>
      <c r="AS574" s="112"/>
      <c r="AT574" s="112"/>
      <c r="AU574" s="112"/>
      <c r="AV574" s="112"/>
      <c r="AW574" s="112"/>
      <c r="AX574" s="112"/>
    </row>
    <row r="575" spans="2:50" s="144" customFormat="1" outlineLevel="1" x14ac:dyDescent="0.25">
      <c r="B575" s="363"/>
      <c r="C575" s="364"/>
      <c r="D575" s="365"/>
      <c r="E575" s="377"/>
      <c r="F575" s="377"/>
      <c r="G575" s="377"/>
      <c r="H575" s="377"/>
      <c r="I575" s="377"/>
      <c r="J575" s="377"/>
      <c r="K575" s="377"/>
      <c r="L575" s="377"/>
      <c r="M575" s="377"/>
      <c r="N575" s="377"/>
      <c r="O575" s="378"/>
      <c r="P575" s="145"/>
      <c r="Q575" s="1" t="s">
        <v>1358</v>
      </c>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c r="AO575" s="112"/>
      <c r="AP575" s="112"/>
      <c r="AQ575" s="112"/>
      <c r="AR575" s="112"/>
      <c r="AS575" s="112"/>
      <c r="AT575" s="112"/>
      <c r="AU575" s="112"/>
      <c r="AV575" s="112"/>
      <c r="AW575" s="112"/>
      <c r="AX575" s="112"/>
    </row>
    <row r="576" spans="2:50" s="144" customFormat="1" outlineLevel="1" x14ac:dyDescent="0.25">
      <c r="B576" s="363"/>
      <c r="C576" s="364"/>
      <c r="D576" s="365"/>
      <c r="E576" s="377"/>
      <c r="F576" s="377"/>
      <c r="G576" s="377"/>
      <c r="H576" s="377"/>
      <c r="I576" s="377"/>
      <c r="J576" s="377"/>
      <c r="K576" s="377"/>
      <c r="L576" s="377"/>
      <c r="M576" s="377"/>
      <c r="N576" s="377"/>
      <c r="O576" s="378"/>
      <c r="P576" s="145"/>
      <c r="Q576" s="1" t="s">
        <v>1359</v>
      </c>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2"/>
      <c r="AP576" s="112"/>
      <c r="AQ576" s="112"/>
      <c r="AR576" s="112"/>
      <c r="AS576" s="112"/>
      <c r="AT576" s="112"/>
      <c r="AU576" s="112"/>
      <c r="AV576" s="112"/>
      <c r="AW576" s="112"/>
      <c r="AX576" s="112"/>
    </row>
    <row r="577" spans="2:50" s="144" customFormat="1" outlineLevel="1" x14ac:dyDescent="0.25">
      <c r="B577" s="363"/>
      <c r="C577" s="364"/>
      <c r="D577" s="365"/>
      <c r="E577" s="377"/>
      <c r="F577" s="377"/>
      <c r="G577" s="377"/>
      <c r="H577" s="377"/>
      <c r="I577" s="377"/>
      <c r="J577" s="377"/>
      <c r="K577" s="377"/>
      <c r="L577" s="377"/>
      <c r="M577" s="377"/>
      <c r="N577" s="377"/>
      <c r="O577" s="378"/>
      <c r="P577" s="145"/>
      <c r="Q577" s="1" t="s">
        <v>1360</v>
      </c>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c r="AO577" s="112"/>
      <c r="AP577" s="112"/>
      <c r="AQ577" s="112"/>
      <c r="AR577" s="112"/>
      <c r="AS577" s="112"/>
      <c r="AT577" s="112"/>
      <c r="AU577" s="112"/>
      <c r="AV577" s="112"/>
      <c r="AW577" s="112"/>
      <c r="AX577" s="112"/>
    </row>
    <row r="578" spans="2:50" s="144" customFormat="1" outlineLevel="1" x14ac:dyDescent="0.25">
      <c r="B578" s="363"/>
      <c r="C578" s="364"/>
      <c r="D578" s="365"/>
      <c r="E578" s="377"/>
      <c r="F578" s="377"/>
      <c r="G578" s="377"/>
      <c r="H578" s="377"/>
      <c r="I578" s="377"/>
      <c r="J578" s="377"/>
      <c r="K578" s="377"/>
      <c r="L578" s="377"/>
      <c r="M578" s="377"/>
      <c r="N578" s="377"/>
      <c r="O578" s="378"/>
      <c r="P578" s="145"/>
      <c r="Q578" s="1" t="s">
        <v>1361</v>
      </c>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c r="AO578" s="112"/>
      <c r="AP578" s="112"/>
      <c r="AQ578" s="112"/>
      <c r="AR578" s="112"/>
      <c r="AS578" s="112"/>
      <c r="AT578" s="112"/>
      <c r="AU578" s="112"/>
      <c r="AV578" s="112"/>
      <c r="AW578" s="112"/>
      <c r="AX578" s="112"/>
    </row>
    <row r="579" spans="2:50" s="144" customFormat="1" outlineLevel="1" x14ac:dyDescent="0.25">
      <c r="B579" s="363"/>
      <c r="C579" s="364"/>
      <c r="D579" s="365"/>
      <c r="E579" s="377"/>
      <c r="F579" s="377"/>
      <c r="G579" s="377"/>
      <c r="H579" s="377"/>
      <c r="I579" s="377"/>
      <c r="J579" s="377"/>
      <c r="K579" s="377"/>
      <c r="L579" s="377"/>
      <c r="M579" s="377"/>
      <c r="N579" s="377"/>
      <c r="O579" s="378"/>
      <c r="P579" s="145"/>
      <c r="Q579" s="1" t="s">
        <v>1362</v>
      </c>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2"/>
      <c r="AP579" s="112"/>
      <c r="AQ579" s="112"/>
      <c r="AR579" s="112"/>
      <c r="AS579" s="112"/>
      <c r="AT579" s="112"/>
      <c r="AU579" s="112"/>
      <c r="AV579" s="112"/>
      <c r="AW579" s="112"/>
      <c r="AX579" s="112"/>
    </row>
    <row r="580" spans="2:50" s="144" customFormat="1" outlineLevel="1" x14ac:dyDescent="0.25">
      <c r="B580" s="363"/>
      <c r="C580" s="364"/>
      <c r="D580" s="365"/>
      <c r="E580" s="377"/>
      <c r="F580" s="377"/>
      <c r="G580" s="377"/>
      <c r="H580" s="377"/>
      <c r="I580" s="377"/>
      <c r="J580" s="377"/>
      <c r="K580" s="377"/>
      <c r="L580" s="377"/>
      <c r="M580" s="377"/>
      <c r="N580" s="377"/>
      <c r="O580" s="378"/>
      <c r="P580" s="145"/>
      <c r="Q580" s="1" t="s">
        <v>1363</v>
      </c>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c r="AO580" s="112"/>
      <c r="AP580" s="112"/>
      <c r="AQ580" s="112"/>
      <c r="AR580" s="112"/>
      <c r="AS580" s="112"/>
      <c r="AT580" s="112"/>
      <c r="AU580" s="112"/>
      <c r="AV580" s="112"/>
      <c r="AW580" s="112"/>
      <c r="AX580" s="112"/>
    </row>
    <row r="581" spans="2:50" s="144" customFormat="1" outlineLevel="1" x14ac:dyDescent="0.25">
      <c r="B581" s="363"/>
      <c r="C581" s="364"/>
      <c r="D581" s="365"/>
      <c r="E581" s="377"/>
      <c r="F581" s="377"/>
      <c r="G581" s="377"/>
      <c r="H581" s="377"/>
      <c r="I581" s="377"/>
      <c r="J581" s="377"/>
      <c r="K581" s="377"/>
      <c r="L581" s="377"/>
      <c r="M581" s="377"/>
      <c r="N581" s="377"/>
      <c r="O581" s="378"/>
      <c r="P581" s="145"/>
      <c r="Q581" s="1" t="s">
        <v>1364</v>
      </c>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c r="AO581" s="112"/>
      <c r="AP581" s="112"/>
      <c r="AQ581" s="112"/>
      <c r="AR581" s="112"/>
      <c r="AS581" s="112"/>
      <c r="AT581" s="112"/>
      <c r="AU581" s="112"/>
      <c r="AV581" s="112"/>
      <c r="AW581" s="112"/>
      <c r="AX581" s="112"/>
    </row>
    <row r="582" spans="2:50" s="144" customFormat="1" outlineLevel="1" x14ac:dyDescent="0.25">
      <c r="B582" s="363"/>
      <c r="C582" s="364"/>
      <c r="D582" s="365"/>
      <c r="E582" s="377"/>
      <c r="F582" s="377"/>
      <c r="G582" s="377"/>
      <c r="H582" s="377"/>
      <c r="I582" s="377"/>
      <c r="J582" s="377"/>
      <c r="K582" s="377"/>
      <c r="L582" s="377"/>
      <c r="M582" s="377"/>
      <c r="N582" s="377"/>
      <c r="O582" s="378"/>
      <c r="P582" s="145"/>
      <c r="Q582" s="1" t="s">
        <v>1365</v>
      </c>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c r="AO582" s="112"/>
      <c r="AP582" s="112"/>
      <c r="AQ582" s="112"/>
      <c r="AR582" s="112"/>
      <c r="AS582" s="112"/>
      <c r="AT582" s="112"/>
      <c r="AU582" s="112"/>
      <c r="AV582" s="112"/>
      <c r="AW582" s="112"/>
      <c r="AX582" s="112"/>
    </row>
    <row r="583" spans="2:50" s="144" customFormat="1" outlineLevel="1" x14ac:dyDescent="0.25">
      <c r="B583" s="363"/>
      <c r="C583" s="364"/>
      <c r="D583" s="365"/>
      <c r="E583" s="377"/>
      <c r="F583" s="377"/>
      <c r="G583" s="377"/>
      <c r="H583" s="377"/>
      <c r="I583" s="377"/>
      <c r="J583" s="377"/>
      <c r="K583" s="377"/>
      <c r="L583" s="377"/>
      <c r="M583" s="377"/>
      <c r="N583" s="377"/>
      <c r="O583" s="378"/>
      <c r="P583" s="145"/>
      <c r="Q583" s="1" t="s">
        <v>1366</v>
      </c>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c r="AO583" s="112"/>
      <c r="AP583" s="112"/>
      <c r="AQ583" s="112"/>
      <c r="AR583" s="112"/>
      <c r="AS583" s="112"/>
      <c r="AT583" s="112"/>
      <c r="AU583" s="112"/>
      <c r="AV583" s="112"/>
      <c r="AW583" s="112"/>
      <c r="AX583" s="112"/>
    </row>
    <row r="584" spans="2:50" s="144" customFormat="1" outlineLevel="1" x14ac:dyDescent="0.25">
      <c r="B584" s="363"/>
      <c r="C584" s="364"/>
      <c r="D584" s="365"/>
      <c r="E584" s="377"/>
      <c r="F584" s="377"/>
      <c r="G584" s="377"/>
      <c r="H584" s="377"/>
      <c r="I584" s="377"/>
      <c r="J584" s="377"/>
      <c r="K584" s="377"/>
      <c r="L584" s="377"/>
      <c r="M584" s="377"/>
      <c r="N584" s="377"/>
      <c r="O584" s="378"/>
      <c r="P584" s="145"/>
      <c r="Q584" s="1" t="s">
        <v>1367</v>
      </c>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2"/>
      <c r="AP584" s="112"/>
      <c r="AQ584" s="112"/>
      <c r="AR584" s="112"/>
      <c r="AS584" s="112"/>
      <c r="AT584" s="112"/>
      <c r="AU584" s="112"/>
      <c r="AV584" s="112"/>
      <c r="AW584" s="112"/>
      <c r="AX584" s="112"/>
    </row>
    <row r="585" spans="2:50" s="144" customFormat="1" outlineLevel="1" x14ac:dyDescent="0.25">
      <c r="B585" s="363"/>
      <c r="C585" s="364"/>
      <c r="D585" s="365"/>
      <c r="E585" s="377"/>
      <c r="F585" s="377"/>
      <c r="G585" s="377"/>
      <c r="H585" s="377"/>
      <c r="I585" s="377"/>
      <c r="J585" s="377"/>
      <c r="K585" s="377"/>
      <c r="L585" s="377"/>
      <c r="M585" s="377"/>
      <c r="N585" s="377"/>
      <c r="O585" s="378"/>
      <c r="P585" s="145"/>
      <c r="Q585" s="1" t="s">
        <v>1368</v>
      </c>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2"/>
      <c r="AP585" s="112"/>
      <c r="AQ585" s="112"/>
      <c r="AR585" s="112"/>
      <c r="AS585" s="112"/>
      <c r="AT585" s="112"/>
      <c r="AU585" s="112"/>
      <c r="AV585" s="112"/>
      <c r="AW585" s="112"/>
      <c r="AX585" s="112"/>
    </row>
    <row r="586" spans="2:50" s="144" customFormat="1" outlineLevel="1" x14ac:dyDescent="0.25">
      <c r="B586" s="363"/>
      <c r="C586" s="364"/>
      <c r="D586" s="365"/>
      <c r="E586" s="377"/>
      <c r="F586" s="377"/>
      <c r="G586" s="377"/>
      <c r="H586" s="377"/>
      <c r="I586" s="377"/>
      <c r="J586" s="377"/>
      <c r="K586" s="377"/>
      <c r="L586" s="377"/>
      <c r="M586" s="377"/>
      <c r="N586" s="377"/>
      <c r="O586" s="378"/>
      <c r="P586" s="145"/>
      <c r="Q586" s="1" t="s">
        <v>1369</v>
      </c>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c r="AO586" s="112"/>
      <c r="AP586" s="112"/>
      <c r="AQ586" s="112"/>
      <c r="AR586" s="112"/>
      <c r="AS586" s="112"/>
      <c r="AT586" s="112"/>
      <c r="AU586" s="112"/>
      <c r="AV586" s="112"/>
      <c r="AW586" s="112"/>
      <c r="AX586" s="112"/>
    </row>
    <row r="587" spans="2:50" s="144" customFormat="1" outlineLevel="1" x14ac:dyDescent="0.25">
      <c r="B587" s="363"/>
      <c r="C587" s="364"/>
      <c r="D587" s="365"/>
      <c r="E587" s="377"/>
      <c r="F587" s="377"/>
      <c r="G587" s="377"/>
      <c r="H587" s="377"/>
      <c r="I587" s="377"/>
      <c r="J587" s="377"/>
      <c r="K587" s="377"/>
      <c r="L587" s="377"/>
      <c r="M587" s="377"/>
      <c r="N587" s="377"/>
      <c r="O587" s="378"/>
      <c r="P587" s="145"/>
      <c r="Q587" s="1" t="s">
        <v>1370</v>
      </c>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c r="AO587" s="112"/>
      <c r="AP587" s="112"/>
      <c r="AQ587" s="112"/>
      <c r="AR587" s="112"/>
      <c r="AS587" s="112"/>
      <c r="AT587" s="112"/>
      <c r="AU587" s="112"/>
      <c r="AV587" s="112"/>
      <c r="AW587" s="112"/>
      <c r="AX587" s="112"/>
    </row>
    <row r="588" spans="2:50" s="144" customFormat="1" outlineLevel="1" x14ac:dyDescent="0.25">
      <c r="B588" s="363"/>
      <c r="C588" s="364"/>
      <c r="D588" s="365"/>
      <c r="E588" s="377"/>
      <c r="F588" s="377"/>
      <c r="G588" s="377"/>
      <c r="H588" s="377"/>
      <c r="I588" s="377"/>
      <c r="J588" s="377"/>
      <c r="K588" s="377"/>
      <c r="L588" s="377"/>
      <c r="M588" s="377"/>
      <c r="N588" s="377"/>
      <c r="O588" s="378"/>
      <c r="P588" s="145"/>
      <c r="Q588" s="1" t="s">
        <v>1371</v>
      </c>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c r="AO588" s="112"/>
      <c r="AP588" s="112"/>
      <c r="AQ588" s="112"/>
      <c r="AR588" s="112"/>
      <c r="AS588" s="112"/>
      <c r="AT588" s="112"/>
      <c r="AU588" s="112"/>
      <c r="AV588" s="112"/>
      <c r="AW588" s="112"/>
      <c r="AX588" s="112"/>
    </row>
    <row r="589" spans="2:50" s="144" customFormat="1" outlineLevel="1" x14ac:dyDescent="0.25">
      <c r="B589" s="363"/>
      <c r="C589" s="364"/>
      <c r="D589" s="365"/>
      <c r="E589" s="377"/>
      <c r="F589" s="377"/>
      <c r="G589" s="377"/>
      <c r="H589" s="377"/>
      <c r="I589" s="377"/>
      <c r="J589" s="377"/>
      <c r="K589" s="377"/>
      <c r="L589" s="377"/>
      <c r="M589" s="377"/>
      <c r="N589" s="377"/>
      <c r="O589" s="378"/>
      <c r="P589" s="145"/>
      <c r="Q589" s="1" t="s">
        <v>1372</v>
      </c>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2"/>
    </row>
    <row r="590" spans="2:50" s="144" customFormat="1" outlineLevel="1" x14ac:dyDescent="0.25">
      <c r="B590" s="363"/>
      <c r="C590" s="364"/>
      <c r="D590" s="365"/>
      <c r="E590" s="377"/>
      <c r="F590" s="377"/>
      <c r="G590" s="377"/>
      <c r="H590" s="377"/>
      <c r="I590" s="377"/>
      <c r="J590" s="377"/>
      <c r="K590" s="377"/>
      <c r="L590" s="377"/>
      <c r="M590" s="377"/>
      <c r="N590" s="377"/>
      <c r="O590" s="378"/>
      <c r="P590" s="145"/>
      <c r="Q590" s="1" t="s">
        <v>1373</v>
      </c>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2"/>
    </row>
    <row r="591" spans="2:50" s="144" customFormat="1" outlineLevel="1" x14ac:dyDescent="0.25">
      <c r="B591" s="363"/>
      <c r="C591" s="364"/>
      <c r="D591" s="365"/>
      <c r="E591" s="377"/>
      <c r="F591" s="377"/>
      <c r="G591" s="377"/>
      <c r="H591" s="377"/>
      <c r="I591" s="377"/>
      <c r="J591" s="377"/>
      <c r="K591" s="377"/>
      <c r="L591" s="377"/>
      <c r="M591" s="377"/>
      <c r="N591" s="377"/>
      <c r="O591" s="378"/>
      <c r="P591" s="145"/>
      <c r="Q591" s="1" t="s">
        <v>1374</v>
      </c>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2"/>
    </row>
    <row r="592" spans="2:50" s="144" customFormat="1" outlineLevel="1" x14ac:dyDescent="0.25">
      <c r="B592" s="363"/>
      <c r="C592" s="364"/>
      <c r="D592" s="365"/>
      <c r="E592" s="377"/>
      <c r="F592" s="377"/>
      <c r="G592" s="377"/>
      <c r="H592" s="377"/>
      <c r="I592" s="377"/>
      <c r="J592" s="377"/>
      <c r="K592" s="377"/>
      <c r="L592" s="377"/>
      <c r="M592" s="377"/>
      <c r="N592" s="377"/>
      <c r="O592" s="378"/>
      <c r="P592" s="145"/>
      <c r="Q592" s="1" t="s">
        <v>1375</v>
      </c>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2"/>
      <c r="AQ592" s="112"/>
      <c r="AR592" s="112"/>
      <c r="AS592" s="112"/>
      <c r="AT592" s="112"/>
      <c r="AU592" s="112"/>
      <c r="AV592" s="112"/>
      <c r="AW592" s="112"/>
      <c r="AX592" s="112"/>
    </row>
    <row r="593" spans="2:50" s="144" customFormat="1" outlineLevel="1" x14ac:dyDescent="0.25">
      <c r="B593" s="363"/>
      <c r="C593" s="364"/>
      <c r="D593" s="365"/>
      <c r="E593" s="377"/>
      <c r="F593" s="377"/>
      <c r="G593" s="377"/>
      <c r="H593" s="377"/>
      <c r="I593" s="377"/>
      <c r="J593" s="377"/>
      <c r="K593" s="377"/>
      <c r="L593" s="377"/>
      <c r="M593" s="377"/>
      <c r="N593" s="377"/>
      <c r="O593" s="378"/>
      <c r="P593" s="145"/>
      <c r="Q593" s="1" t="s">
        <v>1376</v>
      </c>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2"/>
      <c r="AP593" s="112"/>
      <c r="AQ593" s="112"/>
      <c r="AR593" s="112"/>
      <c r="AS593" s="112"/>
      <c r="AT593" s="112"/>
      <c r="AU593" s="112"/>
      <c r="AV593" s="112"/>
      <c r="AW593" s="112"/>
      <c r="AX593" s="112"/>
    </row>
    <row r="594" spans="2:50" s="144" customFormat="1" outlineLevel="1" x14ac:dyDescent="0.25">
      <c r="B594" s="363"/>
      <c r="C594" s="364"/>
      <c r="D594" s="365"/>
      <c r="E594" s="377"/>
      <c r="F594" s="377"/>
      <c r="G594" s="377"/>
      <c r="H594" s="377"/>
      <c r="I594" s="377"/>
      <c r="J594" s="377"/>
      <c r="K594" s="377"/>
      <c r="L594" s="377"/>
      <c r="M594" s="377"/>
      <c r="N594" s="377"/>
      <c r="O594" s="378"/>
      <c r="P594" s="145"/>
      <c r="Q594" s="1" t="s">
        <v>1377</v>
      </c>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c r="AO594" s="112"/>
      <c r="AP594" s="112"/>
      <c r="AQ594" s="112"/>
      <c r="AR594" s="112"/>
      <c r="AS594" s="112"/>
      <c r="AT594" s="112"/>
      <c r="AU594" s="112"/>
      <c r="AV594" s="112"/>
      <c r="AW594" s="112"/>
      <c r="AX594" s="112"/>
    </row>
    <row r="595" spans="2:50" s="144" customFormat="1" outlineLevel="1" x14ac:dyDescent="0.25">
      <c r="B595" s="363"/>
      <c r="C595" s="364"/>
      <c r="D595" s="365"/>
      <c r="E595" s="377"/>
      <c r="F595" s="377"/>
      <c r="G595" s="377"/>
      <c r="H595" s="377"/>
      <c r="I595" s="377"/>
      <c r="J595" s="377"/>
      <c r="K595" s="377"/>
      <c r="L595" s="377"/>
      <c r="M595" s="377"/>
      <c r="N595" s="377"/>
      <c r="O595" s="378"/>
      <c r="P595" s="145"/>
      <c r="Q595" s="1" t="s">
        <v>1378</v>
      </c>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c r="AO595" s="112"/>
      <c r="AP595" s="112"/>
      <c r="AQ595" s="112"/>
      <c r="AR595" s="112"/>
      <c r="AS595" s="112"/>
      <c r="AT595" s="112"/>
      <c r="AU595" s="112"/>
      <c r="AV595" s="112"/>
      <c r="AW595" s="112"/>
      <c r="AX595" s="112"/>
    </row>
    <row r="596" spans="2:50" s="144" customFormat="1" outlineLevel="1" x14ac:dyDescent="0.25">
      <c r="B596" s="363"/>
      <c r="C596" s="364"/>
      <c r="D596" s="365"/>
      <c r="E596" s="377"/>
      <c r="F596" s="377"/>
      <c r="G596" s="377"/>
      <c r="H596" s="377"/>
      <c r="I596" s="377"/>
      <c r="J596" s="377"/>
      <c r="K596" s="377"/>
      <c r="L596" s="377"/>
      <c r="M596" s="377"/>
      <c r="N596" s="377"/>
      <c r="O596" s="378"/>
      <c r="P596" s="145"/>
      <c r="Q596" s="1" t="s">
        <v>1379</v>
      </c>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c r="AO596" s="112"/>
      <c r="AP596" s="112"/>
      <c r="AQ596" s="112"/>
      <c r="AR596" s="112"/>
      <c r="AS596" s="112"/>
      <c r="AT596" s="112"/>
      <c r="AU596" s="112"/>
      <c r="AV596" s="112"/>
      <c r="AW596" s="112"/>
      <c r="AX596" s="112"/>
    </row>
    <row r="597" spans="2:50" s="144" customFormat="1" outlineLevel="1" x14ac:dyDescent="0.25">
      <c r="B597" s="363"/>
      <c r="C597" s="364"/>
      <c r="D597" s="365"/>
      <c r="E597" s="377"/>
      <c r="F597" s="377"/>
      <c r="G597" s="377"/>
      <c r="H597" s="377"/>
      <c r="I597" s="377"/>
      <c r="J597" s="377"/>
      <c r="K597" s="377"/>
      <c r="L597" s="377"/>
      <c r="M597" s="377"/>
      <c r="N597" s="377"/>
      <c r="O597" s="378"/>
      <c r="P597" s="145"/>
      <c r="Q597" s="1" t="s">
        <v>1380</v>
      </c>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c r="AO597" s="112"/>
      <c r="AP597" s="112"/>
      <c r="AQ597" s="112"/>
      <c r="AR597" s="112"/>
      <c r="AS597" s="112"/>
      <c r="AT597" s="112"/>
      <c r="AU597" s="112"/>
      <c r="AV597" s="112"/>
      <c r="AW597" s="112"/>
      <c r="AX597" s="112"/>
    </row>
    <row r="598" spans="2:50" s="144" customFormat="1" outlineLevel="1" x14ac:dyDescent="0.25">
      <c r="B598" s="363"/>
      <c r="C598" s="364"/>
      <c r="D598" s="365"/>
      <c r="E598" s="377"/>
      <c r="F598" s="377"/>
      <c r="G598" s="377"/>
      <c r="H598" s="377"/>
      <c r="I598" s="377"/>
      <c r="J598" s="377"/>
      <c r="K598" s="377"/>
      <c r="L598" s="377"/>
      <c r="M598" s="377"/>
      <c r="N598" s="377"/>
      <c r="O598" s="378"/>
      <c r="P598" s="145"/>
      <c r="Q598" s="1" t="s">
        <v>1381</v>
      </c>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c r="AO598" s="112"/>
      <c r="AP598" s="112"/>
      <c r="AQ598" s="112"/>
      <c r="AR598" s="112"/>
      <c r="AS598" s="112"/>
      <c r="AT598" s="112"/>
      <c r="AU598" s="112"/>
      <c r="AV598" s="112"/>
      <c r="AW598" s="112"/>
      <c r="AX598" s="112"/>
    </row>
    <row r="599" spans="2:50" s="144" customFormat="1" outlineLevel="1" x14ac:dyDescent="0.25">
      <c r="B599" s="363"/>
      <c r="C599" s="364"/>
      <c r="D599" s="365"/>
      <c r="E599" s="377"/>
      <c r="F599" s="377"/>
      <c r="G599" s="377"/>
      <c r="H599" s="377"/>
      <c r="I599" s="377"/>
      <c r="J599" s="377"/>
      <c r="K599" s="377"/>
      <c r="L599" s="377"/>
      <c r="M599" s="377"/>
      <c r="N599" s="377"/>
      <c r="O599" s="378"/>
      <c r="P599" s="145"/>
      <c r="Q599" s="1" t="s">
        <v>1382</v>
      </c>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c r="AO599" s="112"/>
      <c r="AP599" s="112"/>
      <c r="AQ599" s="112"/>
      <c r="AR599" s="112"/>
      <c r="AS599" s="112"/>
      <c r="AT599" s="112"/>
      <c r="AU599" s="112"/>
      <c r="AV599" s="112"/>
      <c r="AW599" s="112"/>
      <c r="AX599" s="112"/>
    </row>
    <row r="600" spans="2:50" s="144" customFormat="1" outlineLevel="1" x14ac:dyDescent="0.25">
      <c r="B600" s="363"/>
      <c r="C600" s="364"/>
      <c r="D600" s="365"/>
      <c r="E600" s="377"/>
      <c r="F600" s="377"/>
      <c r="G600" s="377"/>
      <c r="H600" s="377"/>
      <c r="I600" s="377"/>
      <c r="J600" s="377"/>
      <c r="K600" s="377"/>
      <c r="L600" s="377"/>
      <c r="M600" s="377"/>
      <c r="N600" s="377"/>
      <c r="O600" s="378"/>
      <c r="P600" s="145"/>
      <c r="Q600" s="1" t="s">
        <v>1383</v>
      </c>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c r="AO600" s="112"/>
      <c r="AP600" s="112"/>
      <c r="AQ600" s="112"/>
      <c r="AR600" s="112"/>
      <c r="AS600" s="112"/>
      <c r="AT600" s="112"/>
      <c r="AU600" s="112"/>
      <c r="AV600" s="112"/>
      <c r="AW600" s="112"/>
      <c r="AX600" s="112"/>
    </row>
    <row r="601" spans="2:50" s="144" customFormat="1" outlineLevel="1" x14ac:dyDescent="0.25">
      <c r="B601" s="363"/>
      <c r="C601" s="364"/>
      <c r="D601" s="365"/>
      <c r="E601" s="377"/>
      <c r="F601" s="377"/>
      <c r="G601" s="377"/>
      <c r="H601" s="377"/>
      <c r="I601" s="377"/>
      <c r="J601" s="377"/>
      <c r="K601" s="377"/>
      <c r="L601" s="377"/>
      <c r="M601" s="377"/>
      <c r="N601" s="377"/>
      <c r="O601" s="378"/>
      <c r="P601" s="145"/>
      <c r="Q601" s="1" t="s">
        <v>1384</v>
      </c>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row>
    <row r="602" spans="2:50" s="144" customFormat="1" outlineLevel="1" x14ac:dyDescent="0.25">
      <c r="B602" s="363"/>
      <c r="C602" s="364"/>
      <c r="D602" s="365"/>
      <c r="E602" s="377"/>
      <c r="F602" s="377"/>
      <c r="G602" s="377"/>
      <c r="H602" s="377"/>
      <c r="I602" s="377"/>
      <c r="J602" s="377"/>
      <c r="K602" s="377"/>
      <c r="L602" s="377"/>
      <c r="M602" s="377"/>
      <c r="N602" s="377"/>
      <c r="O602" s="378"/>
      <c r="P602" s="145"/>
      <c r="Q602" s="1" t="s">
        <v>1385</v>
      </c>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c r="AO602" s="112"/>
      <c r="AP602" s="112"/>
      <c r="AQ602" s="112"/>
      <c r="AR602" s="112"/>
      <c r="AS602" s="112"/>
      <c r="AT602" s="112"/>
      <c r="AU602" s="112"/>
      <c r="AV602" s="112"/>
      <c r="AW602" s="112"/>
      <c r="AX602" s="112"/>
    </row>
    <row r="603" spans="2:50" s="144" customFormat="1" outlineLevel="1" x14ac:dyDescent="0.25">
      <c r="B603" s="363"/>
      <c r="C603" s="364"/>
      <c r="D603" s="365"/>
      <c r="E603" s="377"/>
      <c r="F603" s="377"/>
      <c r="G603" s="377"/>
      <c r="H603" s="377"/>
      <c r="I603" s="377"/>
      <c r="J603" s="377"/>
      <c r="K603" s="377"/>
      <c r="L603" s="377"/>
      <c r="M603" s="377"/>
      <c r="N603" s="377"/>
      <c r="O603" s="378"/>
      <c r="P603" s="145"/>
      <c r="Q603" s="1" t="s">
        <v>1386</v>
      </c>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c r="AO603" s="112"/>
      <c r="AP603" s="112"/>
      <c r="AQ603" s="112"/>
      <c r="AR603" s="112"/>
      <c r="AS603" s="112"/>
      <c r="AT603" s="112"/>
      <c r="AU603" s="112"/>
      <c r="AV603" s="112"/>
      <c r="AW603" s="112"/>
      <c r="AX603" s="112"/>
    </row>
    <row r="604" spans="2:50" s="144" customFormat="1" outlineLevel="1" x14ac:dyDescent="0.25">
      <c r="B604" s="363"/>
      <c r="C604" s="364"/>
      <c r="D604" s="365"/>
      <c r="E604" s="377"/>
      <c r="F604" s="377"/>
      <c r="G604" s="377"/>
      <c r="H604" s="377"/>
      <c r="I604" s="377"/>
      <c r="J604" s="377"/>
      <c r="K604" s="377"/>
      <c r="L604" s="377"/>
      <c r="M604" s="377"/>
      <c r="N604" s="377"/>
      <c r="O604" s="378"/>
      <c r="P604" s="145"/>
      <c r="Q604" s="1" t="s">
        <v>1387</v>
      </c>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c r="AO604" s="112"/>
      <c r="AP604" s="112"/>
      <c r="AQ604" s="112"/>
      <c r="AR604" s="112"/>
      <c r="AS604" s="112"/>
      <c r="AT604" s="112"/>
      <c r="AU604" s="112"/>
      <c r="AV604" s="112"/>
      <c r="AW604" s="112"/>
      <c r="AX604" s="112"/>
    </row>
    <row r="605" spans="2:50" s="144" customFormat="1" outlineLevel="1" x14ac:dyDescent="0.25">
      <c r="B605" s="363"/>
      <c r="C605" s="364"/>
      <c r="D605" s="365"/>
      <c r="E605" s="377"/>
      <c r="F605" s="377"/>
      <c r="G605" s="377"/>
      <c r="H605" s="377"/>
      <c r="I605" s="377"/>
      <c r="J605" s="377"/>
      <c r="K605" s="377"/>
      <c r="L605" s="377"/>
      <c r="M605" s="377"/>
      <c r="N605" s="377"/>
      <c r="O605" s="378"/>
      <c r="P605" s="145"/>
      <c r="Q605" s="1" t="s">
        <v>1388</v>
      </c>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c r="AO605" s="112"/>
      <c r="AP605" s="112"/>
      <c r="AQ605" s="112"/>
      <c r="AR605" s="112"/>
      <c r="AS605" s="112"/>
      <c r="AT605" s="112"/>
      <c r="AU605" s="112"/>
      <c r="AV605" s="112"/>
      <c r="AW605" s="112"/>
      <c r="AX605" s="112"/>
    </row>
    <row r="606" spans="2:50" s="144" customFormat="1" outlineLevel="1" x14ac:dyDescent="0.25">
      <c r="B606" s="363"/>
      <c r="C606" s="364"/>
      <c r="D606" s="365"/>
      <c r="E606" s="377"/>
      <c r="F606" s="377"/>
      <c r="G606" s="377"/>
      <c r="H606" s="377"/>
      <c r="I606" s="377"/>
      <c r="J606" s="377"/>
      <c r="K606" s="377"/>
      <c r="L606" s="377"/>
      <c r="M606" s="377"/>
      <c r="N606" s="377"/>
      <c r="O606" s="378"/>
      <c r="P606" s="145"/>
      <c r="Q606" s="1" t="s">
        <v>1389</v>
      </c>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2"/>
      <c r="AP606" s="112"/>
      <c r="AQ606" s="112"/>
      <c r="AR606" s="112"/>
      <c r="AS606" s="112"/>
      <c r="AT606" s="112"/>
      <c r="AU606" s="112"/>
      <c r="AV606" s="112"/>
      <c r="AW606" s="112"/>
      <c r="AX606" s="112"/>
    </row>
    <row r="607" spans="2:50" s="144" customFormat="1" outlineLevel="1" x14ac:dyDescent="0.25">
      <c r="B607" s="363"/>
      <c r="C607" s="364"/>
      <c r="D607" s="365"/>
      <c r="E607" s="377"/>
      <c r="F607" s="377"/>
      <c r="G607" s="377"/>
      <c r="H607" s="377"/>
      <c r="I607" s="377"/>
      <c r="J607" s="377"/>
      <c r="K607" s="377"/>
      <c r="L607" s="377"/>
      <c r="M607" s="377"/>
      <c r="N607" s="377"/>
      <c r="O607" s="378"/>
      <c r="P607" s="145"/>
      <c r="Q607" s="1" t="s">
        <v>1390</v>
      </c>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c r="AO607" s="112"/>
      <c r="AP607" s="112"/>
      <c r="AQ607" s="112"/>
      <c r="AR607" s="112"/>
      <c r="AS607" s="112"/>
      <c r="AT607" s="112"/>
      <c r="AU607" s="112"/>
      <c r="AV607" s="112"/>
      <c r="AW607" s="112"/>
      <c r="AX607" s="112"/>
    </row>
    <row r="608" spans="2:50" s="144" customFormat="1" outlineLevel="1" x14ac:dyDescent="0.25">
      <c r="B608" s="363"/>
      <c r="C608" s="364"/>
      <c r="D608" s="365"/>
      <c r="E608" s="377"/>
      <c r="F608" s="377"/>
      <c r="G608" s="377"/>
      <c r="H608" s="377"/>
      <c r="I608" s="377"/>
      <c r="J608" s="377"/>
      <c r="K608" s="377"/>
      <c r="L608" s="377"/>
      <c r="M608" s="377"/>
      <c r="N608" s="377"/>
      <c r="O608" s="378"/>
      <c r="P608" s="145"/>
      <c r="Q608" s="1" t="s">
        <v>1391</v>
      </c>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c r="AO608" s="112"/>
      <c r="AP608" s="112"/>
      <c r="AQ608" s="112"/>
      <c r="AR608" s="112"/>
      <c r="AS608" s="112"/>
      <c r="AT608" s="112"/>
      <c r="AU608" s="112"/>
      <c r="AV608" s="112"/>
      <c r="AW608" s="112"/>
      <c r="AX608" s="112"/>
    </row>
    <row r="609" spans="2:50" s="144" customFormat="1" outlineLevel="1" x14ac:dyDescent="0.25">
      <c r="B609" s="363"/>
      <c r="C609" s="364"/>
      <c r="D609" s="365"/>
      <c r="E609" s="377"/>
      <c r="F609" s="377"/>
      <c r="G609" s="377"/>
      <c r="H609" s="377"/>
      <c r="I609" s="377"/>
      <c r="J609" s="377"/>
      <c r="K609" s="377"/>
      <c r="L609" s="377"/>
      <c r="M609" s="377"/>
      <c r="N609" s="377"/>
      <c r="O609" s="378"/>
      <c r="P609" s="145"/>
      <c r="Q609" s="1" t="s">
        <v>1392</v>
      </c>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c r="AO609" s="112"/>
      <c r="AP609" s="112"/>
      <c r="AQ609" s="112"/>
      <c r="AR609" s="112"/>
      <c r="AS609" s="112"/>
      <c r="AT609" s="112"/>
      <c r="AU609" s="112"/>
      <c r="AV609" s="112"/>
      <c r="AW609" s="112"/>
      <c r="AX609" s="112"/>
    </row>
    <row r="610" spans="2:50" s="144" customFormat="1" outlineLevel="1" x14ac:dyDescent="0.25">
      <c r="B610" s="363"/>
      <c r="C610" s="364"/>
      <c r="D610" s="365"/>
      <c r="E610" s="377"/>
      <c r="F610" s="377"/>
      <c r="G610" s="377"/>
      <c r="H610" s="377"/>
      <c r="I610" s="377"/>
      <c r="J610" s="377"/>
      <c r="K610" s="377"/>
      <c r="L610" s="377"/>
      <c r="M610" s="377"/>
      <c r="N610" s="377"/>
      <c r="O610" s="378"/>
      <c r="P610" s="145"/>
      <c r="Q610" s="1" t="s">
        <v>1393</v>
      </c>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c r="AO610" s="112"/>
      <c r="AP610" s="112"/>
      <c r="AQ610" s="112"/>
      <c r="AR610" s="112"/>
      <c r="AS610" s="112"/>
      <c r="AT610" s="112"/>
      <c r="AU610" s="112"/>
      <c r="AV610" s="112"/>
      <c r="AW610" s="112"/>
      <c r="AX610" s="112"/>
    </row>
    <row r="611" spans="2:50" s="144" customFormat="1" outlineLevel="1" x14ac:dyDescent="0.25">
      <c r="B611" s="363"/>
      <c r="C611" s="364"/>
      <c r="D611" s="365"/>
      <c r="E611" s="377"/>
      <c r="F611" s="377"/>
      <c r="G611" s="377"/>
      <c r="H611" s="377"/>
      <c r="I611" s="377"/>
      <c r="J611" s="377"/>
      <c r="K611" s="377"/>
      <c r="L611" s="377"/>
      <c r="M611" s="377"/>
      <c r="N611" s="377"/>
      <c r="O611" s="378"/>
      <c r="P611" s="145"/>
      <c r="Q611" s="1" t="s">
        <v>1394</v>
      </c>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c r="AO611" s="112"/>
      <c r="AP611" s="112"/>
      <c r="AQ611" s="112"/>
      <c r="AR611" s="112"/>
      <c r="AS611" s="112"/>
      <c r="AT611" s="112"/>
      <c r="AU611" s="112"/>
      <c r="AV611" s="112"/>
      <c r="AW611" s="112"/>
      <c r="AX611" s="112"/>
    </row>
    <row r="612" spans="2:50" s="144" customFormat="1" outlineLevel="1" x14ac:dyDescent="0.25">
      <c r="B612" s="363"/>
      <c r="C612" s="364"/>
      <c r="D612" s="365"/>
      <c r="E612" s="377"/>
      <c r="F612" s="377"/>
      <c r="G612" s="377"/>
      <c r="H612" s="377"/>
      <c r="I612" s="377"/>
      <c r="J612" s="377"/>
      <c r="K612" s="377"/>
      <c r="L612" s="377"/>
      <c r="M612" s="377"/>
      <c r="N612" s="377"/>
      <c r="O612" s="378"/>
      <c r="P612" s="145"/>
      <c r="Q612" s="1" t="s">
        <v>1395</v>
      </c>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112"/>
    </row>
    <row r="613" spans="2:50" s="144" customFormat="1" outlineLevel="1" x14ac:dyDescent="0.25">
      <c r="B613" s="363"/>
      <c r="C613" s="364"/>
      <c r="D613" s="365"/>
      <c r="E613" s="377"/>
      <c r="F613" s="377"/>
      <c r="G613" s="377"/>
      <c r="H613" s="377"/>
      <c r="I613" s="377"/>
      <c r="J613" s="377"/>
      <c r="K613" s="377"/>
      <c r="L613" s="377"/>
      <c r="M613" s="377"/>
      <c r="N613" s="377"/>
      <c r="O613" s="378"/>
      <c r="P613" s="145"/>
      <c r="Q613" s="1" t="s">
        <v>1396</v>
      </c>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c r="AS613" s="112"/>
      <c r="AT613" s="112"/>
      <c r="AU613" s="112"/>
      <c r="AV613" s="112"/>
      <c r="AW613" s="112"/>
      <c r="AX613" s="112"/>
    </row>
    <row r="614" spans="2:50" s="144" customFormat="1" outlineLevel="1" x14ac:dyDescent="0.25">
      <c r="B614" s="363"/>
      <c r="C614" s="364"/>
      <c r="D614" s="365"/>
      <c r="E614" s="377"/>
      <c r="F614" s="377"/>
      <c r="G614" s="377"/>
      <c r="H614" s="377"/>
      <c r="I614" s="377"/>
      <c r="J614" s="377"/>
      <c r="K614" s="377"/>
      <c r="L614" s="377"/>
      <c r="M614" s="377"/>
      <c r="N614" s="377"/>
      <c r="O614" s="378"/>
      <c r="P614" s="145"/>
      <c r="Q614" s="1" t="s">
        <v>1397</v>
      </c>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c r="AO614" s="112"/>
      <c r="AP614" s="112"/>
      <c r="AQ614" s="112"/>
      <c r="AR614" s="112"/>
      <c r="AS614" s="112"/>
      <c r="AT614" s="112"/>
      <c r="AU614" s="112"/>
      <c r="AV614" s="112"/>
      <c r="AW614" s="112"/>
      <c r="AX614" s="112"/>
    </row>
    <row r="615" spans="2:50" s="144" customFormat="1" outlineLevel="1" x14ac:dyDescent="0.25">
      <c r="B615" s="363"/>
      <c r="C615" s="364"/>
      <c r="D615" s="365"/>
      <c r="E615" s="377"/>
      <c r="F615" s="377"/>
      <c r="G615" s="377"/>
      <c r="H615" s="377"/>
      <c r="I615" s="377"/>
      <c r="J615" s="377"/>
      <c r="K615" s="377"/>
      <c r="L615" s="377"/>
      <c r="M615" s="377"/>
      <c r="N615" s="377"/>
      <c r="O615" s="378"/>
      <c r="P615" s="145"/>
      <c r="Q615" s="1" t="s">
        <v>1398</v>
      </c>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c r="AO615" s="112"/>
      <c r="AP615" s="112"/>
      <c r="AQ615" s="112"/>
      <c r="AR615" s="112"/>
      <c r="AS615" s="112"/>
      <c r="AT615" s="112"/>
      <c r="AU615" s="112"/>
      <c r="AV615" s="112"/>
      <c r="AW615" s="112"/>
      <c r="AX615" s="112"/>
    </row>
    <row r="616" spans="2:50" s="144" customFormat="1" outlineLevel="1" x14ac:dyDescent="0.25">
      <c r="B616" s="363"/>
      <c r="C616" s="364"/>
      <c r="D616" s="365"/>
      <c r="E616" s="377"/>
      <c r="F616" s="377"/>
      <c r="G616" s="377"/>
      <c r="H616" s="377"/>
      <c r="I616" s="377"/>
      <c r="J616" s="377"/>
      <c r="K616" s="377"/>
      <c r="L616" s="377"/>
      <c r="M616" s="377"/>
      <c r="N616" s="377"/>
      <c r="O616" s="378"/>
      <c r="P616" s="145"/>
      <c r="Q616" s="1" t="s">
        <v>1399</v>
      </c>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c r="AO616" s="112"/>
      <c r="AP616" s="112"/>
      <c r="AQ616" s="112"/>
      <c r="AR616" s="112"/>
      <c r="AS616" s="112"/>
      <c r="AT616" s="112"/>
      <c r="AU616" s="112"/>
      <c r="AV616" s="112"/>
      <c r="AW616" s="112"/>
      <c r="AX616" s="112"/>
    </row>
    <row r="617" spans="2:50" s="144" customFormat="1" outlineLevel="1" x14ac:dyDescent="0.25">
      <c r="B617" s="363"/>
      <c r="C617" s="364"/>
      <c r="D617" s="365"/>
      <c r="E617" s="377"/>
      <c r="F617" s="377"/>
      <c r="G617" s="377"/>
      <c r="H617" s="377"/>
      <c r="I617" s="377"/>
      <c r="J617" s="377"/>
      <c r="K617" s="377"/>
      <c r="L617" s="377"/>
      <c r="M617" s="377"/>
      <c r="N617" s="377"/>
      <c r="O617" s="378"/>
      <c r="P617" s="145"/>
      <c r="Q617" s="1" t="s">
        <v>1400</v>
      </c>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c r="AO617" s="112"/>
      <c r="AP617" s="112"/>
      <c r="AQ617" s="112"/>
      <c r="AR617" s="112"/>
      <c r="AS617" s="112"/>
      <c r="AT617" s="112"/>
      <c r="AU617" s="112"/>
      <c r="AV617" s="112"/>
      <c r="AW617" s="112"/>
      <c r="AX617" s="112"/>
    </row>
    <row r="618" spans="2:50" s="144" customFormat="1" outlineLevel="1" x14ac:dyDescent="0.25">
      <c r="B618" s="363"/>
      <c r="C618" s="364"/>
      <c r="D618" s="365"/>
      <c r="E618" s="377"/>
      <c r="F618" s="377"/>
      <c r="G618" s="377"/>
      <c r="H618" s="377"/>
      <c r="I618" s="377"/>
      <c r="J618" s="377"/>
      <c r="K618" s="377"/>
      <c r="L618" s="377"/>
      <c r="M618" s="377"/>
      <c r="N618" s="377"/>
      <c r="O618" s="378"/>
      <c r="P618" s="145"/>
      <c r="Q618" s="1" t="s">
        <v>1401</v>
      </c>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c r="AO618" s="112"/>
      <c r="AP618" s="112"/>
      <c r="AQ618" s="112"/>
      <c r="AR618" s="112"/>
      <c r="AS618" s="112"/>
      <c r="AT618" s="112"/>
      <c r="AU618" s="112"/>
      <c r="AV618" s="112"/>
      <c r="AW618" s="112"/>
      <c r="AX618" s="112"/>
    </row>
    <row r="619" spans="2:50" s="144" customFormat="1" outlineLevel="1" x14ac:dyDescent="0.25">
      <c r="B619" s="363"/>
      <c r="C619" s="364"/>
      <c r="D619" s="365"/>
      <c r="E619" s="377"/>
      <c r="F619" s="377"/>
      <c r="G619" s="377"/>
      <c r="H619" s="377"/>
      <c r="I619" s="377"/>
      <c r="J619" s="377"/>
      <c r="K619" s="377"/>
      <c r="L619" s="377"/>
      <c r="M619" s="377"/>
      <c r="N619" s="377"/>
      <c r="O619" s="378"/>
      <c r="P619" s="145"/>
      <c r="Q619" s="1" t="s">
        <v>1402</v>
      </c>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c r="AO619" s="112"/>
      <c r="AP619" s="112"/>
      <c r="AQ619" s="112"/>
      <c r="AR619" s="112"/>
      <c r="AS619" s="112"/>
      <c r="AT619" s="112"/>
      <c r="AU619" s="112"/>
      <c r="AV619" s="112"/>
      <c r="AW619" s="112"/>
      <c r="AX619" s="112"/>
    </row>
    <row r="620" spans="2:50" s="144" customFormat="1" outlineLevel="1" x14ac:dyDescent="0.25">
      <c r="B620" s="363"/>
      <c r="C620" s="364"/>
      <c r="D620" s="365"/>
      <c r="E620" s="377"/>
      <c r="F620" s="377"/>
      <c r="G620" s="377"/>
      <c r="H620" s="377"/>
      <c r="I620" s="377"/>
      <c r="J620" s="377"/>
      <c r="K620" s="377"/>
      <c r="L620" s="377"/>
      <c r="M620" s="377"/>
      <c r="N620" s="377"/>
      <c r="O620" s="378"/>
      <c r="P620" s="145"/>
      <c r="Q620" s="1" t="s">
        <v>1403</v>
      </c>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c r="AO620" s="112"/>
      <c r="AP620" s="112"/>
      <c r="AQ620" s="112"/>
      <c r="AR620" s="112"/>
      <c r="AS620" s="112"/>
      <c r="AT620" s="112"/>
      <c r="AU620" s="112"/>
      <c r="AV620" s="112"/>
      <c r="AW620" s="112"/>
      <c r="AX620" s="112"/>
    </row>
    <row r="621" spans="2:50" s="144" customFormat="1" outlineLevel="1" x14ac:dyDescent="0.25">
      <c r="B621" s="363"/>
      <c r="C621" s="364"/>
      <c r="D621" s="365"/>
      <c r="E621" s="377"/>
      <c r="F621" s="377"/>
      <c r="G621" s="377"/>
      <c r="H621" s="377"/>
      <c r="I621" s="377"/>
      <c r="J621" s="377"/>
      <c r="K621" s="377"/>
      <c r="L621" s="377"/>
      <c r="M621" s="377"/>
      <c r="N621" s="377"/>
      <c r="O621" s="378"/>
      <c r="P621" s="145"/>
      <c r="Q621" s="1" t="s">
        <v>1404</v>
      </c>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c r="AO621" s="112"/>
      <c r="AP621" s="112"/>
      <c r="AQ621" s="112"/>
      <c r="AR621" s="112"/>
      <c r="AS621" s="112"/>
      <c r="AT621" s="112"/>
      <c r="AU621" s="112"/>
      <c r="AV621" s="112"/>
      <c r="AW621" s="112"/>
      <c r="AX621" s="112"/>
    </row>
    <row r="622" spans="2:50" s="144" customFormat="1" outlineLevel="1" x14ac:dyDescent="0.25">
      <c r="B622" s="363"/>
      <c r="C622" s="364"/>
      <c r="D622" s="365"/>
      <c r="E622" s="377"/>
      <c r="F622" s="377"/>
      <c r="G622" s="377"/>
      <c r="H622" s="377"/>
      <c r="I622" s="377"/>
      <c r="J622" s="377"/>
      <c r="K622" s="377"/>
      <c r="L622" s="377"/>
      <c r="M622" s="377"/>
      <c r="N622" s="377"/>
      <c r="O622" s="378"/>
      <c r="P622" s="145"/>
      <c r="Q622" s="1" t="s">
        <v>1405</v>
      </c>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c r="AO622" s="112"/>
      <c r="AP622" s="112"/>
      <c r="AQ622" s="112"/>
      <c r="AR622" s="112"/>
      <c r="AS622" s="112"/>
      <c r="AT622" s="112"/>
      <c r="AU622" s="112"/>
      <c r="AV622" s="112"/>
      <c r="AW622" s="112"/>
      <c r="AX622" s="112"/>
    </row>
    <row r="623" spans="2:50" s="144" customFormat="1" outlineLevel="1" x14ac:dyDescent="0.25">
      <c r="B623" s="363"/>
      <c r="C623" s="364"/>
      <c r="D623" s="365"/>
      <c r="E623" s="377"/>
      <c r="F623" s="377"/>
      <c r="G623" s="377"/>
      <c r="H623" s="377"/>
      <c r="I623" s="377"/>
      <c r="J623" s="377"/>
      <c r="K623" s="377"/>
      <c r="L623" s="377"/>
      <c r="M623" s="377"/>
      <c r="N623" s="377"/>
      <c r="O623" s="378"/>
      <c r="P623" s="145"/>
      <c r="Q623" s="1" t="s">
        <v>1406</v>
      </c>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c r="AO623" s="112"/>
      <c r="AP623" s="112"/>
      <c r="AQ623" s="112"/>
      <c r="AR623" s="112"/>
      <c r="AS623" s="112"/>
      <c r="AT623" s="112"/>
      <c r="AU623" s="112"/>
      <c r="AV623" s="112"/>
      <c r="AW623" s="112"/>
      <c r="AX623" s="112"/>
    </row>
    <row r="624" spans="2:50" s="144" customFormat="1" outlineLevel="1" x14ac:dyDescent="0.25">
      <c r="B624" s="363"/>
      <c r="C624" s="364"/>
      <c r="D624" s="365"/>
      <c r="E624" s="377"/>
      <c r="F624" s="377"/>
      <c r="G624" s="377"/>
      <c r="H624" s="377"/>
      <c r="I624" s="377"/>
      <c r="J624" s="377"/>
      <c r="K624" s="377"/>
      <c r="L624" s="377"/>
      <c r="M624" s="377"/>
      <c r="N624" s="377"/>
      <c r="O624" s="378"/>
      <c r="P624" s="145"/>
      <c r="Q624" s="1" t="s">
        <v>1407</v>
      </c>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2"/>
      <c r="AQ624" s="112"/>
      <c r="AR624" s="112"/>
      <c r="AS624" s="112"/>
      <c r="AT624" s="112"/>
      <c r="AU624" s="112"/>
      <c r="AV624" s="112"/>
      <c r="AW624" s="112"/>
      <c r="AX624" s="112"/>
    </row>
    <row r="625" spans="2:50" s="144" customFormat="1" outlineLevel="1" x14ac:dyDescent="0.25">
      <c r="B625" s="363"/>
      <c r="C625" s="364"/>
      <c r="D625" s="365"/>
      <c r="E625" s="377"/>
      <c r="F625" s="377"/>
      <c r="G625" s="377"/>
      <c r="H625" s="377"/>
      <c r="I625" s="377"/>
      <c r="J625" s="377"/>
      <c r="K625" s="377"/>
      <c r="L625" s="377"/>
      <c r="M625" s="377"/>
      <c r="N625" s="377"/>
      <c r="O625" s="378"/>
      <c r="P625" s="145"/>
      <c r="Q625" s="1" t="s">
        <v>1408</v>
      </c>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2"/>
    </row>
    <row r="626" spans="2:50" s="144" customFormat="1" outlineLevel="1" x14ac:dyDescent="0.25">
      <c r="B626" s="363"/>
      <c r="C626" s="364"/>
      <c r="D626" s="365"/>
      <c r="E626" s="377"/>
      <c r="F626" s="377"/>
      <c r="G626" s="377"/>
      <c r="H626" s="377"/>
      <c r="I626" s="377"/>
      <c r="J626" s="377"/>
      <c r="K626" s="377"/>
      <c r="L626" s="377"/>
      <c r="M626" s="377"/>
      <c r="N626" s="377"/>
      <c r="O626" s="378"/>
      <c r="P626" s="145"/>
      <c r="Q626" s="1" t="s">
        <v>1409</v>
      </c>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2"/>
    </row>
    <row r="627" spans="2:50" s="144" customFormat="1" outlineLevel="1" x14ac:dyDescent="0.25">
      <c r="B627" s="363"/>
      <c r="C627" s="364"/>
      <c r="D627" s="365"/>
      <c r="E627" s="377"/>
      <c r="F627" s="377"/>
      <c r="G627" s="377"/>
      <c r="H627" s="377"/>
      <c r="I627" s="377"/>
      <c r="J627" s="377"/>
      <c r="K627" s="377"/>
      <c r="L627" s="377"/>
      <c r="M627" s="377"/>
      <c r="N627" s="377"/>
      <c r="O627" s="378"/>
      <c r="P627" s="145"/>
      <c r="Q627" s="1" t="s">
        <v>1410</v>
      </c>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c r="AO627" s="112"/>
      <c r="AP627" s="112"/>
      <c r="AQ627" s="112"/>
      <c r="AR627" s="112"/>
      <c r="AS627" s="112"/>
      <c r="AT627" s="112"/>
      <c r="AU627" s="112"/>
      <c r="AV627" s="112"/>
      <c r="AW627" s="112"/>
      <c r="AX627" s="112"/>
    </row>
    <row r="628" spans="2:50" s="144" customFormat="1" outlineLevel="1" x14ac:dyDescent="0.25">
      <c r="B628" s="363"/>
      <c r="C628" s="364"/>
      <c r="D628" s="365"/>
      <c r="E628" s="377"/>
      <c r="F628" s="377"/>
      <c r="G628" s="377"/>
      <c r="H628" s="377"/>
      <c r="I628" s="377"/>
      <c r="J628" s="377"/>
      <c r="K628" s="377"/>
      <c r="L628" s="377"/>
      <c r="M628" s="377"/>
      <c r="N628" s="377"/>
      <c r="O628" s="378"/>
      <c r="P628" s="145"/>
      <c r="Q628" s="1" t="s">
        <v>1411</v>
      </c>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c r="AO628" s="112"/>
      <c r="AP628" s="112"/>
      <c r="AQ628" s="112"/>
      <c r="AR628" s="112"/>
      <c r="AS628" s="112"/>
      <c r="AT628" s="112"/>
      <c r="AU628" s="112"/>
      <c r="AV628" s="112"/>
      <c r="AW628" s="112"/>
      <c r="AX628" s="112"/>
    </row>
    <row r="629" spans="2:50" s="144" customFormat="1" outlineLevel="1" x14ac:dyDescent="0.25">
      <c r="B629" s="363"/>
      <c r="C629" s="364"/>
      <c r="D629" s="365"/>
      <c r="E629" s="377"/>
      <c r="F629" s="377"/>
      <c r="G629" s="377"/>
      <c r="H629" s="377"/>
      <c r="I629" s="377"/>
      <c r="J629" s="377"/>
      <c r="K629" s="377"/>
      <c r="L629" s="377"/>
      <c r="M629" s="377"/>
      <c r="N629" s="377"/>
      <c r="O629" s="378"/>
      <c r="P629" s="145"/>
      <c r="Q629" s="1" t="s">
        <v>1412</v>
      </c>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c r="AO629" s="112"/>
      <c r="AP629" s="112"/>
      <c r="AQ629" s="112"/>
      <c r="AR629" s="112"/>
      <c r="AS629" s="112"/>
      <c r="AT629" s="112"/>
      <c r="AU629" s="112"/>
      <c r="AV629" s="112"/>
      <c r="AW629" s="112"/>
      <c r="AX629" s="112"/>
    </row>
    <row r="630" spans="2:50" s="144" customFormat="1" outlineLevel="1" x14ac:dyDescent="0.25">
      <c r="B630" s="363"/>
      <c r="C630" s="364"/>
      <c r="D630" s="365"/>
      <c r="E630" s="377"/>
      <c r="F630" s="377"/>
      <c r="G630" s="377"/>
      <c r="H630" s="377"/>
      <c r="I630" s="377"/>
      <c r="J630" s="377"/>
      <c r="K630" s="377"/>
      <c r="L630" s="377"/>
      <c r="M630" s="377"/>
      <c r="N630" s="377"/>
      <c r="O630" s="378"/>
      <c r="P630" s="145"/>
      <c r="Q630" s="1" t="s">
        <v>1413</v>
      </c>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c r="AO630" s="112"/>
      <c r="AP630" s="112"/>
      <c r="AQ630" s="112"/>
      <c r="AR630" s="112"/>
      <c r="AS630" s="112"/>
      <c r="AT630" s="112"/>
      <c r="AU630" s="112"/>
      <c r="AV630" s="112"/>
      <c r="AW630" s="112"/>
      <c r="AX630" s="112"/>
    </row>
    <row r="631" spans="2:50" s="144" customFormat="1" outlineLevel="1" x14ac:dyDescent="0.25">
      <c r="B631" s="363"/>
      <c r="C631" s="364"/>
      <c r="D631" s="365"/>
      <c r="E631" s="377"/>
      <c r="F631" s="377"/>
      <c r="G631" s="377"/>
      <c r="H631" s="377"/>
      <c r="I631" s="377"/>
      <c r="J631" s="377"/>
      <c r="K631" s="377"/>
      <c r="L631" s="377"/>
      <c r="M631" s="377"/>
      <c r="N631" s="377"/>
      <c r="O631" s="378"/>
      <c r="P631" s="145"/>
      <c r="Q631" s="1" t="s">
        <v>1414</v>
      </c>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c r="AO631" s="112"/>
      <c r="AP631" s="112"/>
      <c r="AQ631" s="112"/>
      <c r="AR631" s="112"/>
      <c r="AS631" s="112"/>
      <c r="AT631" s="112"/>
      <c r="AU631" s="112"/>
      <c r="AV631" s="112"/>
      <c r="AW631" s="112"/>
      <c r="AX631" s="112"/>
    </row>
    <row r="632" spans="2:50" s="144" customFormat="1" outlineLevel="1" x14ac:dyDescent="0.25">
      <c r="B632" s="363"/>
      <c r="C632" s="364"/>
      <c r="D632" s="365"/>
      <c r="E632" s="377"/>
      <c r="F632" s="377"/>
      <c r="G632" s="377"/>
      <c r="H632" s="377"/>
      <c r="I632" s="377"/>
      <c r="J632" s="377"/>
      <c r="K632" s="377"/>
      <c r="L632" s="377"/>
      <c r="M632" s="377"/>
      <c r="N632" s="377"/>
      <c r="O632" s="378"/>
      <c r="P632" s="145"/>
      <c r="Q632" s="1" t="s">
        <v>1415</v>
      </c>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c r="AO632" s="112"/>
      <c r="AP632" s="112"/>
      <c r="AQ632" s="112"/>
      <c r="AR632" s="112"/>
      <c r="AS632" s="112"/>
      <c r="AT632" s="112"/>
      <c r="AU632" s="112"/>
      <c r="AV632" s="112"/>
      <c r="AW632" s="112"/>
      <c r="AX632" s="112"/>
    </row>
    <row r="633" spans="2:50" s="144" customFormat="1" outlineLevel="1" x14ac:dyDescent="0.25">
      <c r="B633" s="363"/>
      <c r="C633" s="364"/>
      <c r="D633" s="365"/>
      <c r="E633" s="377"/>
      <c r="F633" s="377"/>
      <c r="G633" s="377"/>
      <c r="H633" s="377"/>
      <c r="I633" s="377"/>
      <c r="J633" s="377"/>
      <c r="K633" s="377"/>
      <c r="L633" s="377"/>
      <c r="M633" s="377"/>
      <c r="N633" s="377"/>
      <c r="O633" s="378"/>
      <c r="P633" s="145"/>
      <c r="Q633" s="1" t="s">
        <v>1416</v>
      </c>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c r="AO633" s="112"/>
      <c r="AP633" s="112"/>
      <c r="AQ633" s="112"/>
      <c r="AR633" s="112"/>
      <c r="AS633" s="112"/>
      <c r="AT633" s="112"/>
      <c r="AU633" s="112"/>
      <c r="AV633" s="112"/>
      <c r="AW633" s="112"/>
      <c r="AX633" s="112"/>
    </row>
    <row r="634" spans="2:50" s="144" customFormat="1" outlineLevel="1" x14ac:dyDescent="0.25">
      <c r="B634" s="363"/>
      <c r="C634" s="364"/>
      <c r="D634" s="365"/>
      <c r="E634" s="377"/>
      <c r="F634" s="377"/>
      <c r="G634" s="377"/>
      <c r="H634" s="377"/>
      <c r="I634" s="377"/>
      <c r="J634" s="377"/>
      <c r="K634" s="377"/>
      <c r="L634" s="377"/>
      <c r="M634" s="377"/>
      <c r="N634" s="377"/>
      <c r="O634" s="378"/>
      <c r="P634" s="145"/>
      <c r="Q634" s="1" t="s">
        <v>1417</v>
      </c>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c r="AO634" s="112"/>
      <c r="AP634" s="112"/>
      <c r="AQ634" s="112"/>
      <c r="AR634" s="112"/>
      <c r="AS634" s="112"/>
      <c r="AT634" s="112"/>
      <c r="AU634" s="112"/>
      <c r="AV634" s="112"/>
      <c r="AW634" s="112"/>
      <c r="AX634" s="112"/>
    </row>
    <row r="635" spans="2:50" s="144" customFormat="1" outlineLevel="1" x14ac:dyDescent="0.25">
      <c r="B635" s="363"/>
      <c r="C635" s="364"/>
      <c r="D635" s="365"/>
      <c r="E635" s="377"/>
      <c r="F635" s="377"/>
      <c r="G635" s="377"/>
      <c r="H635" s="377"/>
      <c r="I635" s="377"/>
      <c r="J635" s="377"/>
      <c r="K635" s="377"/>
      <c r="L635" s="377"/>
      <c r="M635" s="377"/>
      <c r="N635" s="377"/>
      <c r="O635" s="378"/>
      <c r="P635" s="145"/>
      <c r="Q635" s="1" t="s">
        <v>1418</v>
      </c>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c r="AO635" s="112"/>
      <c r="AP635" s="112"/>
      <c r="AQ635" s="112"/>
      <c r="AR635" s="112"/>
      <c r="AS635" s="112"/>
      <c r="AT635" s="112"/>
      <c r="AU635" s="112"/>
      <c r="AV635" s="112"/>
      <c r="AW635" s="112"/>
      <c r="AX635" s="112"/>
    </row>
    <row r="636" spans="2:50" s="144" customFormat="1" outlineLevel="1" x14ac:dyDescent="0.25">
      <c r="B636" s="363"/>
      <c r="C636" s="364"/>
      <c r="D636" s="365"/>
      <c r="E636" s="377"/>
      <c r="F636" s="377"/>
      <c r="G636" s="377"/>
      <c r="H636" s="377"/>
      <c r="I636" s="377"/>
      <c r="J636" s="377"/>
      <c r="K636" s="377"/>
      <c r="L636" s="377"/>
      <c r="M636" s="377"/>
      <c r="N636" s="377"/>
      <c r="O636" s="378"/>
      <c r="P636" s="145"/>
      <c r="Q636" s="1" t="s">
        <v>1419</v>
      </c>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c r="AO636" s="112"/>
      <c r="AP636" s="112"/>
      <c r="AQ636" s="112"/>
      <c r="AR636" s="112"/>
      <c r="AS636" s="112"/>
      <c r="AT636" s="112"/>
      <c r="AU636" s="112"/>
      <c r="AV636" s="112"/>
      <c r="AW636" s="112"/>
      <c r="AX636" s="112"/>
    </row>
    <row r="637" spans="2:50" s="144" customFormat="1" outlineLevel="1" x14ac:dyDescent="0.25">
      <c r="B637" s="363"/>
      <c r="C637" s="364"/>
      <c r="D637" s="365"/>
      <c r="E637" s="377"/>
      <c r="F637" s="377"/>
      <c r="G637" s="377"/>
      <c r="H637" s="377"/>
      <c r="I637" s="377"/>
      <c r="J637" s="377"/>
      <c r="K637" s="377"/>
      <c r="L637" s="377"/>
      <c r="M637" s="377"/>
      <c r="N637" s="377"/>
      <c r="O637" s="378"/>
      <c r="P637" s="145"/>
      <c r="Q637" s="1" t="s">
        <v>1420</v>
      </c>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c r="AO637" s="112"/>
      <c r="AP637" s="112"/>
      <c r="AQ637" s="112"/>
      <c r="AR637" s="112"/>
      <c r="AS637" s="112"/>
      <c r="AT637" s="112"/>
      <c r="AU637" s="112"/>
      <c r="AV637" s="112"/>
      <c r="AW637" s="112"/>
      <c r="AX637" s="112"/>
    </row>
    <row r="638" spans="2:50" s="144" customFormat="1" outlineLevel="1" x14ac:dyDescent="0.25">
      <c r="B638" s="363"/>
      <c r="C638" s="364"/>
      <c r="D638" s="365"/>
      <c r="E638" s="377"/>
      <c r="F638" s="377"/>
      <c r="G638" s="377"/>
      <c r="H638" s="377"/>
      <c r="I638" s="377"/>
      <c r="J638" s="377"/>
      <c r="K638" s="377"/>
      <c r="L638" s="377"/>
      <c r="M638" s="377"/>
      <c r="N638" s="377"/>
      <c r="O638" s="378"/>
      <c r="P638" s="145"/>
      <c r="Q638" s="1" t="s">
        <v>1421</v>
      </c>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c r="AO638" s="112"/>
      <c r="AP638" s="112"/>
      <c r="AQ638" s="112"/>
      <c r="AR638" s="112"/>
      <c r="AS638" s="112"/>
      <c r="AT638" s="112"/>
      <c r="AU638" s="112"/>
      <c r="AV638" s="112"/>
      <c r="AW638" s="112"/>
      <c r="AX638" s="112"/>
    </row>
    <row r="639" spans="2:50" s="144" customFormat="1" outlineLevel="1" x14ac:dyDescent="0.25">
      <c r="B639" s="363"/>
      <c r="C639" s="364"/>
      <c r="D639" s="365"/>
      <c r="E639" s="377"/>
      <c r="F639" s="377"/>
      <c r="G639" s="377"/>
      <c r="H639" s="377"/>
      <c r="I639" s="377"/>
      <c r="J639" s="377"/>
      <c r="K639" s="377"/>
      <c r="L639" s="377"/>
      <c r="M639" s="377"/>
      <c r="N639" s="377"/>
      <c r="O639" s="378"/>
      <c r="P639" s="145"/>
      <c r="Q639" s="1" t="s">
        <v>1422</v>
      </c>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c r="AO639" s="112"/>
      <c r="AP639" s="112"/>
      <c r="AQ639" s="112"/>
      <c r="AR639" s="112"/>
      <c r="AS639" s="112"/>
      <c r="AT639" s="112"/>
      <c r="AU639" s="112"/>
      <c r="AV639" s="112"/>
      <c r="AW639" s="112"/>
      <c r="AX639" s="112"/>
    </row>
    <row r="640" spans="2:50" s="144" customFormat="1" outlineLevel="1" x14ac:dyDescent="0.25">
      <c r="B640" s="363"/>
      <c r="C640" s="364"/>
      <c r="D640" s="365"/>
      <c r="E640" s="377"/>
      <c r="F640" s="377"/>
      <c r="G640" s="377"/>
      <c r="H640" s="377"/>
      <c r="I640" s="377"/>
      <c r="J640" s="377"/>
      <c r="K640" s="377"/>
      <c r="L640" s="377"/>
      <c r="M640" s="377"/>
      <c r="N640" s="377"/>
      <c r="O640" s="378"/>
      <c r="P640" s="145"/>
      <c r="Q640" s="1" t="s">
        <v>1423</v>
      </c>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c r="AO640" s="112"/>
      <c r="AP640" s="112"/>
      <c r="AQ640" s="112"/>
      <c r="AR640" s="112"/>
      <c r="AS640" s="112"/>
      <c r="AT640" s="112"/>
      <c r="AU640" s="112"/>
      <c r="AV640" s="112"/>
      <c r="AW640" s="112"/>
      <c r="AX640" s="112"/>
    </row>
    <row r="641" spans="2:50" s="144" customFormat="1" outlineLevel="1" x14ac:dyDescent="0.25">
      <c r="B641" s="363"/>
      <c r="C641" s="364"/>
      <c r="D641" s="365"/>
      <c r="E641" s="377"/>
      <c r="F641" s="377"/>
      <c r="G641" s="377"/>
      <c r="H641" s="377"/>
      <c r="I641" s="377"/>
      <c r="J641" s="377"/>
      <c r="K641" s="377"/>
      <c r="L641" s="377"/>
      <c r="M641" s="377"/>
      <c r="N641" s="377"/>
      <c r="O641" s="378"/>
      <c r="P641" s="145"/>
      <c r="Q641" s="1" t="s">
        <v>1424</v>
      </c>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c r="AO641" s="112"/>
      <c r="AP641" s="112"/>
      <c r="AQ641" s="112"/>
      <c r="AR641" s="112"/>
      <c r="AS641" s="112"/>
      <c r="AT641" s="112"/>
      <c r="AU641" s="112"/>
      <c r="AV641" s="112"/>
      <c r="AW641" s="112"/>
      <c r="AX641" s="112"/>
    </row>
    <row r="642" spans="2:50" s="144" customFormat="1" outlineLevel="1" x14ac:dyDescent="0.25">
      <c r="B642" s="363"/>
      <c r="C642" s="364"/>
      <c r="D642" s="365"/>
      <c r="E642" s="377"/>
      <c r="F642" s="377"/>
      <c r="G642" s="377"/>
      <c r="H642" s="377"/>
      <c r="I642" s="377"/>
      <c r="J642" s="377"/>
      <c r="K642" s="377"/>
      <c r="L642" s="377"/>
      <c r="M642" s="377"/>
      <c r="N642" s="377"/>
      <c r="O642" s="378"/>
      <c r="P642" s="145"/>
      <c r="Q642" s="1" t="s">
        <v>1425</v>
      </c>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c r="AO642" s="112"/>
      <c r="AP642" s="112"/>
      <c r="AQ642" s="112"/>
      <c r="AR642" s="112"/>
      <c r="AS642" s="112"/>
      <c r="AT642" s="112"/>
      <c r="AU642" s="112"/>
      <c r="AV642" s="112"/>
      <c r="AW642" s="112"/>
      <c r="AX642" s="112"/>
    </row>
    <row r="643" spans="2:50" s="144" customFormat="1" outlineLevel="1" x14ac:dyDescent="0.25">
      <c r="B643" s="363"/>
      <c r="C643" s="364"/>
      <c r="D643" s="365"/>
      <c r="E643" s="377"/>
      <c r="F643" s="377"/>
      <c r="G643" s="377"/>
      <c r="H643" s="377"/>
      <c r="I643" s="377"/>
      <c r="J643" s="377"/>
      <c r="K643" s="377"/>
      <c r="L643" s="377"/>
      <c r="M643" s="377"/>
      <c r="N643" s="377"/>
      <c r="O643" s="378"/>
      <c r="P643" s="145"/>
      <c r="Q643" s="1" t="s">
        <v>1426</v>
      </c>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2"/>
    </row>
    <row r="644" spans="2:50" s="144" customFormat="1" outlineLevel="1" x14ac:dyDescent="0.25">
      <c r="B644" s="363"/>
      <c r="C644" s="364"/>
      <c r="D644" s="365"/>
      <c r="E644" s="377"/>
      <c r="F644" s="377"/>
      <c r="G644" s="377"/>
      <c r="H644" s="377"/>
      <c r="I644" s="377"/>
      <c r="J644" s="377"/>
      <c r="K644" s="377"/>
      <c r="L644" s="377"/>
      <c r="M644" s="377"/>
      <c r="N644" s="377"/>
      <c r="O644" s="378"/>
      <c r="P644" s="145"/>
      <c r="Q644" s="1" t="s">
        <v>1427</v>
      </c>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2"/>
    </row>
    <row r="645" spans="2:50" s="144" customFormat="1" outlineLevel="1" x14ac:dyDescent="0.25">
      <c r="B645" s="363"/>
      <c r="C645" s="364"/>
      <c r="D645" s="365"/>
      <c r="E645" s="377"/>
      <c r="F645" s="377"/>
      <c r="G645" s="377"/>
      <c r="H645" s="377"/>
      <c r="I645" s="377"/>
      <c r="J645" s="377"/>
      <c r="K645" s="377"/>
      <c r="L645" s="377"/>
      <c r="M645" s="377"/>
      <c r="N645" s="377"/>
      <c r="O645" s="378"/>
      <c r="P645" s="145"/>
      <c r="Q645" s="1" t="s">
        <v>1428</v>
      </c>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2"/>
    </row>
    <row r="646" spans="2:50" s="144" customFormat="1" outlineLevel="1" x14ac:dyDescent="0.25">
      <c r="B646" s="363"/>
      <c r="C646" s="364"/>
      <c r="D646" s="365"/>
      <c r="E646" s="377"/>
      <c r="F646" s="377"/>
      <c r="G646" s="377"/>
      <c r="H646" s="377"/>
      <c r="I646" s="377"/>
      <c r="J646" s="377"/>
      <c r="K646" s="377"/>
      <c r="L646" s="377"/>
      <c r="M646" s="377"/>
      <c r="N646" s="377"/>
      <c r="O646" s="378"/>
      <c r="P646" s="145"/>
      <c r="Q646" s="1" t="s">
        <v>1429</v>
      </c>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c r="AO646" s="112"/>
      <c r="AP646" s="112"/>
      <c r="AQ646" s="112"/>
      <c r="AR646" s="112"/>
      <c r="AS646" s="112"/>
      <c r="AT646" s="112"/>
      <c r="AU646" s="112"/>
      <c r="AV646" s="112"/>
      <c r="AW646" s="112"/>
      <c r="AX646" s="112"/>
    </row>
    <row r="647" spans="2:50" s="144" customFormat="1" outlineLevel="1" x14ac:dyDescent="0.25">
      <c r="B647" s="363"/>
      <c r="C647" s="364"/>
      <c r="D647" s="365"/>
      <c r="E647" s="377"/>
      <c r="F647" s="377"/>
      <c r="G647" s="377"/>
      <c r="H647" s="377"/>
      <c r="I647" s="377"/>
      <c r="J647" s="377"/>
      <c r="K647" s="377"/>
      <c r="L647" s="377"/>
      <c r="M647" s="377"/>
      <c r="N647" s="377"/>
      <c r="O647" s="378"/>
      <c r="P647" s="145"/>
      <c r="Q647" s="1" t="s">
        <v>1430</v>
      </c>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c r="AO647" s="112"/>
      <c r="AP647" s="112"/>
      <c r="AQ647" s="112"/>
      <c r="AR647" s="112"/>
      <c r="AS647" s="112"/>
      <c r="AT647" s="112"/>
      <c r="AU647" s="112"/>
      <c r="AV647" s="112"/>
      <c r="AW647" s="112"/>
      <c r="AX647" s="112"/>
    </row>
    <row r="648" spans="2:50" s="144" customFormat="1" outlineLevel="1" x14ac:dyDescent="0.25">
      <c r="B648" s="363"/>
      <c r="C648" s="364"/>
      <c r="D648" s="365"/>
      <c r="E648" s="377"/>
      <c r="F648" s="377"/>
      <c r="G648" s="377"/>
      <c r="H648" s="377"/>
      <c r="I648" s="377"/>
      <c r="J648" s="377"/>
      <c r="K648" s="377"/>
      <c r="L648" s="377"/>
      <c r="M648" s="377"/>
      <c r="N648" s="377"/>
      <c r="O648" s="378"/>
      <c r="P648" s="145"/>
      <c r="Q648" s="1" t="s">
        <v>1431</v>
      </c>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c r="AO648" s="112"/>
      <c r="AP648" s="112"/>
      <c r="AQ648" s="112"/>
      <c r="AR648" s="112"/>
      <c r="AS648" s="112"/>
      <c r="AT648" s="112"/>
      <c r="AU648" s="112"/>
      <c r="AV648" s="112"/>
      <c r="AW648" s="112"/>
      <c r="AX648" s="112"/>
    </row>
    <row r="649" spans="2:50" s="144" customFormat="1" outlineLevel="1" x14ac:dyDescent="0.25">
      <c r="B649" s="363"/>
      <c r="C649" s="364"/>
      <c r="D649" s="365"/>
      <c r="E649" s="377"/>
      <c r="F649" s="377"/>
      <c r="G649" s="377"/>
      <c r="H649" s="377"/>
      <c r="I649" s="377"/>
      <c r="J649" s="377"/>
      <c r="K649" s="377"/>
      <c r="L649" s="377"/>
      <c r="M649" s="377"/>
      <c r="N649" s="377"/>
      <c r="O649" s="378"/>
      <c r="P649" s="145"/>
      <c r="Q649" s="1" t="s">
        <v>1432</v>
      </c>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c r="AO649" s="112"/>
      <c r="AP649" s="112"/>
      <c r="AQ649" s="112"/>
      <c r="AR649" s="112"/>
      <c r="AS649" s="112"/>
      <c r="AT649" s="112"/>
      <c r="AU649" s="112"/>
      <c r="AV649" s="112"/>
      <c r="AW649" s="112"/>
      <c r="AX649" s="112"/>
    </row>
    <row r="650" spans="2:50" s="144" customFormat="1" outlineLevel="1" x14ac:dyDescent="0.25">
      <c r="B650" s="363"/>
      <c r="C650" s="364"/>
      <c r="D650" s="365"/>
      <c r="E650" s="377"/>
      <c r="F650" s="377"/>
      <c r="G650" s="377"/>
      <c r="H650" s="377"/>
      <c r="I650" s="377"/>
      <c r="J650" s="377"/>
      <c r="K650" s="377"/>
      <c r="L650" s="377"/>
      <c r="M650" s="377"/>
      <c r="N650" s="377"/>
      <c r="O650" s="378"/>
      <c r="P650" s="145"/>
      <c r="Q650" s="1" t="s">
        <v>1433</v>
      </c>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c r="AO650" s="112"/>
      <c r="AP650" s="112"/>
      <c r="AQ650" s="112"/>
      <c r="AR650" s="112"/>
      <c r="AS650" s="112"/>
      <c r="AT650" s="112"/>
      <c r="AU650" s="112"/>
      <c r="AV650" s="112"/>
      <c r="AW650" s="112"/>
      <c r="AX650" s="112"/>
    </row>
    <row r="651" spans="2:50" s="144" customFormat="1" outlineLevel="1" x14ac:dyDescent="0.25">
      <c r="B651" s="363"/>
      <c r="C651" s="364"/>
      <c r="D651" s="365"/>
      <c r="E651" s="377"/>
      <c r="F651" s="377"/>
      <c r="G651" s="377"/>
      <c r="H651" s="377"/>
      <c r="I651" s="377"/>
      <c r="J651" s="377"/>
      <c r="K651" s="377"/>
      <c r="L651" s="377"/>
      <c r="M651" s="377"/>
      <c r="N651" s="377"/>
      <c r="O651" s="378"/>
      <c r="P651" s="145"/>
      <c r="Q651" s="1" t="s">
        <v>1434</v>
      </c>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c r="AO651" s="112"/>
      <c r="AP651" s="112"/>
      <c r="AQ651" s="112"/>
      <c r="AR651" s="112"/>
      <c r="AS651" s="112"/>
      <c r="AT651" s="112"/>
      <c r="AU651" s="112"/>
      <c r="AV651" s="112"/>
      <c r="AW651" s="112"/>
      <c r="AX651" s="112"/>
    </row>
    <row r="652" spans="2:50" s="144" customFormat="1" outlineLevel="1" x14ac:dyDescent="0.25">
      <c r="B652" s="363"/>
      <c r="C652" s="364"/>
      <c r="D652" s="365"/>
      <c r="E652" s="377"/>
      <c r="F652" s="377"/>
      <c r="G652" s="377"/>
      <c r="H652" s="377"/>
      <c r="I652" s="377"/>
      <c r="J652" s="377"/>
      <c r="K652" s="377"/>
      <c r="L652" s="377"/>
      <c r="M652" s="377"/>
      <c r="N652" s="377"/>
      <c r="O652" s="378"/>
      <c r="P652" s="145"/>
      <c r="Q652" s="1" t="s">
        <v>1435</v>
      </c>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c r="AO652" s="112"/>
      <c r="AP652" s="112"/>
      <c r="AQ652" s="112"/>
      <c r="AR652" s="112"/>
      <c r="AS652" s="112"/>
      <c r="AT652" s="112"/>
      <c r="AU652" s="112"/>
      <c r="AV652" s="112"/>
      <c r="AW652" s="112"/>
      <c r="AX652" s="112"/>
    </row>
    <row r="653" spans="2:50" s="144" customFormat="1" outlineLevel="1" x14ac:dyDescent="0.25">
      <c r="B653" s="363"/>
      <c r="C653" s="364"/>
      <c r="D653" s="365"/>
      <c r="E653" s="377"/>
      <c r="F653" s="377"/>
      <c r="G653" s="377"/>
      <c r="H653" s="377"/>
      <c r="I653" s="377"/>
      <c r="J653" s="377"/>
      <c r="K653" s="377"/>
      <c r="L653" s="377"/>
      <c r="M653" s="377"/>
      <c r="N653" s="377"/>
      <c r="O653" s="378"/>
      <c r="P653" s="145"/>
      <c r="Q653" s="1" t="s">
        <v>1436</v>
      </c>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c r="AO653" s="112"/>
      <c r="AP653" s="112"/>
      <c r="AQ653" s="112"/>
      <c r="AR653" s="112"/>
      <c r="AS653" s="112"/>
      <c r="AT653" s="112"/>
      <c r="AU653" s="112"/>
      <c r="AV653" s="112"/>
      <c r="AW653" s="112"/>
      <c r="AX653" s="112"/>
    </row>
    <row r="654" spans="2:50" s="144" customFormat="1" outlineLevel="1" x14ac:dyDescent="0.25">
      <c r="B654" s="363"/>
      <c r="C654" s="364"/>
      <c r="D654" s="365"/>
      <c r="E654" s="377"/>
      <c r="F654" s="377"/>
      <c r="G654" s="377"/>
      <c r="H654" s="377"/>
      <c r="I654" s="377"/>
      <c r="J654" s="377"/>
      <c r="K654" s="377"/>
      <c r="L654" s="377"/>
      <c r="M654" s="377"/>
      <c r="N654" s="377"/>
      <c r="O654" s="378"/>
      <c r="P654" s="145"/>
      <c r="Q654" s="1" t="s">
        <v>1437</v>
      </c>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c r="AO654" s="112"/>
      <c r="AP654" s="112"/>
      <c r="AQ654" s="112"/>
      <c r="AR654" s="112"/>
      <c r="AS654" s="112"/>
      <c r="AT654" s="112"/>
      <c r="AU654" s="112"/>
      <c r="AV654" s="112"/>
      <c r="AW654" s="112"/>
      <c r="AX654" s="112"/>
    </row>
    <row r="655" spans="2:50" s="144" customFormat="1" outlineLevel="1" x14ac:dyDescent="0.25">
      <c r="B655" s="363"/>
      <c r="C655" s="364"/>
      <c r="D655" s="365"/>
      <c r="E655" s="377"/>
      <c r="F655" s="377"/>
      <c r="G655" s="377"/>
      <c r="H655" s="377"/>
      <c r="I655" s="377"/>
      <c r="J655" s="377"/>
      <c r="K655" s="377"/>
      <c r="L655" s="377"/>
      <c r="M655" s="377"/>
      <c r="N655" s="377"/>
      <c r="O655" s="378"/>
      <c r="P655" s="145"/>
      <c r="Q655" s="1" t="s">
        <v>1438</v>
      </c>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c r="AO655" s="112"/>
      <c r="AP655" s="112"/>
      <c r="AQ655" s="112"/>
      <c r="AR655" s="112"/>
      <c r="AS655" s="112"/>
      <c r="AT655" s="112"/>
      <c r="AU655" s="112"/>
      <c r="AV655" s="112"/>
      <c r="AW655" s="112"/>
      <c r="AX655" s="112"/>
    </row>
    <row r="656" spans="2:50" s="144" customFormat="1" outlineLevel="1" x14ac:dyDescent="0.25">
      <c r="B656" s="363"/>
      <c r="C656" s="364"/>
      <c r="D656" s="365"/>
      <c r="E656" s="377"/>
      <c r="F656" s="377"/>
      <c r="G656" s="377"/>
      <c r="H656" s="377"/>
      <c r="I656" s="377"/>
      <c r="J656" s="377"/>
      <c r="K656" s="377"/>
      <c r="L656" s="377"/>
      <c r="M656" s="377"/>
      <c r="N656" s="377"/>
      <c r="O656" s="378"/>
      <c r="P656" s="145"/>
      <c r="Q656" s="1" t="s">
        <v>1439</v>
      </c>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c r="AO656" s="112"/>
      <c r="AP656" s="112"/>
      <c r="AQ656" s="112"/>
      <c r="AR656" s="112"/>
      <c r="AS656" s="112"/>
      <c r="AT656" s="112"/>
      <c r="AU656" s="112"/>
      <c r="AV656" s="112"/>
      <c r="AW656" s="112"/>
      <c r="AX656" s="112"/>
    </row>
    <row r="657" spans="2:50" s="144" customFormat="1" outlineLevel="1" x14ac:dyDescent="0.25">
      <c r="B657" s="363"/>
      <c r="C657" s="364"/>
      <c r="D657" s="365"/>
      <c r="E657" s="377"/>
      <c r="F657" s="377"/>
      <c r="G657" s="377"/>
      <c r="H657" s="377"/>
      <c r="I657" s="377"/>
      <c r="J657" s="377"/>
      <c r="K657" s="377"/>
      <c r="L657" s="377"/>
      <c r="M657" s="377"/>
      <c r="N657" s="377"/>
      <c r="O657" s="378"/>
      <c r="P657" s="145"/>
      <c r="Q657" s="1" t="s">
        <v>1440</v>
      </c>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c r="AO657" s="112"/>
      <c r="AP657" s="112"/>
      <c r="AQ657" s="112"/>
      <c r="AR657" s="112"/>
      <c r="AS657" s="112"/>
      <c r="AT657" s="112"/>
      <c r="AU657" s="112"/>
      <c r="AV657" s="112"/>
      <c r="AW657" s="112"/>
      <c r="AX657" s="112"/>
    </row>
    <row r="658" spans="2:50" s="144" customFormat="1" outlineLevel="1" x14ac:dyDescent="0.25">
      <c r="B658" s="363"/>
      <c r="C658" s="364"/>
      <c r="D658" s="365"/>
      <c r="E658" s="377"/>
      <c r="F658" s="377"/>
      <c r="G658" s="377"/>
      <c r="H658" s="377"/>
      <c r="I658" s="377"/>
      <c r="J658" s="377"/>
      <c r="K658" s="377"/>
      <c r="L658" s="377"/>
      <c r="M658" s="377"/>
      <c r="N658" s="377"/>
      <c r="O658" s="378"/>
      <c r="P658" s="145"/>
      <c r="Q658" s="1" t="s">
        <v>1441</v>
      </c>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c r="AO658" s="112"/>
      <c r="AP658" s="112"/>
      <c r="AQ658" s="112"/>
      <c r="AR658" s="112"/>
      <c r="AS658" s="112"/>
      <c r="AT658" s="112"/>
      <c r="AU658" s="112"/>
      <c r="AV658" s="112"/>
      <c r="AW658" s="112"/>
      <c r="AX658" s="112"/>
    </row>
    <row r="659" spans="2:50" s="144" customFormat="1" outlineLevel="1" x14ac:dyDescent="0.25">
      <c r="B659" s="363"/>
      <c r="C659" s="364"/>
      <c r="D659" s="365"/>
      <c r="E659" s="377"/>
      <c r="F659" s="377"/>
      <c r="G659" s="377"/>
      <c r="H659" s="377"/>
      <c r="I659" s="377"/>
      <c r="J659" s="377"/>
      <c r="K659" s="377"/>
      <c r="L659" s="377"/>
      <c r="M659" s="377"/>
      <c r="N659" s="377"/>
      <c r="O659" s="378"/>
      <c r="P659" s="145"/>
      <c r="Q659" s="1" t="s">
        <v>1442</v>
      </c>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c r="AO659" s="112"/>
      <c r="AP659" s="112"/>
      <c r="AQ659" s="112"/>
      <c r="AR659" s="112"/>
      <c r="AS659" s="112"/>
      <c r="AT659" s="112"/>
      <c r="AU659" s="112"/>
      <c r="AV659" s="112"/>
      <c r="AW659" s="112"/>
      <c r="AX659" s="112"/>
    </row>
    <row r="660" spans="2:50" s="144" customFormat="1" outlineLevel="1" x14ac:dyDescent="0.25">
      <c r="B660" s="363"/>
      <c r="C660" s="364"/>
      <c r="D660" s="365"/>
      <c r="E660" s="377"/>
      <c r="F660" s="377"/>
      <c r="G660" s="377"/>
      <c r="H660" s="377"/>
      <c r="I660" s="377"/>
      <c r="J660" s="377"/>
      <c r="K660" s="377"/>
      <c r="L660" s="377"/>
      <c r="M660" s="377"/>
      <c r="N660" s="377"/>
      <c r="O660" s="378"/>
      <c r="P660" s="145"/>
      <c r="Q660" s="1" t="s">
        <v>1443</v>
      </c>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c r="AO660" s="112"/>
      <c r="AP660" s="112"/>
      <c r="AQ660" s="112"/>
      <c r="AR660" s="112"/>
      <c r="AS660" s="112"/>
      <c r="AT660" s="112"/>
      <c r="AU660" s="112"/>
      <c r="AV660" s="112"/>
      <c r="AW660" s="112"/>
      <c r="AX660" s="112"/>
    </row>
    <row r="661" spans="2:50" s="144" customFormat="1" outlineLevel="1" x14ac:dyDescent="0.25">
      <c r="B661" s="363"/>
      <c r="C661" s="364"/>
      <c r="D661" s="365"/>
      <c r="E661" s="377"/>
      <c r="F661" s="377"/>
      <c r="G661" s="377"/>
      <c r="H661" s="377"/>
      <c r="I661" s="377"/>
      <c r="J661" s="377"/>
      <c r="K661" s="377"/>
      <c r="L661" s="377"/>
      <c r="M661" s="377"/>
      <c r="N661" s="377"/>
      <c r="O661" s="378"/>
      <c r="P661" s="145"/>
      <c r="Q661" s="1" t="s">
        <v>1444</v>
      </c>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c r="AO661" s="112"/>
      <c r="AP661" s="112"/>
      <c r="AQ661" s="112"/>
      <c r="AR661" s="112"/>
      <c r="AS661" s="112"/>
      <c r="AT661" s="112"/>
      <c r="AU661" s="112"/>
      <c r="AV661" s="112"/>
      <c r="AW661" s="112"/>
      <c r="AX661" s="112"/>
    </row>
    <row r="662" spans="2:50" s="144" customFormat="1" outlineLevel="1" x14ac:dyDescent="0.25">
      <c r="B662" s="363"/>
      <c r="C662" s="364"/>
      <c r="D662" s="365"/>
      <c r="E662" s="377"/>
      <c r="F662" s="377"/>
      <c r="G662" s="377"/>
      <c r="H662" s="377"/>
      <c r="I662" s="377"/>
      <c r="J662" s="377"/>
      <c r="K662" s="377"/>
      <c r="L662" s="377"/>
      <c r="M662" s="377"/>
      <c r="N662" s="377"/>
      <c r="O662" s="378"/>
      <c r="P662" s="145"/>
      <c r="Q662" s="1" t="s">
        <v>1445</v>
      </c>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c r="AO662" s="112"/>
      <c r="AP662" s="112"/>
      <c r="AQ662" s="112"/>
      <c r="AR662" s="112"/>
      <c r="AS662" s="112"/>
      <c r="AT662" s="112"/>
      <c r="AU662" s="112"/>
      <c r="AV662" s="112"/>
      <c r="AW662" s="112"/>
      <c r="AX662" s="112"/>
    </row>
    <row r="663" spans="2:50" s="144" customFormat="1" outlineLevel="1" x14ac:dyDescent="0.25">
      <c r="B663" s="363"/>
      <c r="C663" s="364"/>
      <c r="D663" s="365"/>
      <c r="E663" s="377"/>
      <c r="F663" s="377"/>
      <c r="G663" s="377"/>
      <c r="H663" s="377"/>
      <c r="I663" s="377"/>
      <c r="J663" s="377"/>
      <c r="K663" s="377"/>
      <c r="L663" s="377"/>
      <c r="M663" s="377"/>
      <c r="N663" s="377"/>
      <c r="O663" s="378"/>
      <c r="P663" s="145"/>
      <c r="Q663" s="1" t="s">
        <v>1446</v>
      </c>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c r="AO663" s="112"/>
      <c r="AP663" s="112"/>
      <c r="AQ663" s="112"/>
      <c r="AR663" s="112"/>
      <c r="AS663" s="112"/>
      <c r="AT663" s="112"/>
      <c r="AU663" s="112"/>
      <c r="AV663" s="112"/>
      <c r="AW663" s="112"/>
      <c r="AX663" s="112"/>
    </row>
    <row r="664" spans="2:50" s="144" customFormat="1" outlineLevel="1" x14ac:dyDescent="0.25">
      <c r="B664" s="363"/>
      <c r="C664" s="364"/>
      <c r="D664" s="365"/>
      <c r="E664" s="377"/>
      <c r="F664" s="377"/>
      <c r="G664" s="377"/>
      <c r="H664" s="377"/>
      <c r="I664" s="377"/>
      <c r="J664" s="377"/>
      <c r="K664" s="377"/>
      <c r="L664" s="377"/>
      <c r="M664" s="377"/>
      <c r="N664" s="377"/>
      <c r="O664" s="378"/>
      <c r="P664" s="145"/>
      <c r="Q664" s="1" t="s">
        <v>1447</v>
      </c>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c r="AO664" s="112"/>
      <c r="AP664" s="112"/>
      <c r="AQ664" s="112"/>
      <c r="AR664" s="112"/>
      <c r="AS664" s="112"/>
      <c r="AT664" s="112"/>
      <c r="AU664" s="112"/>
      <c r="AV664" s="112"/>
      <c r="AW664" s="112"/>
      <c r="AX664" s="112"/>
    </row>
    <row r="665" spans="2:50" s="144" customFormat="1" outlineLevel="1" x14ac:dyDescent="0.25">
      <c r="B665" s="363"/>
      <c r="C665" s="364"/>
      <c r="D665" s="365"/>
      <c r="E665" s="377"/>
      <c r="F665" s="377"/>
      <c r="G665" s="377"/>
      <c r="H665" s="377"/>
      <c r="I665" s="377"/>
      <c r="J665" s="377"/>
      <c r="K665" s="377"/>
      <c r="L665" s="377"/>
      <c r="M665" s="377"/>
      <c r="N665" s="377"/>
      <c r="O665" s="378"/>
      <c r="P665" s="145"/>
      <c r="Q665" s="1" t="s">
        <v>1448</v>
      </c>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c r="AO665" s="112"/>
      <c r="AP665" s="112"/>
      <c r="AQ665" s="112"/>
      <c r="AR665" s="112"/>
      <c r="AS665" s="112"/>
      <c r="AT665" s="112"/>
      <c r="AU665" s="112"/>
      <c r="AV665" s="112"/>
      <c r="AW665" s="112"/>
      <c r="AX665" s="112"/>
    </row>
    <row r="666" spans="2:50" s="144" customFormat="1" outlineLevel="1" x14ac:dyDescent="0.25">
      <c r="B666" s="363"/>
      <c r="C666" s="364"/>
      <c r="D666" s="365"/>
      <c r="E666" s="377"/>
      <c r="F666" s="377"/>
      <c r="G666" s="377"/>
      <c r="H666" s="377"/>
      <c r="I666" s="377"/>
      <c r="J666" s="377"/>
      <c r="K666" s="377"/>
      <c r="L666" s="377"/>
      <c r="M666" s="377"/>
      <c r="N666" s="377"/>
      <c r="O666" s="378"/>
      <c r="P666" s="145"/>
      <c r="Q666" s="1" t="s">
        <v>1449</v>
      </c>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c r="AO666" s="112"/>
      <c r="AP666" s="112"/>
      <c r="AQ666" s="112"/>
      <c r="AR666" s="112"/>
      <c r="AS666" s="112"/>
      <c r="AT666" s="112"/>
      <c r="AU666" s="112"/>
      <c r="AV666" s="112"/>
      <c r="AW666" s="112"/>
      <c r="AX666" s="112"/>
    </row>
    <row r="667" spans="2:50" s="144" customFormat="1" outlineLevel="1" x14ac:dyDescent="0.25">
      <c r="B667" s="363"/>
      <c r="C667" s="364"/>
      <c r="D667" s="365"/>
      <c r="E667" s="377"/>
      <c r="F667" s="377"/>
      <c r="G667" s="377"/>
      <c r="H667" s="377"/>
      <c r="I667" s="377"/>
      <c r="J667" s="377"/>
      <c r="K667" s="377"/>
      <c r="L667" s="377"/>
      <c r="M667" s="377"/>
      <c r="N667" s="377"/>
      <c r="O667" s="378"/>
      <c r="P667" s="145"/>
      <c r="Q667" s="1" t="s">
        <v>1450</v>
      </c>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c r="AO667" s="112"/>
      <c r="AP667" s="112"/>
      <c r="AQ667" s="112"/>
      <c r="AR667" s="112"/>
      <c r="AS667" s="112"/>
      <c r="AT667" s="112"/>
      <c r="AU667" s="112"/>
      <c r="AV667" s="112"/>
      <c r="AW667" s="112"/>
      <c r="AX667" s="112"/>
    </row>
    <row r="668" spans="2:50" s="144" customFormat="1" outlineLevel="1" x14ac:dyDescent="0.25">
      <c r="B668" s="363"/>
      <c r="C668" s="364"/>
      <c r="D668" s="365"/>
      <c r="E668" s="377"/>
      <c r="F668" s="377"/>
      <c r="G668" s="377"/>
      <c r="H668" s="377"/>
      <c r="I668" s="377"/>
      <c r="J668" s="377"/>
      <c r="K668" s="377"/>
      <c r="L668" s="377"/>
      <c r="M668" s="377"/>
      <c r="N668" s="377"/>
      <c r="O668" s="378"/>
      <c r="P668" s="145"/>
      <c r="Q668" s="1" t="s">
        <v>1451</v>
      </c>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c r="AO668" s="112"/>
      <c r="AP668" s="112"/>
      <c r="AQ668" s="112"/>
      <c r="AR668" s="112"/>
      <c r="AS668" s="112"/>
      <c r="AT668" s="112"/>
      <c r="AU668" s="112"/>
      <c r="AV668" s="112"/>
      <c r="AW668" s="112"/>
      <c r="AX668" s="112"/>
    </row>
    <row r="669" spans="2:50" s="144" customFormat="1" outlineLevel="1" x14ac:dyDescent="0.25">
      <c r="B669" s="363"/>
      <c r="C669" s="364"/>
      <c r="D669" s="365"/>
      <c r="E669" s="377"/>
      <c r="F669" s="377"/>
      <c r="G669" s="377"/>
      <c r="H669" s="377"/>
      <c r="I669" s="377"/>
      <c r="J669" s="377"/>
      <c r="K669" s="377"/>
      <c r="L669" s="377"/>
      <c r="M669" s="377"/>
      <c r="N669" s="377"/>
      <c r="O669" s="378"/>
      <c r="P669" s="145"/>
      <c r="Q669" s="1" t="s">
        <v>1452</v>
      </c>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c r="AO669" s="112"/>
      <c r="AP669" s="112"/>
      <c r="AQ669" s="112"/>
      <c r="AR669" s="112"/>
      <c r="AS669" s="112"/>
      <c r="AT669" s="112"/>
      <c r="AU669" s="112"/>
      <c r="AV669" s="112"/>
      <c r="AW669" s="112"/>
      <c r="AX669" s="112"/>
    </row>
    <row r="670" spans="2:50" s="144" customFormat="1" outlineLevel="1" x14ac:dyDescent="0.25">
      <c r="B670" s="363"/>
      <c r="C670" s="364"/>
      <c r="D670" s="365"/>
      <c r="E670" s="377"/>
      <c r="F670" s="377"/>
      <c r="G670" s="377"/>
      <c r="H670" s="377"/>
      <c r="I670" s="377"/>
      <c r="J670" s="377"/>
      <c r="K670" s="377"/>
      <c r="L670" s="377"/>
      <c r="M670" s="377"/>
      <c r="N670" s="377"/>
      <c r="O670" s="378"/>
      <c r="P670" s="145"/>
      <c r="Q670" s="1" t="s">
        <v>1453</v>
      </c>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c r="AO670" s="112"/>
      <c r="AP670" s="112"/>
      <c r="AQ670" s="112"/>
      <c r="AR670" s="112"/>
      <c r="AS670" s="112"/>
      <c r="AT670" s="112"/>
      <c r="AU670" s="112"/>
      <c r="AV670" s="112"/>
      <c r="AW670" s="112"/>
      <c r="AX670" s="112"/>
    </row>
    <row r="671" spans="2:50" s="144" customFormat="1" outlineLevel="1" x14ac:dyDescent="0.25">
      <c r="B671" s="363"/>
      <c r="C671" s="364"/>
      <c r="D671" s="365"/>
      <c r="E671" s="377"/>
      <c r="F671" s="377"/>
      <c r="G671" s="377"/>
      <c r="H671" s="377"/>
      <c r="I671" s="377"/>
      <c r="J671" s="377"/>
      <c r="K671" s="377"/>
      <c r="L671" s="377"/>
      <c r="M671" s="377"/>
      <c r="N671" s="377"/>
      <c r="O671" s="378"/>
      <c r="P671" s="145"/>
      <c r="Q671" s="1" t="s">
        <v>1454</v>
      </c>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c r="AO671" s="112"/>
      <c r="AP671" s="112"/>
      <c r="AQ671" s="112"/>
      <c r="AR671" s="112"/>
      <c r="AS671" s="112"/>
      <c r="AT671" s="112"/>
      <c r="AU671" s="112"/>
      <c r="AV671" s="112"/>
      <c r="AW671" s="112"/>
      <c r="AX671" s="112"/>
    </row>
    <row r="672" spans="2:50" s="144" customFormat="1" outlineLevel="1" x14ac:dyDescent="0.25">
      <c r="B672" s="363"/>
      <c r="C672" s="364"/>
      <c r="D672" s="365"/>
      <c r="E672" s="377"/>
      <c r="F672" s="377"/>
      <c r="G672" s="377"/>
      <c r="H672" s="377"/>
      <c r="I672" s="377"/>
      <c r="J672" s="377"/>
      <c r="K672" s="377"/>
      <c r="L672" s="377"/>
      <c r="M672" s="377"/>
      <c r="N672" s="377"/>
      <c r="O672" s="378"/>
      <c r="P672" s="145"/>
      <c r="Q672" s="1" t="s">
        <v>1455</v>
      </c>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c r="AO672" s="112"/>
      <c r="AP672" s="112"/>
      <c r="AQ672" s="112"/>
      <c r="AR672" s="112"/>
      <c r="AS672" s="112"/>
      <c r="AT672" s="112"/>
      <c r="AU672" s="112"/>
      <c r="AV672" s="112"/>
      <c r="AW672" s="112"/>
      <c r="AX672" s="112"/>
    </row>
    <row r="673" spans="2:50" s="144" customFormat="1" outlineLevel="1" x14ac:dyDescent="0.25">
      <c r="B673" s="363"/>
      <c r="C673" s="364"/>
      <c r="D673" s="365"/>
      <c r="E673" s="377"/>
      <c r="F673" s="377"/>
      <c r="G673" s="377"/>
      <c r="H673" s="377"/>
      <c r="I673" s="377"/>
      <c r="J673" s="377"/>
      <c r="K673" s="377"/>
      <c r="L673" s="377"/>
      <c r="M673" s="377"/>
      <c r="N673" s="377"/>
      <c r="O673" s="378"/>
      <c r="P673" s="145"/>
      <c r="Q673" s="1" t="s">
        <v>1456</v>
      </c>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c r="AO673" s="112"/>
      <c r="AP673" s="112"/>
      <c r="AQ673" s="112"/>
      <c r="AR673" s="112"/>
      <c r="AS673" s="112"/>
      <c r="AT673" s="112"/>
      <c r="AU673" s="112"/>
      <c r="AV673" s="112"/>
      <c r="AW673" s="112"/>
      <c r="AX673" s="112"/>
    </row>
    <row r="674" spans="2:50" s="144" customFormat="1" outlineLevel="1" x14ac:dyDescent="0.25">
      <c r="B674" s="363"/>
      <c r="C674" s="364"/>
      <c r="D674" s="365"/>
      <c r="E674" s="377"/>
      <c r="F674" s="377"/>
      <c r="G674" s="377"/>
      <c r="H674" s="377"/>
      <c r="I674" s="377"/>
      <c r="J674" s="377"/>
      <c r="K674" s="377"/>
      <c r="L674" s="377"/>
      <c r="M674" s="377"/>
      <c r="N674" s="377"/>
      <c r="O674" s="378"/>
      <c r="P674" s="145"/>
      <c r="Q674" s="1" t="s">
        <v>1457</v>
      </c>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c r="AO674" s="112"/>
      <c r="AP674" s="112"/>
      <c r="AQ674" s="112"/>
      <c r="AR674" s="112"/>
      <c r="AS674" s="112"/>
      <c r="AT674" s="112"/>
      <c r="AU674" s="112"/>
      <c r="AV674" s="112"/>
      <c r="AW674" s="112"/>
      <c r="AX674" s="112"/>
    </row>
    <row r="675" spans="2:50" s="144" customFormat="1" outlineLevel="1" x14ac:dyDescent="0.25">
      <c r="B675" s="363"/>
      <c r="C675" s="364"/>
      <c r="D675" s="365"/>
      <c r="E675" s="377"/>
      <c r="F675" s="377"/>
      <c r="G675" s="377"/>
      <c r="H675" s="377"/>
      <c r="I675" s="377"/>
      <c r="J675" s="377"/>
      <c r="K675" s="377"/>
      <c r="L675" s="377"/>
      <c r="M675" s="377"/>
      <c r="N675" s="377"/>
      <c r="O675" s="378"/>
      <c r="P675" s="145"/>
      <c r="Q675" s="1" t="s">
        <v>1458</v>
      </c>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c r="AO675" s="112"/>
      <c r="AP675" s="112"/>
      <c r="AQ675" s="112"/>
      <c r="AR675" s="112"/>
      <c r="AS675" s="112"/>
      <c r="AT675" s="112"/>
      <c r="AU675" s="112"/>
      <c r="AV675" s="112"/>
      <c r="AW675" s="112"/>
      <c r="AX675" s="112"/>
    </row>
    <row r="676" spans="2:50" s="144" customFormat="1" outlineLevel="1" x14ac:dyDescent="0.25">
      <c r="B676" s="363"/>
      <c r="C676" s="364"/>
      <c r="D676" s="365"/>
      <c r="E676" s="377"/>
      <c r="F676" s="377"/>
      <c r="G676" s="377"/>
      <c r="H676" s="377"/>
      <c r="I676" s="377"/>
      <c r="J676" s="377"/>
      <c r="K676" s="377"/>
      <c r="L676" s="377"/>
      <c r="M676" s="377"/>
      <c r="N676" s="377"/>
      <c r="O676" s="378"/>
      <c r="P676" s="145"/>
      <c r="Q676" s="1" t="s">
        <v>1459</v>
      </c>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c r="AO676" s="112"/>
      <c r="AP676" s="112"/>
      <c r="AQ676" s="112"/>
      <c r="AR676" s="112"/>
      <c r="AS676" s="112"/>
      <c r="AT676" s="112"/>
      <c r="AU676" s="112"/>
      <c r="AV676" s="112"/>
      <c r="AW676" s="112"/>
      <c r="AX676" s="112"/>
    </row>
    <row r="677" spans="2:50" s="144" customFormat="1" outlineLevel="1" x14ac:dyDescent="0.25">
      <c r="B677" s="363"/>
      <c r="C677" s="364"/>
      <c r="D677" s="365"/>
      <c r="E677" s="377"/>
      <c r="F677" s="377"/>
      <c r="G677" s="377"/>
      <c r="H677" s="377"/>
      <c r="I677" s="377"/>
      <c r="J677" s="377"/>
      <c r="K677" s="377"/>
      <c r="L677" s="377"/>
      <c r="M677" s="377"/>
      <c r="N677" s="377"/>
      <c r="O677" s="378"/>
      <c r="P677" s="145"/>
      <c r="Q677" s="1" t="s">
        <v>1460</v>
      </c>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c r="AO677" s="112"/>
      <c r="AP677" s="112"/>
      <c r="AQ677" s="112"/>
      <c r="AR677" s="112"/>
      <c r="AS677" s="112"/>
      <c r="AT677" s="112"/>
      <c r="AU677" s="112"/>
      <c r="AV677" s="112"/>
      <c r="AW677" s="112"/>
      <c r="AX677" s="112"/>
    </row>
    <row r="678" spans="2:50" s="144" customFormat="1" outlineLevel="1" x14ac:dyDescent="0.25">
      <c r="B678" s="363"/>
      <c r="C678" s="364"/>
      <c r="D678" s="365"/>
      <c r="E678" s="377"/>
      <c r="F678" s="377"/>
      <c r="G678" s="377"/>
      <c r="H678" s="377"/>
      <c r="I678" s="377"/>
      <c r="J678" s="377"/>
      <c r="K678" s="377"/>
      <c r="L678" s="377"/>
      <c r="M678" s="377"/>
      <c r="N678" s="377"/>
      <c r="O678" s="378"/>
      <c r="P678" s="145"/>
      <c r="Q678" s="1" t="s">
        <v>1461</v>
      </c>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c r="AS678" s="112"/>
      <c r="AT678" s="112"/>
      <c r="AU678" s="112"/>
      <c r="AV678" s="112"/>
      <c r="AW678" s="112"/>
      <c r="AX678" s="112"/>
    </row>
    <row r="679" spans="2:50" s="144" customFormat="1" outlineLevel="1" x14ac:dyDescent="0.25">
      <c r="B679" s="363"/>
      <c r="C679" s="364"/>
      <c r="D679" s="365"/>
      <c r="E679" s="377"/>
      <c r="F679" s="377"/>
      <c r="G679" s="377"/>
      <c r="H679" s="377"/>
      <c r="I679" s="377"/>
      <c r="J679" s="377"/>
      <c r="K679" s="377"/>
      <c r="L679" s="377"/>
      <c r="M679" s="377"/>
      <c r="N679" s="377"/>
      <c r="O679" s="378"/>
      <c r="P679" s="145"/>
      <c r="Q679" s="1" t="s">
        <v>1462</v>
      </c>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2"/>
    </row>
    <row r="680" spans="2:50" s="144" customFormat="1" outlineLevel="1" x14ac:dyDescent="0.25">
      <c r="B680" s="363"/>
      <c r="C680" s="364"/>
      <c r="D680" s="365"/>
      <c r="E680" s="377"/>
      <c r="F680" s="377"/>
      <c r="G680" s="377"/>
      <c r="H680" s="377"/>
      <c r="I680" s="377"/>
      <c r="J680" s="377"/>
      <c r="K680" s="377"/>
      <c r="L680" s="377"/>
      <c r="M680" s="377"/>
      <c r="N680" s="377"/>
      <c r="O680" s="378"/>
      <c r="P680" s="145"/>
      <c r="Q680" s="1" t="s">
        <v>1463</v>
      </c>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c r="AO680" s="112"/>
      <c r="AP680" s="112"/>
      <c r="AQ680" s="112"/>
      <c r="AR680" s="112"/>
      <c r="AS680" s="112"/>
      <c r="AT680" s="112"/>
      <c r="AU680" s="112"/>
      <c r="AV680" s="112"/>
      <c r="AW680" s="112"/>
      <c r="AX680" s="112"/>
    </row>
    <row r="681" spans="2:50" s="144" customFormat="1" outlineLevel="1" x14ac:dyDescent="0.25">
      <c r="B681" s="363"/>
      <c r="C681" s="364"/>
      <c r="D681" s="365"/>
      <c r="E681" s="377"/>
      <c r="F681" s="377"/>
      <c r="G681" s="377"/>
      <c r="H681" s="377"/>
      <c r="I681" s="377"/>
      <c r="J681" s="377"/>
      <c r="K681" s="377"/>
      <c r="L681" s="377"/>
      <c r="M681" s="377"/>
      <c r="N681" s="377"/>
      <c r="O681" s="378"/>
      <c r="P681" s="145"/>
      <c r="Q681" s="1" t="s">
        <v>1464</v>
      </c>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c r="AO681" s="112"/>
      <c r="AP681" s="112"/>
      <c r="AQ681" s="112"/>
      <c r="AR681" s="112"/>
      <c r="AS681" s="112"/>
      <c r="AT681" s="112"/>
      <c r="AU681" s="112"/>
      <c r="AV681" s="112"/>
      <c r="AW681" s="112"/>
      <c r="AX681" s="112"/>
    </row>
    <row r="682" spans="2:50" s="144" customFormat="1" outlineLevel="1" x14ac:dyDescent="0.25">
      <c r="B682" s="363"/>
      <c r="C682" s="364"/>
      <c r="D682" s="365"/>
      <c r="E682" s="377"/>
      <c r="F682" s="377"/>
      <c r="G682" s="377"/>
      <c r="H682" s="377"/>
      <c r="I682" s="377"/>
      <c r="J682" s="377"/>
      <c r="K682" s="377"/>
      <c r="L682" s="377"/>
      <c r="M682" s="377"/>
      <c r="N682" s="377"/>
      <c r="O682" s="378"/>
      <c r="P682" s="145"/>
      <c r="Q682" s="1" t="s">
        <v>1465</v>
      </c>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c r="AO682" s="112"/>
      <c r="AP682" s="112"/>
      <c r="AQ682" s="112"/>
      <c r="AR682" s="112"/>
      <c r="AS682" s="112"/>
      <c r="AT682" s="112"/>
      <c r="AU682" s="112"/>
      <c r="AV682" s="112"/>
      <c r="AW682" s="112"/>
      <c r="AX682" s="112"/>
    </row>
    <row r="683" spans="2:50" s="144" customFormat="1" outlineLevel="1" x14ac:dyDescent="0.25">
      <c r="B683" s="363"/>
      <c r="C683" s="364"/>
      <c r="D683" s="365"/>
      <c r="E683" s="377"/>
      <c r="F683" s="377"/>
      <c r="G683" s="377"/>
      <c r="H683" s="377"/>
      <c r="I683" s="377"/>
      <c r="J683" s="377"/>
      <c r="K683" s="377"/>
      <c r="L683" s="377"/>
      <c r="M683" s="377"/>
      <c r="N683" s="377"/>
      <c r="O683" s="378"/>
      <c r="P683" s="145"/>
      <c r="Q683" s="1" t="s">
        <v>1466</v>
      </c>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c r="AO683" s="112"/>
      <c r="AP683" s="112"/>
      <c r="AQ683" s="112"/>
      <c r="AR683" s="112"/>
      <c r="AS683" s="112"/>
      <c r="AT683" s="112"/>
      <c r="AU683" s="112"/>
      <c r="AV683" s="112"/>
      <c r="AW683" s="112"/>
      <c r="AX683" s="112"/>
    </row>
    <row r="684" spans="2:50" s="144" customFormat="1" outlineLevel="1" x14ac:dyDescent="0.25">
      <c r="B684" s="363"/>
      <c r="C684" s="364"/>
      <c r="D684" s="365"/>
      <c r="E684" s="377"/>
      <c r="F684" s="377"/>
      <c r="G684" s="377"/>
      <c r="H684" s="377"/>
      <c r="I684" s="377"/>
      <c r="J684" s="377"/>
      <c r="K684" s="377"/>
      <c r="L684" s="377"/>
      <c r="M684" s="377"/>
      <c r="N684" s="377"/>
      <c r="O684" s="378"/>
      <c r="P684" s="145"/>
      <c r="Q684" s="1" t="s">
        <v>1467</v>
      </c>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c r="AO684" s="112"/>
      <c r="AP684" s="112"/>
      <c r="AQ684" s="112"/>
      <c r="AR684" s="112"/>
      <c r="AS684" s="112"/>
      <c r="AT684" s="112"/>
      <c r="AU684" s="112"/>
      <c r="AV684" s="112"/>
      <c r="AW684" s="112"/>
      <c r="AX684" s="112"/>
    </row>
    <row r="685" spans="2:50" s="144" customFormat="1" outlineLevel="1" x14ac:dyDescent="0.25">
      <c r="B685" s="363"/>
      <c r="C685" s="364"/>
      <c r="D685" s="365"/>
      <c r="E685" s="377"/>
      <c r="F685" s="377"/>
      <c r="G685" s="377"/>
      <c r="H685" s="377"/>
      <c r="I685" s="377"/>
      <c r="J685" s="377"/>
      <c r="K685" s="377"/>
      <c r="L685" s="377"/>
      <c r="M685" s="377"/>
      <c r="N685" s="377"/>
      <c r="O685" s="378"/>
      <c r="P685" s="145"/>
      <c r="Q685" s="1" t="s">
        <v>1468</v>
      </c>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c r="AO685" s="112"/>
      <c r="AP685" s="112"/>
      <c r="AQ685" s="112"/>
      <c r="AR685" s="112"/>
      <c r="AS685" s="112"/>
      <c r="AT685" s="112"/>
      <c r="AU685" s="112"/>
      <c r="AV685" s="112"/>
      <c r="AW685" s="112"/>
      <c r="AX685" s="112"/>
    </row>
    <row r="686" spans="2:50" s="144" customFormat="1" outlineLevel="1" x14ac:dyDescent="0.25">
      <c r="B686" s="363"/>
      <c r="C686" s="364"/>
      <c r="D686" s="365"/>
      <c r="E686" s="377"/>
      <c r="F686" s="377"/>
      <c r="G686" s="377"/>
      <c r="H686" s="377"/>
      <c r="I686" s="377"/>
      <c r="J686" s="377"/>
      <c r="K686" s="377"/>
      <c r="L686" s="377"/>
      <c r="M686" s="377"/>
      <c r="N686" s="377"/>
      <c r="O686" s="378"/>
      <c r="P686" s="145"/>
      <c r="Q686" s="1" t="s">
        <v>1469</v>
      </c>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c r="AO686" s="112"/>
      <c r="AP686" s="112"/>
      <c r="AQ686" s="112"/>
      <c r="AR686" s="112"/>
      <c r="AS686" s="112"/>
      <c r="AT686" s="112"/>
      <c r="AU686" s="112"/>
      <c r="AV686" s="112"/>
      <c r="AW686" s="112"/>
      <c r="AX686" s="112"/>
    </row>
    <row r="687" spans="2:50" s="144" customFormat="1" outlineLevel="1" x14ac:dyDescent="0.25">
      <c r="B687" s="363"/>
      <c r="C687" s="364"/>
      <c r="D687" s="365"/>
      <c r="E687" s="377"/>
      <c r="F687" s="377"/>
      <c r="G687" s="377"/>
      <c r="H687" s="377"/>
      <c r="I687" s="377"/>
      <c r="J687" s="377"/>
      <c r="K687" s="377"/>
      <c r="L687" s="377"/>
      <c r="M687" s="377"/>
      <c r="N687" s="377"/>
      <c r="O687" s="378"/>
      <c r="P687" s="145"/>
      <c r="Q687" s="1" t="s">
        <v>1470</v>
      </c>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c r="AO687" s="112"/>
      <c r="AP687" s="112"/>
      <c r="AQ687" s="112"/>
      <c r="AR687" s="112"/>
      <c r="AS687" s="112"/>
      <c r="AT687" s="112"/>
      <c r="AU687" s="112"/>
      <c r="AV687" s="112"/>
      <c r="AW687" s="112"/>
      <c r="AX687" s="112"/>
    </row>
    <row r="688" spans="2:50" s="144" customFormat="1" outlineLevel="1" x14ac:dyDescent="0.25">
      <c r="B688" s="363"/>
      <c r="C688" s="364"/>
      <c r="D688" s="365"/>
      <c r="E688" s="377"/>
      <c r="F688" s="377"/>
      <c r="G688" s="377"/>
      <c r="H688" s="377"/>
      <c r="I688" s="377"/>
      <c r="J688" s="377"/>
      <c r="K688" s="377"/>
      <c r="L688" s="377"/>
      <c r="M688" s="377"/>
      <c r="N688" s="377"/>
      <c r="O688" s="378"/>
      <c r="P688" s="145"/>
      <c r="Q688" s="1" t="s">
        <v>1471</v>
      </c>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c r="AO688" s="112"/>
      <c r="AP688" s="112"/>
      <c r="AQ688" s="112"/>
      <c r="AR688" s="112"/>
      <c r="AS688" s="112"/>
      <c r="AT688" s="112"/>
      <c r="AU688" s="112"/>
      <c r="AV688" s="112"/>
      <c r="AW688" s="112"/>
      <c r="AX688" s="112"/>
    </row>
    <row r="689" spans="2:50" s="144" customFormat="1" outlineLevel="1" x14ac:dyDescent="0.25">
      <c r="B689" s="363"/>
      <c r="C689" s="364"/>
      <c r="D689" s="365"/>
      <c r="E689" s="377"/>
      <c r="F689" s="377"/>
      <c r="G689" s="377"/>
      <c r="H689" s="377"/>
      <c r="I689" s="377"/>
      <c r="J689" s="377"/>
      <c r="K689" s="377"/>
      <c r="L689" s="377"/>
      <c r="M689" s="377"/>
      <c r="N689" s="377"/>
      <c r="O689" s="378"/>
      <c r="P689" s="145"/>
      <c r="Q689" s="1" t="s">
        <v>1472</v>
      </c>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2"/>
      <c r="AP689" s="112"/>
      <c r="AQ689" s="112"/>
      <c r="AR689" s="112"/>
      <c r="AS689" s="112"/>
      <c r="AT689" s="112"/>
      <c r="AU689" s="112"/>
      <c r="AV689" s="112"/>
      <c r="AW689" s="112"/>
      <c r="AX689" s="112"/>
    </row>
    <row r="690" spans="2:50" s="144" customFormat="1" outlineLevel="1" x14ac:dyDescent="0.25">
      <c r="B690" s="363"/>
      <c r="C690" s="364"/>
      <c r="D690" s="365"/>
      <c r="E690" s="377"/>
      <c r="F690" s="377"/>
      <c r="G690" s="377"/>
      <c r="H690" s="377"/>
      <c r="I690" s="377"/>
      <c r="J690" s="377"/>
      <c r="K690" s="377"/>
      <c r="L690" s="377"/>
      <c r="M690" s="377"/>
      <c r="N690" s="377"/>
      <c r="O690" s="378"/>
      <c r="P690" s="145"/>
      <c r="Q690" s="1" t="s">
        <v>1473</v>
      </c>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2"/>
      <c r="AP690" s="112"/>
      <c r="AQ690" s="112"/>
      <c r="AR690" s="112"/>
      <c r="AS690" s="112"/>
      <c r="AT690" s="112"/>
      <c r="AU690" s="112"/>
      <c r="AV690" s="112"/>
      <c r="AW690" s="112"/>
      <c r="AX690" s="112"/>
    </row>
    <row r="691" spans="2:50" s="144" customFormat="1" outlineLevel="1" x14ac:dyDescent="0.25">
      <c r="B691" s="363"/>
      <c r="C691" s="364"/>
      <c r="D691" s="365"/>
      <c r="E691" s="377"/>
      <c r="F691" s="377"/>
      <c r="G691" s="377"/>
      <c r="H691" s="377"/>
      <c r="I691" s="377"/>
      <c r="J691" s="377"/>
      <c r="K691" s="377"/>
      <c r="L691" s="377"/>
      <c r="M691" s="377"/>
      <c r="N691" s="377"/>
      <c r="O691" s="378"/>
      <c r="P691" s="145"/>
      <c r="Q691" s="1" t="s">
        <v>1474</v>
      </c>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row>
    <row r="692" spans="2:50" s="144" customFormat="1" outlineLevel="1" x14ac:dyDescent="0.25">
      <c r="B692" s="363"/>
      <c r="C692" s="364"/>
      <c r="D692" s="365"/>
      <c r="E692" s="377"/>
      <c r="F692" s="377"/>
      <c r="G692" s="377"/>
      <c r="H692" s="377"/>
      <c r="I692" s="377"/>
      <c r="J692" s="377"/>
      <c r="K692" s="377"/>
      <c r="L692" s="377"/>
      <c r="M692" s="377"/>
      <c r="N692" s="377"/>
      <c r="O692" s="378"/>
      <c r="P692" s="145"/>
      <c r="Q692" s="1" t="s">
        <v>1475</v>
      </c>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c r="AO692" s="112"/>
      <c r="AP692" s="112"/>
      <c r="AQ692" s="112"/>
      <c r="AR692" s="112"/>
      <c r="AS692" s="112"/>
      <c r="AT692" s="112"/>
      <c r="AU692" s="112"/>
      <c r="AV692" s="112"/>
      <c r="AW692" s="112"/>
      <c r="AX692" s="112"/>
    </row>
    <row r="693" spans="2:50" s="144" customFormat="1" outlineLevel="1" x14ac:dyDescent="0.25">
      <c r="B693" s="363"/>
      <c r="C693" s="364"/>
      <c r="D693" s="365"/>
      <c r="E693" s="377"/>
      <c r="F693" s="377"/>
      <c r="G693" s="377"/>
      <c r="H693" s="377"/>
      <c r="I693" s="377"/>
      <c r="J693" s="377"/>
      <c r="K693" s="377"/>
      <c r="L693" s="377"/>
      <c r="M693" s="377"/>
      <c r="N693" s="377"/>
      <c r="O693" s="378"/>
      <c r="P693" s="145"/>
      <c r="Q693" s="1" t="s">
        <v>1476</v>
      </c>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c r="AO693" s="112"/>
      <c r="AP693" s="112"/>
      <c r="AQ693" s="112"/>
      <c r="AR693" s="112"/>
      <c r="AS693" s="112"/>
      <c r="AT693" s="112"/>
      <c r="AU693" s="112"/>
      <c r="AV693" s="112"/>
      <c r="AW693" s="112"/>
      <c r="AX693" s="112"/>
    </row>
    <row r="694" spans="2:50" s="144" customFormat="1" outlineLevel="1" x14ac:dyDescent="0.25">
      <c r="B694" s="363"/>
      <c r="C694" s="364"/>
      <c r="D694" s="365"/>
      <c r="E694" s="377"/>
      <c r="F694" s="377"/>
      <c r="G694" s="377"/>
      <c r="H694" s="377"/>
      <c r="I694" s="377"/>
      <c r="J694" s="377"/>
      <c r="K694" s="377"/>
      <c r="L694" s="377"/>
      <c r="M694" s="377"/>
      <c r="N694" s="377"/>
      <c r="O694" s="378"/>
      <c r="P694" s="145"/>
      <c r="Q694" s="1" t="s">
        <v>1477</v>
      </c>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2"/>
      <c r="AP694" s="112"/>
      <c r="AQ694" s="112"/>
      <c r="AR694" s="112"/>
      <c r="AS694" s="112"/>
      <c r="AT694" s="112"/>
      <c r="AU694" s="112"/>
      <c r="AV694" s="112"/>
      <c r="AW694" s="112"/>
      <c r="AX694" s="112"/>
    </row>
    <row r="695" spans="2:50" s="144" customFormat="1" outlineLevel="1" x14ac:dyDescent="0.25">
      <c r="B695" s="363"/>
      <c r="C695" s="364"/>
      <c r="D695" s="365"/>
      <c r="E695" s="377"/>
      <c r="F695" s="377"/>
      <c r="G695" s="377"/>
      <c r="H695" s="377"/>
      <c r="I695" s="377"/>
      <c r="J695" s="377"/>
      <c r="K695" s="377"/>
      <c r="L695" s="377"/>
      <c r="M695" s="377"/>
      <c r="N695" s="377"/>
      <c r="O695" s="378"/>
      <c r="P695" s="145"/>
      <c r="Q695" s="1" t="s">
        <v>1478</v>
      </c>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2"/>
      <c r="AP695" s="112"/>
      <c r="AQ695" s="112"/>
      <c r="AR695" s="112"/>
      <c r="AS695" s="112"/>
      <c r="AT695" s="112"/>
      <c r="AU695" s="112"/>
      <c r="AV695" s="112"/>
      <c r="AW695" s="112"/>
      <c r="AX695" s="112"/>
    </row>
    <row r="696" spans="2:50" s="144" customFormat="1" outlineLevel="1" x14ac:dyDescent="0.25">
      <c r="B696" s="363"/>
      <c r="C696" s="364"/>
      <c r="D696" s="365"/>
      <c r="E696" s="377"/>
      <c r="F696" s="377"/>
      <c r="G696" s="377"/>
      <c r="H696" s="377"/>
      <c r="I696" s="377"/>
      <c r="J696" s="377"/>
      <c r="K696" s="377"/>
      <c r="L696" s="377"/>
      <c r="M696" s="377"/>
      <c r="N696" s="377"/>
      <c r="O696" s="378"/>
      <c r="P696" s="145"/>
      <c r="Q696" s="1" t="s">
        <v>1479</v>
      </c>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2"/>
      <c r="AP696" s="112"/>
      <c r="AQ696" s="112"/>
      <c r="AR696" s="112"/>
      <c r="AS696" s="112"/>
      <c r="AT696" s="112"/>
      <c r="AU696" s="112"/>
      <c r="AV696" s="112"/>
      <c r="AW696" s="112"/>
      <c r="AX696" s="112"/>
    </row>
    <row r="697" spans="2:50" s="144" customFormat="1" outlineLevel="1" x14ac:dyDescent="0.25">
      <c r="B697" s="363"/>
      <c r="C697" s="364"/>
      <c r="D697" s="365"/>
      <c r="E697" s="377"/>
      <c r="F697" s="377"/>
      <c r="G697" s="377"/>
      <c r="H697" s="377"/>
      <c r="I697" s="377"/>
      <c r="J697" s="377"/>
      <c r="K697" s="377"/>
      <c r="L697" s="377"/>
      <c r="M697" s="377"/>
      <c r="N697" s="377"/>
      <c r="O697" s="378"/>
      <c r="P697" s="145"/>
      <c r="Q697" s="1" t="s">
        <v>1480</v>
      </c>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2"/>
    </row>
    <row r="698" spans="2:50" s="144" customFormat="1" outlineLevel="1" x14ac:dyDescent="0.25">
      <c r="B698" s="363"/>
      <c r="C698" s="364"/>
      <c r="D698" s="365"/>
      <c r="E698" s="377"/>
      <c r="F698" s="377"/>
      <c r="G698" s="377"/>
      <c r="H698" s="377"/>
      <c r="I698" s="377"/>
      <c r="J698" s="377"/>
      <c r="K698" s="377"/>
      <c r="L698" s="377"/>
      <c r="M698" s="377"/>
      <c r="N698" s="377"/>
      <c r="O698" s="378"/>
      <c r="P698" s="145"/>
      <c r="Q698" s="1" t="s">
        <v>1481</v>
      </c>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2"/>
    </row>
    <row r="699" spans="2:50" s="144" customFormat="1" outlineLevel="1" x14ac:dyDescent="0.25">
      <c r="B699" s="363"/>
      <c r="C699" s="364"/>
      <c r="D699" s="365"/>
      <c r="E699" s="377"/>
      <c r="F699" s="377"/>
      <c r="G699" s="377"/>
      <c r="H699" s="377"/>
      <c r="I699" s="377"/>
      <c r="J699" s="377"/>
      <c r="K699" s="377"/>
      <c r="L699" s="377"/>
      <c r="M699" s="377"/>
      <c r="N699" s="377"/>
      <c r="O699" s="378"/>
      <c r="P699" s="145"/>
      <c r="Q699" s="1" t="s">
        <v>1482</v>
      </c>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2"/>
      <c r="AP699" s="112"/>
      <c r="AQ699" s="112"/>
      <c r="AR699" s="112"/>
      <c r="AS699" s="112"/>
      <c r="AT699" s="112"/>
      <c r="AU699" s="112"/>
      <c r="AV699" s="112"/>
      <c r="AW699" s="112"/>
      <c r="AX699" s="112"/>
    </row>
    <row r="700" spans="2:50" s="144" customFormat="1" outlineLevel="1" x14ac:dyDescent="0.25">
      <c r="B700" s="363"/>
      <c r="C700" s="364"/>
      <c r="D700" s="365"/>
      <c r="E700" s="377"/>
      <c r="F700" s="377"/>
      <c r="G700" s="377"/>
      <c r="H700" s="377"/>
      <c r="I700" s="377"/>
      <c r="J700" s="377"/>
      <c r="K700" s="377"/>
      <c r="L700" s="377"/>
      <c r="M700" s="377"/>
      <c r="N700" s="377"/>
      <c r="O700" s="378"/>
      <c r="P700" s="145"/>
      <c r="Q700" s="1" t="s">
        <v>1483</v>
      </c>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112"/>
    </row>
    <row r="701" spans="2:50" s="144" customFormat="1" outlineLevel="1" x14ac:dyDescent="0.25">
      <c r="B701" s="363"/>
      <c r="C701" s="364"/>
      <c r="D701" s="365"/>
      <c r="E701" s="377"/>
      <c r="F701" s="377"/>
      <c r="G701" s="377"/>
      <c r="H701" s="377"/>
      <c r="I701" s="377"/>
      <c r="J701" s="377"/>
      <c r="K701" s="377"/>
      <c r="L701" s="377"/>
      <c r="M701" s="377"/>
      <c r="N701" s="377"/>
      <c r="O701" s="378"/>
      <c r="P701" s="145"/>
      <c r="Q701" s="1" t="s">
        <v>1484</v>
      </c>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2"/>
      <c r="AP701" s="112"/>
      <c r="AQ701" s="112"/>
      <c r="AR701" s="112"/>
      <c r="AS701" s="112"/>
      <c r="AT701" s="112"/>
      <c r="AU701" s="112"/>
      <c r="AV701" s="112"/>
      <c r="AW701" s="112"/>
      <c r="AX701" s="112"/>
    </row>
    <row r="702" spans="2:50" s="144" customFormat="1" outlineLevel="1" x14ac:dyDescent="0.25">
      <c r="B702" s="363"/>
      <c r="C702" s="364"/>
      <c r="D702" s="365"/>
      <c r="E702" s="377"/>
      <c r="F702" s="377"/>
      <c r="G702" s="377"/>
      <c r="H702" s="377"/>
      <c r="I702" s="377"/>
      <c r="J702" s="377"/>
      <c r="K702" s="377"/>
      <c r="L702" s="377"/>
      <c r="M702" s="377"/>
      <c r="N702" s="377"/>
      <c r="O702" s="378"/>
      <c r="P702" s="145"/>
      <c r="Q702" s="1" t="s">
        <v>1485</v>
      </c>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row>
    <row r="703" spans="2:50" s="144" customFormat="1" outlineLevel="1" x14ac:dyDescent="0.25">
      <c r="B703" s="363"/>
      <c r="C703" s="364"/>
      <c r="D703" s="365"/>
      <c r="E703" s="377"/>
      <c r="F703" s="377"/>
      <c r="G703" s="377"/>
      <c r="H703" s="377"/>
      <c r="I703" s="377"/>
      <c r="J703" s="377"/>
      <c r="K703" s="377"/>
      <c r="L703" s="377"/>
      <c r="M703" s="377"/>
      <c r="N703" s="377"/>
      <c r="O703" s="378"/>
      <c r="P703" s="145"/>
      <c r="Q703" s="1" t="s">
        <v>1486</v>
      </c>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c r="AS703" s="112"/>
      <c r="AT703" s="112"/>
      <c r="AU703" s="112"/>
      <c r="AV703" s="112"/>
      <c r="AW703" s="112"/>
      <c r="AX703" s="112"/>
    </row>
    <row r="704" spans="2:50" s="144" customFormat="1" outlineLevel="1" x14ac:dyDescent="0.25">
      <c r="B704" s="363"/>
      <c r="C704" s="364"/>
      <c r="D704" s="365"/>
      <c r="E704" s="377"/>
      <c r="F704" s="377"/>
      <c r="G704" s="377"/>
      <c r="H704" s="377"/>
      <c r="I704" s="377"/>
      <c r="J704" s="377"/>
      <c r="K704" s="377"/>
      <c r="L704" s="377"/>
      <c r="M704" s="377"/>
      <c r="N704" s="377"/>
      <c r="O704" s="378"/>
      <c r="P704" s="145"/>
      <c r="Q704" s="1" t="s">
        <v>1487</v>
      </c>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row>
    <row r="705" spans="2:50" s="144" customFormat="1" outlineLevel="1" x14ac:dyDescent="0.25">
      <c r="B705" s="363"/>
      <c r="C705" s="364"/>
      <c r="D705" s="365"/>
      <c r="E705" s="377"/>
      <c r="F705" s="377"/>
      <c r="G705" s="377"/>
      <c r="H705" s="377"/>
      <c r="I705" s="377"/>
      <c r="J705" s="377"/>
      <c r="K705" s="377"/>
      <c r="L705" s="377"/>
      <c r="M705" s="377"/>
      <c r="N705" s="377"/>
      <c r="O705" s="378"/>
      <c r="P705" s="145"/>
      <c r="Q705" s="1" t="s">
        <v>1488</v>
      </c>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row>
    <row r="706" spans="2:50" s="144" customFormat="1" outlineLevel="1" x14ac:dyDescent="0.25">
      <c r="B706" s="363"/>
      <c r="C706" s="364"/>
      <c r="D706" s="365"/>
      <c r="E706" s="377"/>
      <c r="F706" s="377"/>
      <c r="G706" s="377"/>
      <c r="H706" s="377"/>
      <c r="I706" s="377"/>
      <c r="J706" s="377"/>
      <c r="K706" s="377"/>
      <c r="L706" s="377"/>
      <c r="M706" s="377"/>
      <c r="N706" s="377"/>
      <c r="O706" s="378"/>
      <c r="P706" s="145"/>
      <c r="Q706" s="1" t="s">
        <v>1489</v>
      </c>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row>
    <row r="707" spans="2:50" s="144" customFormat="1" outlineLevel="1" x14ac:dyDescent="0.25">
      <c r="B707" s="363"/>
      <c r="C707" s="364"/>
      <c r="D707" s="365"/>
      <c r="E707" s="377"/>
      <c r="F707" s="377"/>
      <c r="G707" s="377"/>
      <c r="H707" s="377"/>
      <c r="I707" s="377"/>
      <c r="J707" s="377"/>
      <c r="K707" s="377"/>
      <c r="L707" s="377"/>
      <c r="M707" s="377"/>
      <c r="N707" s="377"/>
      <c r="O707" s="378"/>
      <c r="P707" s="145"/>
      <c r="Q707" s="1" t="s">
        <v>1490</v>
      </c>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row>
    <row r="708" spans="2:50" s="144" customFormat="1" outlineLevel="1" x14ac:dyDescent="0.25">
      <c r="B708" s="363"/>
      <c r="C708" s="364"/>
      <c r="D708" s="365"/>
      <c r="E708" s="377"/>
      <c r="F708" s="377"/>
      <c r="G708" s="377"/>
      <c r="H708" s="377"/>
      <c r="I708" s="377"/>
      <c r="J708" s="377"/>
      <c r="K708" s="377"/>
      <c r="L708" s="377"/>
      <c r="M708" s="377"/>
      <c r="N708" s="377"/>
      <c r="O708" s="378"/>
      <c r="P708" s="145"/>
      <c r="Q708" s="1" t="s">
        <v>1491</v>
      </c>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row>
    <row r="709" spans="2:50" s="144" customFormat="1" outlineLevel="1" x14ac:dyDescent="0.25">
      <c r="B709" s="363"/>
      <c r="C709" s="364"/>
      <c r="D709" s="365"/>
      <c r="E709" s="377"/>
      <c r="F709" s="377"/>
      <c r="G709" s="377"/>
      <c r="H709" s="377"/>
      <c r="I709" s="377"/>
      <c r="J709" s="377"/>
      <c r="K709" s="377"/>
      <c r="L709" s="377"/>
      <c r="M709" s="377"/>
      <c r="N709" s="377"/>
      <c r="O709" s="378"/>
      <c r="P709" s="145"/>
      <c r="Q709" s="1" t="s">
        <v>1492</v>
      </c>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row>
    <row r="710" spans="2:50" s="144" customFormat="1" outlineLevel="1" x14ac:dyDescent="0.25">
      <c r="B710" s="363"/>
      <c r="C710" s="364"/>
      <c r="D710" s="365"/>
      <c r="E710" s="377"/>
      <c r="F710" s="377"/>
      <c r="G710" s="377"/>
      <c r="H710" s="377"/>
      <c r="I710" s="377"/>
      <c r="J710" s="377"/>
      <c r="K710" s="377"/>
      <c r="L710" s="377"/>
      <c r="M710" s="377"/>
      <c r="N710" s="377"/>
      <c r="O710" s="378"/>
      <c r="P710" s="145"/>
      <c r="Q710" s="1" t="s">
        <v>1493</v>
      </c>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row>
    <row r="711" spans="2:50" s="144" customFormat="1" outlineLevel="1" x14ac:dyDescent="0.25">
      <c r="B711" s="363"/>
      <c r="C711" s="364"/>
      <c r="D711" s="365"/>
      <c r="E711" s="377"/>
      <c r="F711" s="377"/>
      <c r="G711" s="377"/>
      <c r="H711" s="377"/>
      <c r="I711" s="377"/>
      <c r="J711" s="377"/>
      <c r="K711" s="377"/>
      <c r="L711" s="377"/>
      <c r="M711" s="377"/>
      <c r="N711" s="377"/>
      <c r="O711" s="378"/>
      <c r="P711" s="145"/>
      <c r="Q711" s="1" t="s">
        <v>1494</v>
      </c>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c r="AS711" s="112"/>
      <c r="AT711" s="112"/>
      <c r="AU711" s="112"/>
      <c r="AV711" s="112"/>
      <c r="AW711" s="112"/>
      <c r="AX711" s="112"/>
    </row>
    <row r="712" spans="2:50" s="144" customFormat="1" outlineLevel="1" x14ac:dyDescent="0.25">
      <c r="B712" s="363"/>
      <c r="C712" s="364"/>
      <c r="D712" s="365"/>
      <c r="E712" s="377"/>
      <c r="F712" s="377"/>
      <c r="G712" s="377"/>
      <c r="H712" s="377"/>
      <c r="I712" s="377"/>
      <c r="J712" s="377"/>
      <c r="K712" s="377"/>
      <c r="L712" s="377"/>
      <c r="M712" s="377"/>
      <c r="N712" s="377"/>
      <c r="O712" s="378"/>
      <c r="P712" s="145"/>
      <c r="Q712" s="1" t="s">
        <v>1495</v>
      </c>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row>
    <row r="713" spans="2:50" s="144" customFormat="1" outlineLevel="1" x14ac:dyDescent="0.25">
      <c r="B713" s="363"/>
      <c r="C713" s="364"/>
      <c r="D713" s="365"/>
      <c r="E713" s="377"/>
      <c r="F713" s="377"/>
      <c r="G713" s="377"/>
      <c r="H713" s="377"/>
      <c r="I713" s="377"/>
      <c r="J713" s="377"/>
      <c r="K713" s="377"/>
      <c r="L713" s="377"/>
      <c r="M713" s="377"/>
      <c r="N713" s="377"/>
      <c r="O713" s="378"/>
      <c r="P713" s="145"/>
      <c r="Q713" s="1" t="s">
        <v>1496</v>
      </c>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row>
    <row r="714" spans="2:50" s="144" customFormat="1" outlineLevel="1" x14ac:dyDescent="0.25">
      <c r="B714" s="363"/>
      <c r="C714" s="364"/>
      <c r="D714" s="365"/>
      <c r="E714" s="377"/>
      <c r="F714" s="377"/>
      <c r="G714" s="377"/>
      <c r="H714" s="377"/>
      <c r="I714" s="377"/>
      <c r="J714" s="377"/>
      <c r="K714" s="377"/>
      <c r="L714" s="377"/>
      <c r="M714" s="377"/>
      <c r="N714" s="377"/>
      <c r="O714" s="378"/>
      <c r="P714" s="145"/>
      <c r="Q714" s="1" t="s">
        <v>1497</v>
      </c>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row>
    <row r="715" spans="2:50" s="144" customFormat="1" outlineLevel="1" x14ac:dyDescent="0.25">
      <c r="B715" s="363"/>
      <c r="C715" s="364"/>
      <c r="D715" s="365"/>
      <c r="E715" s="377"/>
      <c r="F715" s="377"/>
      <c r="G715" s="377"/>
      <c r="H715" s="377"/>
      <c r="I715" s="377"/>
      <c r="J715" s="377"/>
      <c r="K715" s="377"/>
      <c r="L715" s="377"/>
      <c r="M715" s="377"/>
      <c r="N715" s="377"/>
      <c r="O715" s="378"/>
      <c r="P715" s="145"/>
      <c r="Q715" s="1" t="s">
        <v>1498</v>
      </c>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row>
    <row r="716" spans="2:50" s="144" customFormat="1" outlineLevel="1" x14ac:dyDescent="0.25">
      <c r="B716" s="363"/>
      <c r="C716" s="364"/>
      <c r="D716" s="365"/>
      <c r="E716" s="377"/>
      <c r="F716" s="377"/>
      <c r="G716" s="377"/>
      <c r="H716" s="377"/>
      <c r="I716" s="377"/>
      <c r="J716" s="377"/>
      <c r="K716" s="377"/>
      <c r="L716" s="377"/>
      <c r="M716" s="377"/>
      <c r="N716" s="377"/>
      <c r="O716" s="378"/>
      <c r="P716" s="145"/>
      <c r="Q716" s="1" t="s">
        <v>1499</v>
      </c>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row>
    <row r="717" spans="2:50" s="144" customFormat="1" outlineLevel="1" x14ac:dyDescent="0.25">
      <c r="B717" s="363"/>
      <c r="C717" s="364"/>
      <c r="D717" s="365"/>
      <c r="E717" s="377"/>
      <c r="F717" s="377"/>
      <c r="G717" s="377"/>
      <c r="H717" s="377"/>
      <c r="I717" s="377"/>
      <c r="J717" s="377"/>
      <c r="K717" s="377"/>
      <c r="L717" s="377"/>
      <c r="M717" s="377"/>
      <c r="N717" s="377"/>
      <c r="O717" s="378"/>
      <c r="P717" s="145"/>
      <c r="Q717" s="1" t="s">
        <v>1500</v>
      </c>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row>
    <row r="718" spans="2:50" s="144" customFormat="1" outlineLevel="1" x14ac:dyDescent="0.25">
      <c r="B718" s="363"/>
      <c r="C718" s="364"/>
      <c r="D718" s="365"/>
      <c r="E718" s="377"/>
      <c r="F718" s="377"/>
      <c r="G718" s="377"/>
      <c r="H718" s="377"/>
      <c r="I718" s="377"/>
      <c r="J718" s="377"/>
      <c r="K718" s="377"/>
      <c r="L718" s="377"/>
      <c r="M718" s="377"/>
      <c r="N718" s="377"/>
      <c r="O718" s="378"/>
      <c r="P718" s="145"/>
      <c r="Q718" s="1" t="s">
        <v>1501</v>
      </c>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c r="AS718" s="112"/>
      <c r="AT718" s="112"/>
      <c r="AU718" s="112"/>
      <c r="AV718" s="112"/>
      <c r="AW718" s="112"/>
      <c r="AX718" s="112"/>
    </row>
    <row r="719" spans="2:50" s="144" customFormat="1" outlineLevel="1" x14ac:dyDescent="0.25">
      <c r="B719" s="363"/>
      <c r="C719" s="364"/>
      <c r="D719" s="365"/>
      <c r="E719" s="377"/>
      <c r="F719" s="377"/>
      <c r="G719" s="377"/>
      <c r="H719" s="377"/>
      <c r="I719" s="377"/>
      <c r="J719" s="377"/>
      <c r="K719" s="377"/>
      <c r="L719" s="377"/>
      <c r="M719" s="377"/>
      <c r="N719" s="377"/>
      <c r="O719" s="378"/>
      <c r="P719" s="145"/>
      <c r="Q719" s="1" t="s">
        <v>1502</v>
      </c>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row>
    <row r="720" spans="2:50" s="144" customFormat="1" outlineLevel="1" x14ac:dyDescent="0.25">
      <c r="B720" s="363"/>
      <c r="C720" s="364"/>
      <c r="D720" s="365"/>
      <c r="E720" s="377"/>
      <c r="F720" s="377"/>
      <c r="G720" s="377"/>
      <c r="H720" s="377"/>
      <c r="I720" s="377"/>
      <c r="J720" s="377"/>
      <c r="K720" s="377"/>
      <c r="L720" s="377"/>
      <c r="M720" s="377"/>
      <c r="N720" s="377"/>
      <c r="O720" s="378"/>
      <c r="P720" s="145"/>
      <c r="Q720" s="1" t="s">
        <v>1503</v>
      </c>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c r="AS720" s="112"/>
      <c r="AT720" s="112"/>
      <c r="AU720" s="112"/>
      <c r="AV720" s="112"/>
      <c r="AW720" s="112"/>
      <c r="AX720" s="112"/>
    </row>
    <row r="721" spans="2:50" s="144" customFormat="1" outlineLevel="1" x14ac:dyDescent="0.25">
      <c r="B721" s="363"/>
      <c r="C721" s="364"/>
      <c r="D721" s="365"/>
      <c r="E721" s="377"/>
      <c r="F721" s="377"/>
      <c r="G721" s="377"/>
      <c r="H721" s="377"/>
      <c r="I721" s="377"/>
      <c r="J721" s="377"/>
      <c r="K721" s="377"/>
      <c r="L721" s="377"/>
      <c r="M721" s="377"/>
      <c r="N721" s="377"/>
      <c r="O721" s="378"/>
      <c r="P721" s="145"/>
      <c r="Q721" s="1" t="s">
        <v>1504</v>
      </c>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row>
    <row r="722" spans="2:50" s="144" customFormat="1" outlineLevel="1" x14ac:dyDescent="0.25">
      <c r="B722" s="363"/>
      <c r="C722" s="364"/>
      <c r="D722" s="365"/>
      <c r="E722" s="377"/>
      <c r="F722" s="377"/>
      <c r="G722" s="377"/>
      <c r="H722" s="377"/>
      <c r="I722" s="377"/>
      <c r="J722" s="377"/>
      <c r="K722" s="377"/>
      <c r="L722" s="377"/>
      <c r="M722" s="377"/>
      <c r="N722" s="377"/>
      <c r="O722" s="378"/>
      <c r="P722" s="145"/>
      <c r="Q722" s="1" t="s">
        <v>1505</v>
      </c>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row>
    <row r="723" spans="2:50" s="144" customFormat="1" outlineLevel="1" x14ac:dyDescent="0.25">
      <c r="B723" s="363"/>
      <c r="C723" s="364"/>
      <c r="D723" s="365"/>
      <c r="E723" s="377"/>
      <c r="F723" s="377"/>
      <c r="G723" s="377"/>
      <c r="H723" s="377"/>
      <c r="I723" s="377"/>
      <c r="J723" s="377"/>
      <c r="K723" s="377"/>
      <c r="L723" s="377"/>
      <c r="M723" s="377"/>
      <c r="N723" s="377"/>
      <c r="O723" s="378"/>
      <c r="P723" s="145"/>
      <c r="Q723" s="1" t="s">
        <v>1506</v>
      </c>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row>
    <row r="724" spans="2:50" s="144" customFormat="1" outlineLevel="1" x14ac:dyDescent="0.25">
      <c r="B724" s="363"/>
      <c r="C724" s="364"/>
      <c r="D724" s="365"/>
      <c r="E724" s="377"/>
      <c r="F724" s="377"/>
      <c r="G724" s="377"/>
      <c r="H724" s="377"/>
      <c r="I724" s="377"/>
      <c r="J724" s="377"/>
      <c r="K724" s="377"/>
      <c r="L724" s="377"/>
      <c r="M724" s="377"/>
      <c r="N724" s="377"/>
      <c r="O724" s="378"/>
      <c r="P724" s="145"/>
      <c r="Q724" s="1" t="s">
        <v>1507</v>
      </c>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row>
    <row r="725" spans="2:50" s="144" customFormat="1" outlineLevel="1" x14ac:dyDescent="0.25">
      <c r="B725" s="363"/>
      <c r="C725" s="364"/>
      <c r="D725" s="365"/>
      <c r="E725" s="377"/>
      <c r="F725" s="377"/>
      <c r="G725" s="377"/>
      <c r="H725" s="377"/>
      <c r="I725" s="377"/>
      <c r="J725" s="377"/>
      <c r="K725" s="377"/>
      <c r="L725" s="377"/>
      <c r="M725" s="377"/>
      <c r="N725" s="377"/>
      <c r="O725" s="378"/>
      <c r="P725" s="145"/>
      <c r="Q725" s="1" t="s">
        <v>1508</v>
      </c>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row>
    <row r="726" spans="2:50" s="144" customFormat="1" outlineLevel="1" x14ac:dyDescent="0.25">
      <c r="B726" s="363"/>
      <c r="C726" s="364"/>
      <c r="D726" s="365"/>
      <c r="E726" s="377"/>
      <c r="F726" s="377"/>
      <c r="G726" s="377"/>
      <c r="H726" s="377"/>
      <c r="I726" s="377"/>
      <c r="J726" s="377"/>
      <c r="K726" s="377"/>
      <c r="L726" s="377"/>
      <c r="M726" s="377"/>
      <c r="N726" s="377"/>
      <c r="O726" s="378"/>
      <c r="P726" s="145"/>
      <c r="Q726" s="1" t="s">
        <v>1509</v>
      </c>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row>
    <row r="727" spans="2:50" s="144" customFormat="1" outlineLevel="1" x14ac:dyDescent="0.25">
      <c r="B727" s="363"/>
      <c r="C727" s="364"/>
      <c r="D727" s="365"/>
      <c r="E727" s="377"/>
      <c r="F727" s="377"/>
      <c r="G727" s="377"/>
      <c r="H727" s="377"/>
      <c r="I727" s="377"/>
      <c r="J727" s="377"/>
      <c r="K727" s="377"/>
      <c r="L727" s="377"/>
      <c r="M727" s="377"/>
      <c r="N727" s="377"/>
      <c r="O727" s="378"/>
      <c r="P727" s="145"/>
      <c r="Q727" s="1" t="s">
        <v>1510</v>
      </c>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row>
    <row r="728" spans="2:50" s="144" customFormat="1" outlineLevel="1" x14ac:dyDescent="0.25">
      <c r="B728" s="363"/>
      <c r="C728" s="364"/>
      <c r="D728" s="365"/>
      <c r="E728" s="377"/>
      <c r="F728" s="377"/>
      <c r="G728" s="377"/>
      <c r="H728" s="377"/>
      <c r="I728" s="377"/>
      <c r="J728" s="377"/>
      <c r="K728" s="377"/>
      <c r="L728" s="377"/>
      <c r="M728" s="377"/>
      <c r="N728" s="377"/>
      <c r="O728" s="378"/>
      <c r="P728" s="145"/>
      <c r="Q728" s="1" t="s">
        <v>1511</v>
      </c>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c r="AS728" s="112"/>
      <c r="AT728" s="112"/>
      <c r="AU728" s="112"/>
      <c r="AV728" s="112"/>
      <c r="AW728" s="112"/>
      <c r="AX728" s="112"/>
    </row>
    <row r="729" spans="2:50" s="144" customFormat="1" outlineLevel="1" x14ac:dyDescent="0.25">
      <c r="B729" s="363"/>
      <c r="C729" s="364"/>
      <c r="D729" s="365"/>
      <c r="E729" s="377"/>
      <c r="F729" s="377"/>
      <c r="G729" s="377"/>
      <c r="H729" s="377"/>
      <c r="I729" s="377"/>
      <c r="J729" s="377"/>
      <c r="K729" s="377"/>
      <c r="L729" s="377"/>
      <c r="M729" s="377"/>
      <c r="N729" s="377"/>
      <c r="O729" s="378"/>
      <c r="P729" s="145"/>
      <c r="Q729" s="1" t="s">
        <v>1512</v>
      </c>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row>
    <row r="730" spans="2:50" s="144" customFormat="1" outlineLevel="1" x14ac:dyDescent="0.25">
      <c r="B730" s="363"/>
      <c r="C730" s="364"/>
      <c r="D730" s="365"/>
      <c r="E730" s="377"/>
      <c r="F730" s="377"/>
      <c r="G730" s="377"/>
      <c r="H730" s="377"/>
      <c r="I730" s="377"/>
      <c r="J730" s="377"/>
      <c r="K730" s="377"/>
      <c r="L730" s="377"/>
      <c r="M730" s="377"/>
      <c r="N730" s="377"/>
      <c r="O730" s="378"/>
      <c r="P730" s="145"/>
      <c r="Q730" s="1" t="s">
        <v>1513</v>
      </c>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c r="AS730" s="112"/>
      <c r="AT730" s="112"/>
      <c r="AU730" s="112"/>
      <c r="AV730" s="112"/>
      <c r="AW730" s="112"/>
      <c r="AX730" s="112"/>
    </row>
    <row r="731" spans="2:50" s="144" customFormat="1" outlineLevel="1" x14ac:dyDescent="0.25">
      <c r="B731" s="363"/>
      <c r="C731" s="364"/>
      <c r="D731" s="365"/>
      <c r="E731" s="377"/>
      <c r="F731" s="377"/>
      <c r="G731" s="377"/>
      <c r="H731" s="377"/>
      <c r="I731" s="377"/>
      <c r="J731" s="377"/>
      <c r="K731" s="377"/>
      <c r="L731" s="377"/>
      <c r="M731" s="377"/>
      <c r="N731" s="377"/>
      <c r="O731" s="378"/>
      <c r="P731" s="145"/>
      <c r="Q731" s="1" t="s">
        <v>1514</v>
      </c>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row>
    <row r="732" spans="2:50" s="144" customFormat="1" outlineLevel="1" x14ac:dyDescent="0.25">
      <c r="B732" s="363"/>
      <c r="C732" s="364"/>
      <c r="D732" s="365"/>
      <c r="E732" s="377"/>
      <c r="F732" s="377"/>
      <c r="G732" s="377"/>
      <c r="H732" s="377"/>
      <c r="I732" s="377"/>
      <c r="J732" s="377"/>
      <c r="K732" s="377"/>
      <c r="L732" s="377"/>
      <c r="M732" s="377"/>
      <c r="N732" s="377"/>
      <c r="O732" s="378"/>
      <c r="P732" s="145"/>
      <c r="Q732" s="1" t="s">
        <v>1515</v>
      </c>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c r="AS732" s="112"/>
      <c r="AT732" s="112"/>
      <c r="AU732" s="112"/>
      <c r="AV732" s="112"/>
      <c r="AW732" s="112"/>
      <c r="AX732" s="112"/>
    </row>
    <row r="733" spans="2:50" s="144" customFormat="1" outlineLevel="1" x14ac:dyDescent="0.25">
      <c r="B733" s="363"/>
      <c r="C733" s="364"/>
      <c r="D733" s="365"/>
      <c r="E733" s="377"/>
      <c r="F733" s="377"/>
      <c r="G733" s="377"/>
      <c r="H733" s="377"/>
      <c r="I733" s="377"/>
      <c r="J733" s="377"/>
      <c r="K733" s="377"/>
      <c r="L733" s="377"/>
      <c r="M733" s="377"/>
      <c r="N733" s="377"/>
      <c r="O733" s="378"/>
      <c r="P733" s="145"/>
      <c r="Q733" s="1" t="s">
        <v>1516</v>
      </c>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row>
    <row r="734" spans="2:50" s="144" customFormat="1" outlineLevel="1" x14ac:dyDescent="0.25">
      <c r="B734" s="363"/>
      <c r="C734" s="364"/>
      <c r="D734" s="365"/>
      <c r="E734" s="377"/>
      <c r="F734" s="377"/>
      <c r="G734" s="377"/>
      <c r="H734" s="377"/>
      <c r="I734" s="377"/>
      <c r="J734" s="377"/>
      <c r="K734" s="377"/>
      <c r="L734" s="377"/>
      <c r="M734" s="377"/>
      <c r="N734" s="377"/>
      <c r="O734" s="378"/>
      <c r="P734" s="145"/>
      <c r="Q734" s="1" t="s">
        <v>1517</v>
      </c>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c r="AS734" s="112"/>
      <c r="AT734" s="112"/>
      <c r="AU734" s="112"/>
      <c r="AV734" s="112"/>
      <c r="AW734" s="112"/>
      <c r="AX734" s="112"/>
    </row>
    <row r="735" spans="2:50" s="144" customFormat="1" outlineLevel="1" x14ac:dyDescent="0.25">
      <c r="B735" s="363"/>
      <c r="C735" s="364"/>
      <c r="D735" s="365"/>
      <c r="E735" s="377"/>
      <c r="F735" s="377"/>
      <c r="G735" s="377"/>
      <c r="H735" s="377"/>
      <c r="I735" s="377"/>
      <c r="J735" s="377"/>
      <c r="K735" s="377"/>
      <c r="L735" s="377"/>
      <c r="M735" s="377"/>
      <c r="N735" s="377"/>
      <c r="O735" s="378"/>
      <c r="P735" s="145"/>
      <c r="Q735" s="1" t="s">
        <v>1518</v>
      </c>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row>
    <row r="736" spans="2:50" s="144" customFormat="1" outlineLevel="1" x14ac:dyDescent="0.25">
      <c r="B736" s="363"/>
      <c r="C736" s="364"/>
      <c r="D736" s="365"/>
      <c r="E736" s="377"/>
      <c r="F736" s="377"/>
      <c r="G736" s="377"/>
      <c r="H736" s="377"/>
      <c r="I736" s="377"/>
      <c r="J736" s="377"/>
      <c r="K736" s="377"/>
      <c r="L736" s="377"/>
      <c r="M736" s="377"/>
      <c r="N736" s="377"/>
      <c r="O736" s="378"/>
      <c r="P736" s="145"/>
      <c r="Q736" s="1" t="s">
        <v>1519</v>
      </c>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c r="AS736" s="112"/>
      <c r="AT736" s="112"/>
      <c r="AU736" s="112"/>
      <c r="AV736" s="112"/>
      <c r="AW736" s="112"/>
      <c r="AX736" s="112"/>
    </row>
    <row r="737" spans="2:50" s="144" customFormat="1" outlineLevel="1" x14ac:dyDescent="0.25">
      <c r="B737" s="363"/>
      <c r="C737" s="364"/>
      <c r="D737" s="365"/>
      <c r="E737" s="377"/>
      <c r="F737" s="377"/>
      <c r="G737" s="377"/>
      <c r="H737" s="377"/>
      <c r="I737" s="377"/>
      <c r="J737" s="377"/>
      <c r="K737" s="377"/>
      <c r="L737" s="377"/>
      <c r="M737" s="377"/>
      <c r="N737" s="377"/>
      <c r="O737" s="378"/>
      <c r="P737" s="145"/>
      <c r="Q737" s="1" t="s">
        <v>1520</v>
      </c>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row>
    <row r="738" spans="2:50" s="144" customFormat="1" outlineLevel="1" x14ac:dyDescent="0.25">
      <c r="B738" s="363"/>
      <c r="C738" s="364"/>
      <c r="D738" s="365"/>
      <c r="E738" s="377"/>
      <c r="F738" s="377"/>
      <c r="G738" s="377"/>
      <c r="H738" s="377"/>
      <c r="I738" s="377"/>
      <c r="J738" s="377"/>
      <c r="K738" s="377"/>
      <c r="L738" s="377"/>
      <c r="M738" s="377"/>
      <c r="N738" s="377"/>
      <c r="O738" s="378"/>
      <c r="P738" s="145"/>
      <c r="Q738" s="1" t="s">
        <v>1521</v>
      </c>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2"/>
      <c r="AP738" s="112"/>
      <c r="AQ738" s="112"/>
      <c r="AR738" s="112"/>
      <c r="AS738" s="112"/>
      <c r="AT738" s="112"/>
      <c r="AU738" s="112"/>
      <c r="AV738" s="112"/>
      <c r="AW738" s="112"/>
      <c r="AX738" s="112"/>
    </row>
    <row r="739" spans="2:50" s="144" customFormat="1" outlineLevel="1" x14ac:dyDescent="0.25">
      <c r="B739" s="363"/>
      <c r="C739" s="364"/>
      <c r="D739" s="365"/>
      <c r="E739" s="377"/>
      <c r="F739" s="377"/>
      <c r="G739" s="377"/>
      <c r="H739" s="377"/>
      <c r="I739" s="377"/>
      <c r="J739" s="377"/>
      <c r="K739" s="377"/>
      <c r="L739" s="377"/>
      <c r="M739" s="377"/>
      <c r="N739" s="377"/>
      <c r="O739" s="378"/>
      <c r="P739" s="145"/>
      <c r="Q739" s="1" t="s">
        <v>1522</v>
      </c>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c r="AS739" s="112"/>
      <c r="AT739" s="112"/>
      <c r="AU739" s="112"/>
      <c r="AV739" s="112"/>
      <c r="AW739" s="112"/>
      <c r="AX739" s="112"/>
    </row>
    <row r="740" spans="2:50" s="144" customFormat="1" outlineLevel="1" x14ac:dyDescent="0.25">
      <c r="B740" s="363"/>
      <c r="C740" s="364"/>
      <c r="D740" s="365"/>
      <c r="E740" s="377"/>
      <c r="F740" s="377"/>
      <c r="G740" s="377"/>
      <c r="H740" s="377"/>
      <c r="I740" s="377"/>
      <c r="J740" s="377"/>
      <c r="K740" s="377"/>
      <c r="L740" s="377"/>
      <c r="M740" s="377"/>
      <c r="N740" s="377"/>
      <c r="O740" s="378"/>
      <c r="P740" s="145"/>
      <c r="Q740" s="1" t="s">
        <v>1523</v>
      </c>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c r="AS740" s="112"/>
      <c r="AT740" s="112"/>
      <c r="AU740" s="112"/>
      <c r="AV740" s="112"/>
      <c r="AW740" s="112"/>
      <c r="AX740" s="112"/>
    </row>
    <row r="741" spans="2:50" s="144" customFormat="1" outlineLevel="1" x14ac:dyDescent="0.25">
      <c r="B741" s="363"/>
      <c r="C741" s="364"/>
      <c r="D741" s="365"/>
      <c r="E741" s="377"/>
      <c r="F741" s="377"/>
      <c r="G741" s="377"/>
      <c r="H741" s="377"/>
      <c r="I741" s="377"/>
      <c r="J741" s="377"/>
      <c r="K741" s="377"/>
      <c r="L741" s="377"/>
      <c r="M741" s="377"/>
      <c r="N741" s="377"/>
      <c r="O741" s="378"/>
      <c r="P741" s="145"/>
      <c r="Q741" s="1" t="s">
        <v>1524</v>
      </c>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c r="AS741" s="112"/>
      <c r="AT741" s="112"/>
      <c r="AU741" s="112"/>
      <c r="AV741" s="112"/>
      <c r="AW741" s="112"/>
      <c r="AX741" s="112"/>
    </row>
    <row r="742" spans="2:50" s="144" customFormat="1" outlineLevel="1" x14ac:dyDescent="0.25">
      <c r="B742" s="363"/>
      <c r="C742" s="364"/>
      <c r="D742" s="365"/>
      <c r="E742" s="377"/>
      <c r="F742" s="377"/>
      <c r="G742" s="377"/>
      <c r="H742" s="377"/>
      <c r="I742" s="377"/>
      <c r="J742" s="377"/>
      <c r="K742" s="377"/>
      <c r="L742" s="377"/>
      <c r="M742" s="377"/>
      <c r="N742" s="377"/>
      <c r="O742" s="378"/>
      <c r="P742" s="145"/>
      <c r="Q742" s="1" t="s">
        <v>1525</v>
      </c>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c r="AS742" s="112"/>
      <c r="AT742" s="112"/>
      <c r="AU742" s="112"/>
      <c r="AV742" s="112"/>
      <c r="AW742" s="112"/>
      <c r="AX742" s="112"/>
    </row>
    <row r="743" spans="2:50" s="144" customFormat="1" outlineLevel="1" x14ac:dyDescent="0.25">
      <c r="B743" s="363"/>
      <c r="C743" s="364"/>
      <c r="D743" s="365"/>
      <c r="E743" s="377"/>
      <c r="F743" s="377"/>
      <c r="G743" s="377"/>
      <c r="H743" s="377"/>
      <c r="I743" s="377"/>
      <c r="J743" s="377"/>
      <c r="K743" s="377"/>
      <c r="L743" s="377"/>
      <c r="M743" s="377"/>
      <c r="N743" s="377"/>
      <c r="O743" s="378"/>
      <c r="P743" s="145"/>
      <c r="Q743" s="1" t="s">
        <v>1526</v>
      </c>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2"/>
    </row>
    <row r="744" spans="2:50" s="144" customFormat="1" outlineLevel="1" x14ac:dyDescent="0.25">
      <c r="B744" s="363"/>
      <c r="C744" s="364"/>
      <c r="D744" s="365"/>
      <c r="E744" s="377"/>
      <c r="F744" s="377"/>
      <c r="G744" s="377"/>
      <c r="H744" s="377"/>
      <c r="I744" s="377"/>
      <c r="J744" s="377"/>
      <c r="K744" s="377"/>
      <c r="L744" s="377"/>
      <c r="M744" s="377"/>
      <c r="N744" s="377"/>
      <c r="O744" s="378"/>
      <c r="P744" s="145"/>
      <c r="Q744" s="1" t="s">
        <v>1527</v>
      </c>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112"/>
      <c r="AW744" s="112"/>
      <c r="AX744" s="112"/>
    </row>
    <row r="745" spans="2:50" s="144" customFormat="1" outlineLevel="1" x14ac:dyDescent="0.25">
      <c r="B745" s="363"/>
      <c r="C745" s="364"/>
      <c r="D745" s="365"/>
      <c r="E745" s="377"/>
      <c r="F745" s="377"/>
      <c r="G745" s="377"/>
      <c r="H745" s="377"/>
      <c r="I745" s="377"/>
      <c r="J745" s="377"/>
      <c r="K745" s="377"/>
      <c r="L745" s="377"/>
      <c r="M745" s="377"/>
      <c r="N745" s="377"/>
      <c r="O745" s="378"/>
      <c r="P745" s="145"/>
      <c r="Q745" s="1" t="s">
        <v>1528</v>
      </c>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2"/>
    </row>
    <row r="746" spans="2:50" s="144" customFormat="1" outlineLevel="1" x14ac:dyDescent="0.25">
      <c r="B746" s="363"/>
      <c r="C746" s="364"/>
      <c r="D746" s="365"/>
      <c r="E746" s="377"/>
      <c r="F746" s="377"/>
      <c r="G746" s="377"/>
      <c r="H746" s="377"/>
      <c r="I746" s="377"/>
      <c r="J746" s="377"/>
      <c r="K746" s="377"/>
      <c r="L746" s="377"/>
      <c r="M746" s="377"/>
      <c r="N746" s="377"/>
      <c r="O746" s="378"/>
      <c r="P746" s="145"/>
      <c r="Q746" s="1" t="s">
        <v>1529</v>
      </c>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2"/>
    </row>
    <row r="747" spans="2:50" s="144" customFormat="1" outlineLevel="1" x14ac:dyDescent="0.25">
      <c r="B747" s="363"/>
      <c r="C747" s="364"/>
      <c r="D747" s="365"/>
      <c r="E747" s="377"/>
      <c r="F747" s="377"/>
      <c r="G747" s="377"/>
      <c r="H747" s="377"/>
      <c r="I747" s="377"/>
      <c r="J747" s="377"/>
      <c r="K747" s="377"/>
      <c r="L747" s="377"/>
      <c r="M747" s="377"/>
      <c r="N747" s="377"/>
      <c r="O747" s="378"/>
      <c r="P747" s="145"/>
      <c r="Q747" s="1" t="s">
        <v>1530</v>
      </c>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row>
    <row r="748" spans="2:50" s="144" customFormat="1" outlineLevel="1" x14ac:dyDescent="0.25">
      <c r="B748" s="363"/>
      <c r="C748" s="364"/>
      <c r="D748" s="365"/>
      <c r="E748" s="377"/>
      <c r="F748" s="377"/>
      <c r="G748" s="377"/>
      <c r="H748" s="377"/>
      <c r="I748" s="377"/>
      <c r="J748" s="377"/>
      <c r="K748" s="377"/>
      <c r="L748" s="377"/>
      <c r="M748" s="377"/>
      <c r="N748" s="377"/>
      <c r="O748" s="378"/>
      <c r="P748" s="145"/>
      <c r="Q748" s="1" t="s">
        <v>1531</v>
      </c>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2"/>
    </row>
    <row r="749" spans="2:50" s="144" customFormat="1" outlineLevel="1" x14ac:dyDescent="0.25">
      <c r="B749" s="363"/>
      <c r="C749" s="364"/>
      <c r="D749" s="365"/>
      <c r="E749" s="377"/>
      <c r="F749" s="377"/>
      <c r="G749" s="377"/>
      <c r="H749" s="377"/>
      <c r="I749" s="377"/>
      <c r="J749" s="377"/>
      <c r="K749" s="377"/>
      <c r="L749" s="377"/>
      <c r="M749" s="377"/>
      <c r="N749" s="377"/>
      <c r="O749" s="378"/>
      <c r="P749" s="145"/>
      <c r="Q749" s="1" t="s">
        <v>1532</v>
      </c>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row>
    <row r="750" spans="2:50" s="144" customFormat="1" outlineLevel="1" x14ac:dyDescent="0.25">
      <c r="B750" s="363"/>
      <c r="C750" s="364"/>
      <c r="D750" s="365"/>
      <c r="E750" s="377"/>
      <c r="F750" s="377"/>
      <c r="G750" s="377"/>
      <c r="H750" s="377"/>
      <c r="I750" s="377"/>
      <c r="J750" s="377"/>
      <c r="K750" s="377"/>
      <c r="L750" s="377"/>
      <c r="M750" s="377"/>
      <c r="N750" s="377"/>
      <c r="O750" s="378"/>
      <c r="P750" s="145"/>
      <c r="Q750" s="1" t="s">
        <v>1533</v>
      </c>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2"/>
    </row>
    <row r="751" spans="2:50" s="144" customFormat="1" outlineLevel="1" x14ac:dyDescent="0.25">
      <c r="B751" s="363"/>
      <c r="C751" s="364"/>
      <c r="D751" s="365"/>
      <c r="E751" s="377"/>
      <c r="F751" s="377"/>
      <c r="G751" s="377"/>
      <c r="H751" s="377"/>
      <c r="I751" s="377"/>
      <c r="J751" s="377"/>
      <c r="K751" s="377"/>
      <c r="L751" s="377"/>
      <c r="M751" s="377"/>
      <c r="N751" s="377"/>
      <c r="O751" s="378"/>
      <c r="P751" s="145"/>
      <c r="Q751" s="1" t="s">
        <v>1534</v>
      </c>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row>
    <row r="752" spans="2:50" s="144" customFormat="1" outlineLevel="1" x14ac:dyDescent="0.25">
      <c r="B752" s="363"/>
      <c r="C752" s="364"/>
      <c r="D752" s="365"/>
      <c r="E752" s="377"/>
      <c r="F752" s="377"/>
      <c r="G752" s="377"/>
      <c r="H752" s="377"/>
      <c r="I752" s="377"/>
      <c r="J752" s="377"/>
      <c r="K752" s="377"/>
      <c r="L752" s="377"/>
      <c r="M752" s="377"/>
      <c r="N752" s="377"/>
      <c r="O752" s="378"/>
      <c r="P752" s="145"/>
      <c r="Q752" s="1" t="s">
        <v>1535</v>
      </c>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row>
    <row r="753" spans="2:50" s="144" customFormat="1" outlineLevel="1" x14ac:dyDescent="0.25">
      <c r="B753" s="363"/>
      <c r="C753" s="364"/>
      <c r="D753" s="365"/>
      <c r="E753" s="377"/>
      <c r="F753" s="377"/>
      <c r="G753" s="377"/>
      <c r="H753" s="377"/>
      <c r="I753" s="377"/>
      <c r="J753" s="377"/>
      <c r="K753" s="377"/>
      <c r="L753" s="377"/>
      <c r="M753" s="377"/>
      <c r="N753" s="377"/>
      <c r="O753" s="378"/>
      <c r="P753" s="145"/>
      <c r="Q753" s="1" t="s">
        <v>1536</v>
      </c>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2"/>
    </row>
    <row r="754" spans="2:50" s="144" customFormat="1" outlineLevel="1" x14ac:dyDescent="0.25">
      <c r="B754" s="363"/>
      <c r="C754" s="364"/>
      <c r="D754" s="365"/>
      <c r="E754" s="377"/>
      <c r="F754" s="377"/>
      <c r="G754" s="377"/>
      <c r="H754" s="377"/>
      <c r="I754" s="377"/>
      <c r="J754" s="377"/>
      <c r="K754" s="377"/>
      <c r="L754" s="377"/>
      <c r="M754" s="377"/>
      <c r="N754" s="377"/>
      <c r="O754" s="378"/>
      <c r="P754" s="145"/>
      <c r="Q754" s="1" t="s">
        <v>1537</v>
      </c>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row>
    <row r="755" spans="2:50" s="144" customFormat="1" outlineLevel="1" x14ac:dyDescent="0.25">
      <c r="B755" s="363"/>
      <c r="C755" s="364"/>
      <c r="D755" s="365"/>
      <c r="E755" s="377"/>
      <c r="F755" s="377"/>
      <c r="G755" s="377"/>
      <c r="H755" s="377"/>
      <c r="I755" s="377"/>
      <c r="J755" s="377"/>
      <c r="K755" s="377"/>
      <c r="L755" s="377"/>
      <c r="M755" s="377"/>
      <c r="N755" s="377"/>
      <c r="O755" s="378"/>
      <c r="P755" s="145"/>
      <c r="Q755" s="1" t="s">
        <v>1538</v>
      </c>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row>
    <row r="756" spans="2:50" s="144" customFormat="1" outlineLevel="1" x14ac:dyDescent="0.25">
      <c r="B756" s="363"/>
      <c r="C756" s="364"/>
      <c r="D756" s="365"/>
      <c r="E756" s="377"/>
      <c r="F756" s="377"/>
      <c r="G756" s="377"/>
      <c r="H756" s="377"/>
      <c r="I756" s="377"/>
      <c r="J756" s="377"/>
      <c r="K756" s="377"/>
      <c r="L756" s="377"/>
      <c r="M756" s="377"/>
      <c r="N756" s="377"/>
      <c r="O756" s="378"/>
      <c r="P756" s="145"/>
      <c r="Q756" s="1" t="s">
        <v>1539</v>
      </c>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row>
    <row r="757" spans="2:50" s="144" customFormat="1" outlineLevel="1" x14ac:dyDescent="0.25">
      <c r="B757" s="363"/>
      <c r="C757" s="364"/>
      <c r="D757" s="365"/>
      <c r="E757" s="377"/>
      <c r="F757" s="377"/>
      <c r="G757" s="377"/>
      <c r="H757" s="377"/>
      <c r="I757" s="377"/>
      <c r="J757" s="377"/>
      <c r="K757" s="377"/>
      <c r="L757" s="377"/>
      <c r="M757" s="377"/>
      <c r="N757" s="377"/>
      <c r="O757" s="378"/>
      <c r="P757" s="145"/>
      <c r="Q757" s="1" t="s">
        <v>1540</v>
      </c>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row>
    <row r="758" spans="2:50" s="144" customFormat="1" outlineLevel="1" x14ac:dyDescent="0.25">
      <c r="B758" s="363"/>
      <c r="C758" s="364"/>
      <c r="D758" s="365"/>
      <c r="E758" s="377"/>
      <c r="F758" s="377"/>
      <c r="G758" s="377"/>
      <c r="H758" s="377"/>
      <c r="I758" s="377"/>
      <c r="J758" s="377"/>
      <c r="K758" s="377"/>
      <c r="L758" s="377"/>
      <c r="M758" s="377"/>
      <c r="N758" s="377"/>
      <c r="O758" s="378"/>
      <c r="P758" s="145"/>
      <c r="Q758" s="1" t="s">
        <v>1541</v>
      </c>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row>
    <row r="759" spans="2:50" s="144" customFormat="1" outlineLevel="1" x14ac:dyDescent="0.25">
      <c r="B759" s="363"/>
      <c r="C759" s="364"/>
      <c r="D759" s="365"/>
      <c r="E759" s="377"/>
      <c r="F759" s="377"/>
      <c r="G759" s="377"/>
      <c r="H759" s="377"/>
      <c r="I759" s="377"/>
      <c r="J759" s="377"/>
      <c r="K759" s="377"/>
      <c r="L759" s="377"/>
      <c r="M759" s="377"/>
      <c r="N759" s="377"/>
      <c r="O759" s="378"/>
      <c r="P759" s="145"/>
      <c r="Q759" s="1" t="s">
        <v>1542</v>
      </c>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row>
    <row r="760" spans="2:50" s="144" customFormat="1" outlineLevel="1" x14ac:dyDescent="0.25">
      <c r="B760" s="363"/>
      <c r="C760" s="364"/>
      <c r="D760" s="365"/>
      <c r="E760" s="377"/>
      <c r="F760" s="377"/>
      <c r="G760" s="377"/>
      <c r="H760" s="377"/>
      <c r="I760" s="377"/>
      <c r="J760" s="377"/>
      <c r="K760" s="377"/>
      <c r="L760" s="377"/>
      <c r="M760" s="377"/>
      <c r="N760" s="377"/>
      <c r="O760" s="378"/>
      <c r="P760" s="145"/>
      <c r="Q760" s="1" t="s">
        <v>1543</v>
      </c>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row>
    <row r="761" spans="2:50" s="144" customFormat="1" outlineLevel="1" x14ac:dyDescent="0.25">
      <c r="B761" s="363"/>
      <c r="C761" s="364"/>
      <c r="D761" s="365"/>
      <c r="E761" s="377"/>
      <c r="F761" s="377"/>
      <c r="G761" s="377"/>
      <c r="H761" s="377"/>
      <c r="I761" s="377"/>
      <c r="J761" s="377"/>
      <c r="K761" s="377"/>
      <c r="L761" s="377"/>
      <c r="M761" s="377"/>
      <c r="N761" s="377"/>
      <c r="O761" s="378"/>
      <c r="P761" s="145"/>
      <c r="Q761" s="1" t="s">
        <v>1544</v>
      </c>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row>
    <row r="762" spans="2:50" s="144" customFormat="1" outlineLevel="1" x14ac:dyDescent="0.25">
      <c r="B762" s="363"/>
      <c r="C762" s="364"/>
      <c r="D762" s="365"/>
      <c r="E762" s="377"/>
      <c r="F762" s="377"/>
      <c r="G762" s="377"/>
      <c r="H762" s="377"/>
      <c r="I762" s="377"/>
      <c r="J762" s="377"/>
      <c r="K762" s="377"/>
      <c r="L762" s="377"/>
      <c r="M762" s="377"/>
      <c r="N762" s="377"/>
      <c r="O762" s="378"/>
      <c r="P762" s="145"/>
      <c r="Q762" s="1" t="s">
        <v>1545</v>
      </c>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row>
    <row r="763" spans="2:50" s="144" customFormat="1" outlineLevel="1" x14ac:dyDescent="0.25">
      <c r="B763" s="363"/>
      <c r="C763" s="364"/>
      <c r="D763" s="365"/>
      <c r="E763" s="377"/>
      <c r="F763" s="377"/>
      <c r="G763" s="377"/>
      <c r="H763" s="377"/>
      <c r="I763" s="377"/>
      <c r="J763" s="377"/>
      <c r="K763" s="377"/>
      <c r="L763" s="377"/>
      <c r="M763" s="377"/>
      <c r="N763" s="377"/>
      <c r="O763" s="378"/>
      <c r="P763" s="145"/>
      <c r="Q763" s="1" t="s">
        <v>1546</v>
      </c>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c r="AS763" s="112"/>
      <c r="AT763" s="112"/>
      <c r="AU763" s="112"/>
      <c r="AV763" s="112"/>
      <c r="AW763" s="112"/>
      <c r="AX763" s="112"/>
    </row>
    <row r="764" spans="2:50" s="144" customFormat="1" outlineLevel="1" x14ac:dyDescent="0.25">
      <c r="B764" s="363"/>
      <c r="C764" s="364"/>
      <c r="D764" s="365"/>
      <c r="E764" s="377"/>
      <c r="F764" s="377"/>
      <c r="G764" s="377"/>
      <c r="H764" s="377"/>
      <c r="I764" s="377"/>
      <c r="J764" s="377"/>
      <c r="K764" s="377"/>
      <c r="L764" s="377"/>
      <c r="M764" s="377"/>
      <c r="N764" s="377"/>
      <c r="O764" s="378"/>
      <c r="P764" s="145"/>
      <c r="Q764" s="1" t="s">
        <v>1547</v>
      </c>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2"/>
      <c r="AP764" s="112"/>
      <c r="AQ764" s="112"/>
      <c r="AR764" s="112"/>
      <c r="AS764" s="112"/>
      <c r="AT764" s="112"/>
      <c r="AU764" s="112"/>
      <c r="AV764" s="112"/>
      <c r="AW764" s="112"/>
      <c r="AX764" s="112"/>
    </row>
    <row r="765" spans="2:50" s="144" customFormat="1" outlineLevel="1" x14ac:dyDescent="0.25">
      <c r="B765" s="363"/>
      <c r="C765" s="364"/>
      <c r="D765" s="365"/>
      <c r="E765" s="377"/>
      <c r="F765" s="377"/>
      <c r="G765" s="377"/>
      <c r="H765" s="377"/>
      <c r="I765" s="377"/>
      <c r="J765" s="377"/>
      <c r="K765" s="377"/>
      <c r="L765" s="377"/>
      <c r="M765" s="377"/>
      <c r="N765" s="377"/>
      <c r="O765" s="378"/>
      <c r="P765" s="145"/>
      <c r="Q765" s="1" t="s">
        <v>1548</v>
      </c>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2"/>
      <c r="AP765" s="112"/>
      <c r="AQ765" s="112"/>
      <c r="AR765" s="112"/>
      <c r="AS765" s="112"/>
      <c r="AT765" s="112"/>
      <c r="AU765" s="112"/>
      <c r="AV765" s="112"/>
      <c r="AW765" s="112"/>
      <c r="AX765" s="112"/>
    </row>
    <row r="766" spans="2:50" s="144" customFormat="1" outlineLevel="1" x14ac:dyDescent="0.25">
      <c r="B766" s="363"/>
      <c r="C766" s="364"/>
      <c r="D766" s="365"/>
      <c r="E766" s="377"/>
      <c r="F766" s="377"/>
      <c r="G766" s="377"/>
      <c r="H766" s="377"/>
      <c r="I766" s="377"/>
      <c r="J766" s="377"/>
      <c r="K766" s="377"/>
      <c r="L766" s="377"/>
      <c r="M766" s="377"/>
      <c r="N766" s="377"/>
      <c r="O766" s="378"/>
      <c r="P766" s="145"/>
      <c r="Q766" s="1" t="s">
        <v>1549</v>
      </c>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2"/>
      <c r="AP766" s="112"/>
      <c r="AQ766" s="112"/>
      <c r="AR766" s="112"/>
      <c r="AS766" s="112"/>
      <c r="AT766" s="112"/>
      <c r="AU766" s="112"/>
      <c r="AV766" s="112"/>
      <c r="AW766" s="112"/>
      <c r="AX766" s="112"/>
    </row>
    <row r="767" spans="2:50" s="144" customFormat="1" outlineLevel="1" x14ac:dyDescent="0.25">
      <c r="B767" s="363"/>
      <c r="C767" s="364"/>
      <c r="D767" s="365"/>
      <c r="E767" s="377"/>
      <c r="F767" s="377"/>
      <c r="G767" s="377"/>
      <c r="H767" s="377"/>
      <c r="I767" s="377"/>
      <c r="J767" s="377"/>
      <c r="K767" s="377"/>
      <c r="L767" s="377"/>
      <c r="M767" s="377"/>
      <c r="N767" s="377"/>
      <c r="O767" s="378"/>
      <c r="P767" s="145"/>
      <c r="Q767" s="1" t="s">
        <v>1550</v>
      </c>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2"/>
      <c r="AP767" s="112"/>
      <c r="AQ767" s="112"/>
      <c r="AR767" s="112"/>
      <c r="AS767" s="112"/>
      <c r="AT767" s="112"/>
      <c r="AU767" s="112"/>
      <c r="AV767" s="112"/>
      <c r="AW767" s="112"/>
      <c r="AX767" s="112"/>
    </row>
    <row r="768" spans="2:50" s="144" customFormat="1" outlineLevel="1" x14ac:dyDescent="0.25">
      <c r="B768" s="363"/>
      <c r="C768" s="364"/>
      <c r="D768" s="365"/>
      <c r="E768" s="377"/>
      <c r="F768" s="377"/>
      <c r="G768" s="377"/>
      <c r="H768" s="377"/>
      <c r="I768" s="377"/>
      <c r="J768" s="377"/>
      <c r="K768" s="377"/>
      <c r="L768" s="377"/>
      <c r="M768" s="377"/>
      <c r="N768" s="377"/>
      <c r="O768" s="378"/>
      <c r="P768" s="145"/>
      <c r="Q768" s="1" t="s">
        <v>1551</v>
      </c>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2"/>
      <c r="AP768" s="112"/>
      <c r="AQ768" s="112"/>
      <c r="AR768" s="112"/>
      <c r="AS768" s="112"/>
      <c r="AT768" s="112"/>
      <c r="AU768" s="112"/>
      <c r="AV768" s="112"/>
      <c r="AW768" s="112"/>
      <c r="AX768" s="112"/>
    </row>
    <row r="769" spans="2:50" s="144" customFormat="1" outlineLevel="1" x14ac:dyDescent="0.25">
      <c r="B769" s="363"/>
      <c r="C769" s="364"/>
      <c r="D769" s="365"/>
      <c r="E769" s="377"/>
      <c r="F769" s="377"/>
      <c r="G769" s="377"/>
      <c r="H769" s="377"/>
      <c r="I769" s="377"/>
      <c r="J769" s="377"/>
      <c r="K769" s="377"/>
      <c r="L769" s="377"/>
      <c r="M769" s="377"/>
      <c r="N769" s="377"/>
      <c r="O769" s="378"/>
      <c r="P769" s="145"/>
      <c r="Q769" s="1" t="s">
        <v>1552</v>
      </c>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2"/>
      <c r="AP769" s="112"/>
      <c r="AQ769" s="112"/>
      <c r="AR769" s="112"/>
      <c r="AS769" s="112"/>
      <c r="AT769" s="112"/>
      <c r="AU769" s="112"/>
      <c r="AV769" s="112"/>
      <c r="AW769" s="112"/>
      <c r="AX769" s="112"/>
    </row>
    <row r="770" spans="2:50" s="144" customFormat="1" outlineLevel="1" x14ac:dyDescent="0.25">
      <c r="B770" s="363"/>
      <c r="C770" s="364"/>
      <c r="D770" s="365"/>
      <c r="E770" s="377"/>
      <c r="F770" s="377"/>
      <c r="G770" s="377"/>
      <c r="H770" s="377"/>
      <c r="I770" s="377"/>
      <c r="J770" s="377"/>
      <c r="K770" s="377"/>
      <c r="L770" s="377"/>
      <c r="M770" s="377"/>
      <c r="N770" s="377"/>
      <c r="O770" s="378"/>
      <c r="P770" s="145"/>
      <c r="Q770" s="1" t="s">
        <v>1553</v>
      </c>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2"/>
      <c r="AP770" s="112"/>
      <c r="AQ770" s="112"/>
      <c r="AR770" s="112"/>
      <c r="AS770" s="112"/>
      <c r="AT770" s="112"/>
      <c r="AU770" s="112"/>
      <c r="AV770" s="112"/>
      <c r="AW770" s="112"/>
      <c r="AX770" s="112"/>
    </row>
    <row r="771" spans="2:50" s="144" customFormat="1" outlineLevel="1" x14ac:dyDescent="0.25">
      <c r="B771" s="363"/>
      <c r="C771" s="364"/>
      <c r="D771" s="365"/>
      <c r="E771" s="377"/>
      <c r="F771" s="377"/>
      <c r="G771" s="377"/>
      <c r="H771" s="377"/>
      <c r="I771" s="377"/>
      <c r="J771" s="377"/>
      <c r="K771" s="377"/>
      <c r="L771" s="377"/>
      <c r="M771" s="377"/>
      <c r="N771" s="377"/>
      <c r="O771" s="378"/>
      <c r="P771" s="145"/>
      <c r="Q771" s="1" t="s">
        <v>1554</v>
      </c>
      <c r="S771" s="112"/>
      <c r="T771" s="112"/>
      <c r="U771" s="112"/>
      <c r="V771" s="112"/>
      <c r="W771" s="112"/>
      <c r="X771" s="112"/>
      <c r="Y771" s="112"/>
      <c r="Z771" s="112"/>
      <c r="AA771" s="112"/>
      <c r="AB771" s="112"/>
      <c r="AC771" s="112"/>
      <c r="AD771" s="112"/>
      <c r="AE771" s="112"/>
      <c r="AF771" s="112"/>
      <c r="AG771" s="112"/>
      <c r="AH771" s="112"/>
      <c r="AI771" s="112"/>
      <c r="AJ771" s="112"/>
      <c r="AK771" s="112"/>
      <c r="AL771" s="112"/>
      <c r="AM771" s="112"/>
      <c r="AN771" s="112"/>
      <c r="AO771" s="112"/>
      <c r="AP771" s="112"/>
      <c r="AQ771" s="112"/>
      <c r="AR771" s="112"/>
      <c r="AS771" s="112"/>
      <c r="AT771" s="112"/>
      <c r="AU771" s="112"/>
      <c r="AV771" s="112"/>
      <c r="AW771" s="112"/>
      <c r="AX771" s="112"/>
    </row>
    <row r="772" spans="2:50" s="144" customFormat="1" outlineLevel="1" x14ac:dyDescent="0.25">
      <c r="B772" s="363"/>
      <c r="C772" s="364"/>
      <c r="D772" s="365"/>
      <c r="E772" s="377"/>
      <c r="F772" s="377"/>
      <c r="G772" s="377"/>
      <c r="H772" s="377"/>
      <c r="I772" s="377"/>
      <c r="J772" s="377"/>
      <c r="K772" s="377"/>
      <c r="L772" s="377"/>
      <c r="M772" s="377"/>
      <c r="N772" s="377"/>
      <c r="O772" s="378"/>
      <c r="P772" s="145"/>
      <c r="Q772" s="1" t="s">
        <v>1555</v>
      </c>
      <c r="S772" s="112"/>
      <c r="T772" s="112"/>
      <c r="U772" s="112"/>
      <c r="V772" s="112"/>
      <c r="W772" s="112"/>
      <c r="X772" s="112"/>
      <c r="Y772" s="112"/>
      <c r="Z772" s="112"/>
      <c r="AA772" s="112"/>
      <c r="AB772" s="112"/>
      <c r="AC772" s="112"/>
      <c r="AD772" s="112"/>
      <c r="AE772" s="112"/>
      <c r="AF772" s="112"/>
      <c r="AG772" s="112"/>
      <c r="AH772" s="112"/>
      <c r="AI772" s="112"/>
      <c r="AJ772" s="112"/>
      <c r="AK772" s="112"/>
      <c r="AL772" s="112"/>
      <c r="AM772" s="112"/>
      <c r="AN772" s="112"/>
      <c r="AO772" s="112"/>
      <c r="AP772" s="112"/>
      <c r="AQ772" s="112"/>
      <c r="AR772" s="112"/>
      <c r="AS772" s="112"/>
      <c r="AT772" s="112"/>
      <c r="AU772" s="112"/>
      <c r="AV772" s="112"/>
      <c r="AW772" s="112"/>
      <c r="AX772" s="112"/>
    </row>
    <row r="773" spans="2:50" s="144" customFormat="1" outlineLevel="1" x14ac:dyDescent="0.25">
      <c r="B773" s="363"/>
      <c r="C773" s="364"/>
      <c r="D773" s="365"/>
      <c r="E773" s="377"/>
      <c r="F773" s="377"/>
      <c r="G773" s="377"/>
      <c r="H773" s="377"/>
      <c r="I773" s="377"/>
      <c r="J773" s="377"/>
      <c r="K773" s="377"/>
      <c r="L773" s="377"/>
      <c r="M773" s="377"/>
      <c r="N773" s="377"/>
      <c r="O773" s="378"/>
      <c r="P773" s="145"/>
      <c r="Q773" s="1" t="s">
        <v>1556</v>
      </c>
      <c r="S773" s="112"/>
      <c r="T773" s="112"/>
      <c r="U773" s="112"/>
      <c r="V773" s="112"/>
      <c r="W773" s="112"/>
      <c r="X773" s="112"/>
      <c r="Y773" s="112"/>
      <c r="Z773" s="112"/>
      <c r="AA773" s="112"/>
      <c r="AB773" s="112"/>
      <c r="AC773" s="112"/>
      <c r="AD773" s="112"/>
      <c r="AE773" s="112"/>
      <c r="AF773" s="112"/>
      <c r="AG773" s="112"/>
      <c r="AH773" s="112"/>
      <c r="AI773" s="112"/>
      <c r="AJ773" s="112"/>
      <c r="AK773" s="112"/>
      <c r="AL773" s="112"/>
      <c r="AM773" s="112"/>
      <c r="AN773" s="112"/>
      <c r="AO773" s="112"/>
      <c r="AP773" s="112"/>
      <c r="AQ773" s="112"/>
      <c r="AR773" s="112"/>
      <c r="AS773" s="112"/>
      <c r="AT773" s="112"/>
      <c r="AU773" s="112"/>
      <c r="AV773" s="112"/>
      <c r="AW773" s="112"/>
      <c r="AX773" s="112"/>
    </row>
    <row r="774" spans="2:50" s="144" customFormat="1" outlineLevel="1" x14ac:dyDescent="0.25">
      <c r="B774" s="363"/>
      <c r="C774" s="364"/>
      <c r="D774" s="365"/>
      <c r="E774" s="377"/>
      <c r="F774" s="377"/>
      <c r="G774" s="377"/>
      <c r="H774" s="377"/>
      <c r="I774" s="377"/>
      <c r="J774" s="377"/>
      <c r="K774" s="377"/>
      <c r="L774" s="377"/>
      <c r="M774" s="377"/>
      <c r="N774" s="377"/>
      <c r="O774" s="378"/>
      <c r="P774" s="145"/>
      <c r="Q774" s="1" t="s">
        <v>1557</v>
      </c>
      <c r="S774" s="112"/>
      <c r="T774" s="112"/>
      <c r="U774" s="112"/>
      <c r="V774" s="112"/>
      <c r="W774" s="112"/>
      <c r="X774" s="112"/>
      <c r="Y774" s="112"/>
      <c r="Z774" s="112"/>
      <c r="AA774" s="112"/>
      <c r="AB774" s="112"/>
      <c r="AC774" s="112"/>
      <c r="AD774" s="112"/>
      <c r="AE774" s="112"/>
      <c r="AF774" s="112"/>
      <c r="AG774" s="112"/>
      <c r="AH774" s="112"/>
      <c r="AI774" s="112"/>
      <c r="AJ774" s="112"/>
      <c r="AK774" s="112"/>
      <c r="AL774" s="112"/>
      <c r="AM774" s="112"/>
      <c r="AN774" s="112"/>
      <c r="AO774" s="112"/>
      <c r="AP774" s="112"/>
      <c r="AQ774" s="112"/>
      <c r="AR774" s="112"/>
      <c r="AS774" s="112"/>
      <c r="AT774" s="112"/>
      <c r="AU774" s="112"/>
      <c r="AV774" s="112"/>
      <c r="AW774" s="112"/>
      <c r="AX774" s="112"/>
    </row>
    <row r="775" spans="2:50" s="144" customFormat="1" outlineLevel="1" x14ac:dyDescent="0.25">
      <c r="B775" s="363"/>
      <c r="C775" s="364"/>
      <c r="D775" s="365"/>
      <c r="E775" s="377"/>
      <c r="F775" s="377"/>
      <c r="G775" s="377"/>
      <c r="H775" s="377"/>
      <c r="I775" s="377"/>
      <c r="J775" s="377"/>
      <c r="K775" s="377"/>
      <c r="L775" s="377"/>
      <c r="M775" s="377"/>
      <c r="N775" s="377"/>
      <c r="O775" s="378"/>
      <c r="P775" s="145"/>
      <c r="Q775" s="1" t="s">
        <v>1558</v>
      </c>
      <c r="S775" s="112"/>
      <c r="T775" s="112"/>
      <c r="U775" s="112"/>
      <c r="V775" s="112"/>
      <c r="W775" s="112"/>
      <c r="X775" s="112"/>
      <c r="Y775" s="112"/>
      <c r="Z775" s="112"/>
      <c r="AA775" s="112"/>
      <c r="AB775" s="112"/>
      <c r="AC775" s="112"/>
      <c r="AD775" s="112"/>
      <c r="AE775" s="112"/>
      <c r="AF775" s="112"/>
      <c r="AG775" s="112"/>
      <c r="AH775" s="112"/>
      <c r="AI775" s="112"/>
      <c r="AJ775" s="112"/>
      <c r="AK775" s="112"/>
      <c r="AL775" s="112"/>
      <c r="AM775" s="112"/>
      <c r="AN775" s="112"/>
      <c r="AO775" s="112"/>
      <c r="AP775" s="112"/>
      <c r="AQ775" s="112"/>
      <c r="AR775" s="112"/>
      <c r="AS775" s="112"/>
      <c r="AT775" s="112"/>
      <c r="AU775" s="112"/>
      <c r="AV775" s="112"/>
      <c r="AW775" s="112"/>
      <c r="AX775" s="112"/>
    </row>
    <row r="776" spans="2:50" s="144" customFormat="1" outlineLevel="1" x14ac:dyDescent="0.25">
      <c r="B776" s="363"/>
      <c r="C776" s="364"/>
      <c r="D776" s="365"/>
      <c r="E776" s="377"/>
      <c r="F776" s="377"/>
      <c r="G776" s="377"/>
      <c r="H776" s="377"/>
      <c r="I776" s="377"/>
      <c r="J776" s="377"/>
      <c r="K776" s="377"/>
      <c r="L776" s="377"/>
      <c r="M776" s="377"/>
      <c r="N776" s="377"/>
      <c r="O776" s="378"/>
      <c r="P776" s="145"/>
      <c r="Q776" s="1" t="s">
        <v>1559</v>
      </c>
      <c r="S776" s="112"/>
      <c r="T776" s="112"/>
      <c r="U776" s="112"/>
      <c r="V776" s="112"/>
      <c r="W776" s="112"/>
      <c r="X776" s="112"/>
      <c r="Y776" s="112"/>
      <c r="Z776" s="112"/>
      <c r="AA776" s="112"/>
      <c r="AB776" s="112"/>
      <c r="AC776" s="112"/>
      <c r="AD776" s="112"/>
      <c r="AE776" s="112"/>
      <c r="AF776" s="112"/>
      <c r="AG776" s="112"/>
      <c r="AH776" s="112"/>
      <c r="AI776" s="112"/>
      <c r="AJ776" s="112"/>
      <c r="AK776" s="112"/>
      <c r="AL776" s="112"/>
      <c r="AM776" s="112"/>
      <c r="AN776" s="112"/>
      <c r="AO776" s="112"/>
      <c r="AP776" s="112"/>
      <c r="AQ776" s="112"/>
      <c r="AR776" s="112"/>
      <c r="AS776" s="112"/>
      <c r="AT776" s="112"/>
      <c r="AU776" s="112"/>
      <c r="AV776" s="112"/>
      <c r="AW776" s="112"/>
      <c r="AX776" s="112"/>
    </row>
    <row r="777" spans="2:50" s="144" customFormat="1" outlineLevel="1" x14ac:dyDescent="0.25">
      <c r="B777" s="363"/>
      <c r="C777" s="364"/>
      <c r="D777" s="365"/>
      <c r="E777" s="377"/>
      <c r="F777" s="377"/>
      <c r="G777" s="377"/>
      <c r="H777" s="377"/>
      <c r="I777" s="377"/>
      <c r="J777" s="377"/>
      <c r="K777" s="377"/>
      <c r="L777" s="377"/>
      <c r="M777" s="377"/>
      <c r="N777" s="377"/>
      <c r="O777" s="378"/>
      <c r="P777" s="145"/>
      <c r="Q777" s="1" t="s">
        <v>1560</v>
      </c>
      <c r="S777" s="112"/>
      <c r="T777" s="112"/>
      <c r="U777" s="112"/>
      <c r="V777" s="112"/>
      <c r="W777" s="112"/>
      <c r="X777" s="112"/>
      <c r="Y777" s="112"/>
      <c r="Z777" s="112"/>
      <c r="AA777" s="112"/>
      <c r="AB777" s="112"/>
      <c r="AC777" s="112"/>
      <c r="AD777" s="112"/>
      <c r="AE777" s="112"/>
      <c r="AF777" s="112"/>
      <c r="AG777" s="112"/>
      <c r="AH777" s="112"/>
      <c r="AI777" s="112"/>
      <c r="AJ777" s="112"/>
      <c r="AK777" s="112"/>
      <c r="AL777" s="112"/>
      <c r="AM777" s="112"/>
      <c r="AN777" s="112"/>
      <c r="AO777" s="112"/>
      <c r="AP777" s="112"/>
      <c r="AQ777" s="112"/>
      <c r="AR777" s="112"/>
      <c r="AS777" s="112"/>
      <c r="AT777" s="112"/>
      <c r="AU777" s="112"/>
      <c r="AV777" s="112"/>
      <c r="AW777" s="112"/>
      <c r="AX777" s="112"/>
    </row>
    <row r="778" spans="2:50" s="144" customFormat="1" outlineLevel="1" x14ac:dyDescent="0.25">
      <c r="B778" s="363"/>
      <c r="C778" s="364"/>
      <c r="D778" s="365"/>
      <c r="E778" s="377"/>
      <c r="F778" s="377"/>
      <c r="G778" s="377"/>
      <c r="H778" s="377"/>
      <c r="I778" s="377"/>
      <c r="J778" s="377"/>
      <c r="K778" s="377"/>
      <c r="L778" s="377"/>
      <c r="M778" s="377"/>
      <c r="N778" s="377"/>
      <c r="O778" s="378"/>
      <c r="P778" s="145"/>
      <c r="Q778" s="1" t="s">
        <v>1561</v>
      </c>
      <c r="S778" s="112"/>
      <c r="T778" s="112"/>
      <c r="U778" s="112"/>
      <c r="V778" s="112"/>
      <c r="W778" s="112"/>
      <c r="X778" s="112"/>
      <c r="Y778" s="112"/>
      <c r="Z778" s="112"/>
      <c r="AA778" s="112"/>
      <c r="AB778" s="112"/>
      <c r="AC778" s="112"/>
      <c r="AD778" s="112"/>
      <c r="AE778" s="112"/>
      <c r="AF778" s="112"/>
      <c r="AG778" s="112"/>
      <c r="AH778" s="112"/>
      <c r="AI778" s="112"/>
      <c r="AJ778" s="112"/>
      <c r="AK778" s="112"/>
      <c r="AL778" s="112"/>
      <c r="AM778" s="112"/>
      <c r="AN778" s="112"/>
      <c r="AO778" s="112"/>
      <c r="AP778" s="112"/>
      <c r="AQ778" s="112"/>
      <c r="AR778" s="112"/>
      <c r="AS778" s="112"/>
      <c r="AT778" s="112"/>
      <c r="AU778" s="112"/>
      <c r="AV778" s="112"/>
      <c r="AW778" s="112"/>
      <c r="AX778" s="112"/>
    </row>
    <row r="779" spans="2:50" s="144" customFormat="1" outlineLevel="1" x14ac:dyDescent="0.25">
      <c r="B779" s="363"/>
      <c r="C779" s="364"/>
      <c r="D779" s="365"/>
      <c r="E779" s="377"/>
      <c r="F779" s="377"/>
      <c r="G779" s="377"/>
      <c r="H779" s="377"/>
      <c r="I779" s="377"/>
      <c r="J779" s="377"/>
      <c r="K779" s="377"/>
      <c r="L779" s="377"/>
      <c r="M779" s="377"/>
      <c r="N779" s="377"/>
      <c r="O779" s="378"/>
      <c r="P779" s="145"/>
      <c r="Q779" s="1" t="s">
        <v>1562</v>
      </c>
      <c r="S779" s="112"/>
      <c r="T779" s="112"/>
      <c r="U779" s="112"/>
      <c r="V779" s="112"/>
      <c r="W779" s="112"/>
      <c r="X779" s="112"/>
      <c r="Y779" s="112"/>
      <c r="Z779" s="112"/>
      <c r="AA779" s="112"/>
      <c r="AB779" s="112"/>
      <c r="AC779" s="112"/>
      <c r="AD779" s="112"/>
      <c r="AE779" s="112"/>
      <c r="AF779" s="112"/>
      <c r="AG779" s="112"/>
      <c r="AH779" s="112"/>
      <c r="AI779" s="112"/>
      <c r="AJ779" s="112"/>
      <c r="AK779" s="112"/>
      <c r="AL779" s="112"/>
      <c r="AM779" s="112"/>
      <c r="AN779" s="112"/>
      <c r="AO779" s="112"/>
      <c r="AP779" s="112"/>
      <c r="AQ779" s="112"/>
      <c r="AR779" s="112"/>
      <c r="AS779" s="112"/>
      <c r="AT779" s="112"/>
      <c r="AU779" s="112"/>
      <c r="AV779" s="112"/>
      <c r="AW779" s="112"/>
      <c r="AX779" s="112"/>
    </row>
    <row r="780" spans="2:50" s="144" customFormat="1" outlineLevel="1" x14ac:dyDescent="0.25">
      <c r="B780" s="363"/>
      <c r="C780" s="364"/>
      <c r="D780" s="365"/>
      <c r="E780" s="377"/>
      <c r="F780" s="377"/>
      <c r="G780" s="377"/>
      <c r="H780" s="377"/>
      <c r="I780" s="377"/>
      <c r="J780" s="377"/>
      <c r="K780" s="377"/>
      <c r="L780" s="377"/>
      <c r="M780" s="377"/>
      <c r="N780" s="377"/>
      <c r="O780" s="378"/>
      <c r="P780" s="145"/>
      <c r="Q780" s="1" t="s">
        <v>1563</v>
      </c>
      <c r="S780" s="112"/>
      <c r="T780" s="112"/>
      <c r="U780" s="112"/>
      <c r="V780" s="112"/>
      <c r="W780" s="112"/>
      <c r="X780" s="112"/>
      <c r="Y780" s="112"/>
      <c r="Z780" s="112"/>
      <c r="AA780" s="112"/>
      <c r="AB780" s="112"/>
      <c r="AC780" s="112"/>
      <c r="AD780" s="112"/>
      <c r="AE780" s="112"/>
      <c r="AF780" s="112"/>
      <c r="AG780" s="112"/>
      <c r="AH780" s="112"/>
      <c r="AI780" s="112"/>
      <c r="AJ780" s="112"/>
      <c r="AK780" s="112"/>
      <c r="AL780" s="112"/>
      <c r="AM780" s="112"/>
      <c r="AN780" s="112"/>
      <c r="AO780" s="112"/>
      <c r="AP780" s="112"/>
      <c r="AQ780" s="112"/>
      <c r="AR780" s="112"/>
      <c r="AS780" s="112"/>
      <c r="AT780" s="112"/>
      <c r="AU780" s="112"/>
      <c r="AV780" s="112"/>
      <c r="AW780" s="112"/>
      <c r="AX780" s="112"/>
    </row>
    <row r="781" spans="2:50" s="144" customFormat="1" outlineLevel="1" x14ac:dyDescent="0.25">
      <c r="B781" s="363"/>
      <c r="C781" s="364"/>
      <c r="D781" s="365"/>
      <c r="E781" s="377"/>
      <c r="F781" s="377"/>
      <c r="G781" s="377"/>
      <c r="H781" s="377"/>
      <c r="I781" s="377"/>
      <c r="J781" s="377"/>
      <c r="K781" s="377"/>
      <c r="L781" s="377"/>
      <c r="M781" s="377"/>
      <c r="N781" s="377"/>
      <c r="O781" s="378"/>
      <c r="P781" s="145"/>
      <c r="Q781" s="1" t="s">
        <v>1564</v>
      </c>
      <c r="S781" s="112"/>
      <c r="T781" s="112"/>
      <c r="U781" s="112"/>
      <c r="V781" s="112"/>
      <c r="W781" s="112"/>
      <c r="X781" s="112"/>
      <c r="Y781" s="112"/>
      <c r="Z781" s="112"/>
      <c r="AA781" s="112"/>
      <c r="AB781" s="112"/>
      <c r="AC781" s="112"/>
      <c r="AD781" s="112"/>
      <c r="AE781" s="112"/>
      <c r="AF781" s="112"/>
      <c r="AG781" s="112"/>
      <c r="AH781" s="112"/>
      <c r="AI781" s="112"/>
      <c r="AJ781" s="112"/>
      <c r="AK781" s="112"/>
      <c r="AL781" s="112"/>
      <c r="AM781" s="112"/>
      <c r="AN781" s="112"/>
      <c r="AO781" s="112"/>
      <c r="AP781" s="112"/>
      <c r="AQ781" s="112"/>
      <c r="AR781" s="112"/>
      <c r="AS781" s="112"/>
      <c r="AT781" s="112"/>
      <c r="AU781" s="112"/>
      <c r="AV781" s="112"/>
      <c r="AW781" s="112"/>
      <c r="AX781" s="112"/>
    </row>
    <row r="782" spans="2:50" s="144" customFormat="1" outlineLevel="1" x14ac:dyDescent="0.25">
      <c r="B782" s="363"/>
      <c r="C782" s="364"/>
      <c r="D782" s="365"/>
      <c r="E782" s="377"/>
      <c r="F782" s="377"/>
      <c r="G782" s="377"/>
      <c r="H782" s="377"/>
      <c r="I782" s="377"/>
      <c r="J782" s="377"/>
      <c r="K782" s="377"/>
      <c r="L782" s="377"/>
      <c r="M782" s="377"/>
      <c r="N782" s="377"/>
      <c r="O782" s="378"/>
      <c r="P782" s="145"/>
      <c r="Q782" s="1" t="s">
        <v>1565</v>
      </c>
      <c r="S782" s="112"/>
      <c r="T782" s="112"/>
      <c r="U782" s="112"/>
      <c r="V782" s="112"/>
      <c r="W782" s="112"/>
      <c r="X782" s="112"/>
      <c r="Y782" s="112"/>
      <c r="Z782" s="112"/>
      <c r="AA782" s="112"/>
      <c r="AB782" s="112"/>
      <c r="AC782" s="112"/>
      <c r="AD782" s="112"/>
      <c r="AE782" s="112"/>
      <c r="AF782" s="112"/>
      <c r="AG782" s="112"/>
      <c r="AH782" s="112"/>
      <c r="AI782" s="112"/>
      <c r="AJ782" s="112"/>
      <c r="AK782" s="112"/>
      <c r="AL782" s="112"/>
      <c r="AM782" s="112"/>
      <c r="AN782" s="112"/>
      <c r="AO782" s="112"/>
      <c r="AP782" s="112"/>
      <c r="AQ782" s="112"/>
      <c r="AR782" s="112"/>
      <c r="AS782" s="112"/>
      <c r="AT782" s="112"/>
      <c r="AU782" s="112"/>
      <c r="AV782" s="112"/>
      <c r="AW782" s="112"/>
      <c r="AX782" s="112"/>
    </row>
    <row r="783" spans="2:50" s="144" customFormat="1" outlineLevel="1" x14ac:dyDescent="0.25">
      <c r="B783" s="363"/>
      <c r="C783" s="364"/>
      <c r="D783" s="365"/>
      <c r="E783" s="377"/>
      <c r="F783" s="377"/>
      <c r="G783" s="377"/>
      <c r="H783" s="377"/>
      <c r="I783" s="377"/>
      <c r="J783" s="377"/>
      <c r="K783" s="377"/>
      <c r="L783" s="377"/>
      <c r="M783" s="377"/>
      <c r="N783" s="377"/>
      <c r="O783" s="378"/>
      <c r="P783" s="145"/>
      <c r="Q783" s="1" t="s">
        <v>1566</v>
      </c>
      <c r="S783" s="112"/>
      <c r="T783" s="112"/>
      <c r="U783" s="112"/>
      <c r="V783" s="112"/>
      <c r="W783" s="112"/>
      <c r="X783" s="112"/>
      <c r="Y783" s="112"/>
      <c r="Z783" s="112"/>
      <c r="AA783" s="112"/>
      <c r="AB783" s="112"/>
      <c r="AC783" s="112"/>
      <c r="AD783" s="112"/>
      <c r="AE783" s="112"/>
      <c r="AF783" s="112"/>
      <c r="AG783" s="112"/>
      <c r="AH783" s="112"/>
      <c r="AI783" s="112"/>
      <c r="AJ783" s="112"/>
      <c r="AK783" s="112"/>
      <c r="AL783" s="112"/>
      <c r="AM783" s="112"/>
      <c r="AN783" s="112"/>
      <c r="AO783" s="112"/>
      <c r="AP783" s="112"/>
      <c r="AQ783" s="112"/>
      <c r="AR783" s="112"/>
      <c r="AS783" s="112"/>
      <c r="AT783" s="112"/>
      <c r="AU783" s="112"/>
      <c r="AV783" s="112"/>
      <c r="AW783" s="112"/>
      <c r="AX783" s="112"/>
    </row>
    <row r="784" spans="2:50" s="144" customFormat="1" outlineLevel="1" x14ac:dyDescent="0.25">
      <c r="B784" s="363"/>
      <c r="C784" s="364"/>
      <c r="D784" s="365"/>
      <c r="E784" s="377"/>
      <c r="F784" s="377"/>
      <c r="G784" s="377"/>
      <c r="H784" s="377"/>
      <c r="I784" s="377"/>
      <c r="J784" s="377"/>
      <c r="K784" s="377"/>
      <c r="L784" s="377"/>
      <c r="M784" s="377"/>
      <c r="N784" s="377"/>
      <c r="O784" s="378"/>
      <c r="P784" s="145"/>
      <c r="Q784" s="1" t="s">
        <v>1567</v>
      </c>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2"/>
      <c r="AP784" s="112"/>
      <c r="AQ784" s="112"/>
      <c r="AR784" s="112"/>
      <c r="AS784" s="112"/>
      <c r="AT784" s="112"/>
      <c r="AU784" s="112"/>
      <c r="AV784" s="112"/>
      <c r="AW784" s="112"/>
      <c r="AX784" s="112"/>
    </row>
    <row r="785" spans="2:50" s="144" customFormat="1" outlineLevel="1" x14ac:dyDescent="0.25">
      <c r="B785" s="363"/>
      <c r="C785" s="364"/>
      <c r="D785" s="365"/>
      <c r="E785" s="377"/>
      <c r="F785" s="377"/>
      <c r="G785" s="377"/>
      <c r="H785" s="377"/>
      <c r="I785" s="377"/>
      <c r="J785" s="377"/>
      <c r="K785" s="377"/>
      <c r="L785" s="377"/>
      <c r="M785" s="377"/>
      <c r="N785" s="377"/>
      <c r="O785" s="378"/>
      <c r="P785" s="145"/>
      <c r="Q785" s="1" t="s">
        <v>1568</v>
      </c>
      <c r="S785" s="112"/>
      <c r="T785" s="112"/>
      <c r="U785" s="112"/>
      <c r="V785" s="112"/>
      <c r="W785" s="112"/>
      <c r="X785" s="112"/>
      <c r="Y785" s="112"/>
      <c r="Z785" s="112"/>
      <c r="AA785" s="112"/>
      <c r="AB785" s="112"/>
      <c r="AC785" s="112"/>
      <c r="AD785" s="112"/>
      <c r="AE785" s="112"/>
      <c r="AF785" s="112"/>
      <c r="AG785" s="112"/>
      <c r="AH785" s="112"/>
      <c r="AI785" s="112"/>
      <c r="AJ785" s="112"/>
      <c r="AK785" s="112"/>
      <c r="AL785" s="112"/>
      <c r="AM785" s="112"/>
      <c r="AN785" s="112"/>
      <c r="AO785" s="112"/>
      <c r="AP785" s="112"/>
      <c r="AQ785" s="112"/>
      <c r="AR785" s="112"/>
      <c r="AS785" s="112"/>
      <c r="AT785" s="112"/>
      <c r="AU785" s="112"/>
      <c r="AV785" s="112"/>
      <c r="AW785" s="112"/>
      <c r="AX785" s="112"/>
    </row>
    <row r="786" spans="2:50" s="144" customFormat="1" outlineLevel="1" x14ac:dyDescent="0.25">
      <c r="B786" s="363"/>
      <c r="C786" s="364"/>
      <c r="D786" s="365"/>
      <c r="E786" s="377"/>
      <c r="F786" s="377"/>
      <c r="G786" s="377"/>
      <c r="H786" s="377"/>
      <c r="I786" s="377"/>
      <c r="J786" s="377"/>
      <c r="K786" s="377"/>
      <c r="L786" s="377"/>
      <c r="M786" s="377"/>
      <c r="N786" s="377"/>
      <c r="O786" s="378"/>
      <c r="P786" s="145"/>
      <c r="Q786" s="1" t="s">
        <v>1569</v>
      </c>
      <c r="S786" s="112"/>
      <c r="T786" s="112"/>
      <c r="U786" s="112"/>
      <c r="V786" s="112"/>
      <c r="W786" s="112"/>
      <c r="X786" s="112"/>
      <c r="Y786" s="112"/>
      <c r="Z786" s="112"/>
      <c r="AA786" s="112"/>
      <c r="AB786" s="112"/>
      <c r="AC786" s="112"/>
      <c r="AD786" s="112"/>
      <c r="AE786" s="112"/>
      <c r="AF786" s="112"/>
      <c r="AG786" s="112"/>
      <c r="AH786" s="112"/>
      <c r="AI786" s="112"/>
      <c r="AJ786" s="112"/>
      <c r="AK786" s="112"/>
      <c r="AL786" s="112"/>
      <c r="AM786" s="112"/>
      <c r="AN786" s="112"/>
      <c r="AO786" s="112"/>
      <c r="AP786" s="112"/>
      <c r="AQ786" s="112"/>
      <c r="AR786" s="112"/>
      <c r="AS786" s="112"/>
      <c r="AT786" s="112"/>
      <c r="AU786" s="112"/>
      <c r="AV786" s="112"/>
      <c r="AW786" s="112"/>
      <c r="AX786" s="112"/>
    </row>
    <row r="787" spans="2:50" s="144" customFormat="1" outlineLevel="1" x14ac:dyDescent="0.25">
      <c r="B787" s="363"/>
      <c r="C787" s="364"/>
      <c r="D787" s="365"/>
      <c r="E787" s="377"/>
      <c r="F787" s="377"/>
      <c r="G787" s="377"/>
      <c r="H787" s="377"/>
      <c r="I787" s="377"/>
      <c r="J787" s="377"/>
      <c r="K787" s="377"/>
      <c r="L787" s="377"/>
      <c r="M787" s="377"/>
      <c r="N787" s="377"/>
      <c r="O787" s="378"/>
      <c r="P787" s="145"/>
      <c r="Q787" s="1" t="s">
        <v>1570</v>
      </c>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2"/>
      <c r="AP787" s="112"/>
      <c r="AQ787" s="112"/>
      <c r="AR787" s="112"/>
      <c r="AS787" s="112"/>
      <c r="AT787" s="112"/>
      <c r="AU787" s="112"/>
      <c r="AV787" s="112"/>
      <c r="AW787" s="112"/>
      <c r="AX787" s="112"/>
    </row>
    <row r="788" spans="2:50" s="144" customFormat="1" outlineLevel="1" x14ac:dyDescent="0.25">
      <c r="B788" s="363"/>
      <c r="C788" s="364"/>
      <c r="D788" s="365"/>
      <c r="E788" s="377"/>
      <c r="F788" s="377"/>
      <c r="G788" s="377"/>
      <c r="H788" s="377"/>
      <c r="I788" s="377"/>
      <c r="J788" s="377"/>
      <c r="K788" s="377"/>
      <c r="L788" s="377"/>
      <c r="M788" s="377"/>
      <c r="N788" s="377"/>
      <c r="O788" s="378"/>
      <c r="P788" s="145"/>
      <c r="Q788" s="1" t="s">
        <v>1571</v>
      </c>
      <c r="S788" s="112"/>
      <c r="T788" s="112"/>
      <c r="U788" s="112"/>
      <c r="V788" s="112"/>
      <c r="W788" s="112"/>
      <c r="X788" s="112"/>
      <c r="Y788" s="112"/>
      <c r="Z788" s="112"/>
      <c r="AA788" s="112"/>
      <c r="AB788" s="112"/>
      <c r="AC788" s="112"/>
      <c r="AD788" s="112"/>
      <c r="AE788" s="112"/>
      <c r="AF788" s="112"/>
      <c r="AG788" s="112"/>
      <c r="AH788" s="112"/>
      <c r="AI788" s="112"/>
      <c r="AJ788" s="112"/>
      <c r="AK788" s="112"/>
      <c r="AL788" s="112"/>
      <c r="AM788" s="112"/>
      <c r="AN788" s="112"/>
      <c r="AO788" s="112"/>
      <c r="AP788" s="112"/>
      <c r="AQ788" s="112"/>
      <c r="AR788" s="112"/>
      <c r="AS788" s="112"/>
      <c r="AT788" s="112"/>
      <c r="AU788" s="112"/>
      <c r="AV788" s="112"/>
      <c r="AW788" s="112"/>
      <c r="AX788" s="112"/>
    </row>
    <row r="789" spans="2:50" s="144" customFormat="1" outlineLevel="1" x14ac:dyDescent="0.25">
      <c r="B789" s="363"/>
      <c r="C789" s="364"/>
      <c r="D789" s="365"/>
      <c r="E789" s="377"/>
      <c r="F789" s="377"/>
      <c r="G789" s="377"/>
      <c r="H789" s="377"/>
      <c r="I789" s="377"/>
      <c r="J789" s="377"/>
      <c r="K789" s="377"/>
      <c r="L789" s="377"/>
      <c r="M789" s="377"/>
      <c r="N789" s="377"/>
      <c r="O789" s="378"/>
      <c r="P789" s="145"/>
      <c r="Q789" s="1" t="s">
        <v>1572</v>
      </c>
      <c r="S789" s="112"/>
      <c r="T789" s="112"/>
      <c r="U789" s="112"/>
      <c r="V789" s="112"/>
      <c r="W789" s="112"/>
      <c r="X789" s="112"/>
      <c r="Y789" s="112"/>
      <c r="Z789" s="112"/>
      <c r="AA789" s="112"/>
      <c r="AB789" s="112"/>
      <c r="AC789" s="112"/>
      <c r="AD789" s="112"/>
      <c r="AE789" s="112"/>
      <c r="AF789" s="112"/>
      <c r="AG789" s="112"/>
      <c r="AH789" s="112"/>
      <c r="AI789" s="112"/>
      <c r="AJ789" s="112"/>
      <c r="AK789" s="112"/>
      <c r="AL789" s="112"/>
      <c r="AM789" s="112"/>
      <c r="AN789" s="112"/>
      <c r="AO789" s="112"/>
      <c r="AP789" s="112"/>
      <c r="AQ789" s="112"/>
      <c r="AR789" s="112"/>
      <c r="AS789" s="112"/>
      <c r="AT789" s="112"/>
      <c r="AU789" s="112"/>
      <c r="AV789" s="112"/>
      <c r="AW789" s="112"/>
      <c r="AX789" s="112"/>
    </row>
    <row r="790" spans="2:50" s="144" customFormat="1" outlineLevel="1" x14ac:dyDescent="0.25">
      <c r="B790" s="363"/>
      <c r="C790" s="364"/>
      <c r="D790" s="365"/>
      <c r="E790" s="377"/>
      <c r="F790" s="377"/>
      <c r="G790" s="377"/>
      <c r="H790" s="377"/>
      <c r="I790" s="377"/>
      <c r="J790" s="377"/>
      <c r="K790" s="377"/>
      <c r="L790" s="377"/>
      <c r="M790" s="377"/>
      <c r="N790" s="377"/>
      <c r="O790" s="378"/>
      <c r="P790" s="145"/>
      <c r="Q790" s="1" t="s">
        <v>1573</v>
      </c>
      <c r="S790" s="112"/>
      <c r="T790" s="112"/>
      <c r="U790" s="112"/>
      <c r="V790" s="112"/>
      <c r="W790" s="112"/>
      <c r="X790" s="112"/>
      <c r="Y790" s="112"/>
      <c r="Z790" s="112"/>
      <c r="AA790" s="112"/>
      <c r="AB790" s="112"/>
      <c r="AC790" s="112"/>
      <c r="AD790" s="112"/>
      <c r="AE790" s="112"/>
      <c r="AF790" s="112"/>
      <c r="AG790" s="112"/>
      <c r="AH790" s="112"/>
      <c r="AI790" s="112"/>
      <c r="AJ790" s="112"/>
      <c r="AK790" s="112"/>
      <c r="AL790" s="112"/>
      <c r="AM790" s="112"/>
      <c r="AN790" s="112"/>
      <c r="AO790" s="112"/>
      <c r="AP790" s="112"/>
      <c r="AQ790" s="112"/>
      <c r="AR790" s="112"/>
      <c r="AS790" s="112"/>
      <c r="AT790" s="112"/>
      <c r="AU790" s="112"/>
      <c r="AV790" s="112"/>
      <c r="AW790" s="112"/>
      <c r="AX790" s="112"/>
    </row>
    <row r="791" spans="2:50" s="144" customFormat="1" outlineLevel="1" x14ac:dyDescent="0.25">
      <c r="B791" s="363"/>
      <c r="C791" s="364"/>
      <c r="D791" s="365"/>
      <c r="E791" s="377"/>
      <c r="F791" s="377"/>
      <c r="G791" s="377"/>
      <c r="H791" s="377"/>
      <c r="I791" s="377"/>
      <c r="J791" s="377"/>
      <c r="K791" s="377"/>
      <c r="L791" s="377"/>
      <c r="M791" s="377"/>
      <c r="N791" s="377"/>
      <c r="O791" s="378"/>
      <c r="P791" s="145"/>
      <c r="Q791" s="1" t="s">
        <v>1574</v>
      </c>
      <c r="S791" s="112"/>
      <c r="T791" s="112"/>
      <c r="U791" s="112"/>
      <c r="V791" s="112"/>
      <c r="W791" s="112"/>
      <c r="X791" s="112"/>
      <c r="Y791" s="112"/>
      <c r="Z791" s="112"/>
      <c r="AA791" s="112"/>
      <c r="AB791" s="112"/>
      <c r="AC791" s="112"/>
      <c r="AD791" s="112"/>
      <c r="AE791" s="112"/>
      <c r="AF791" s="112"/>
      <c r="AG791" s="112"/>
      <c r="AH791" s="112"/>
      <c r="AI791" s="112"/>
      <c r="AJ791" s="112"/>
      <c r="AK791" s="112"/>
      <c r="AL791" s="112"/>
      <c r="AM791" s="112"/>
      <c r="AN791" s="112"/>
      <c r="AO791" s="112"/>
      <c r="AP791" s="112"/>
      <c r="AQ791" s="112"/>
      <c r="AR791" s="112"/>
      <c r="AS791" s="112"/>
      <c r="AT791" s="112"/>
      <c r="AU791" s="112"/>
      <c r="AV791" s="112"/>
      <c r="AW791" s="112"/>
      <c r="AX791" s="112"/>
    </row>
    <row r="792" spans="2:50" s="144" customFormat="1" outlineLevel="1" x14ac:dyDescent="0.25">
      <c r="B792" s="363"/>
      <c r="C792" s="364"/>
      <c r="D792" s="365"/>
      <c r="E792" s="377"/>
      <c r="F792" s="377"/>
      <c r="G792" s="377"/>
      <c r="H792" s="377"/>
      <c r="I792" s="377"/>
      <c r="J792" s="377"/>
      <c r="K792" s="377"/>
      <c r="L792" s="377"/>
      <c r="M792" s="377"/>
      <c r="N792" s="377"/>
      <c r="O792" s="378"/>
      <c r="P792" s="145"/>
      <c r="Q792" s="1" t="s">
        <v>1575</v>
      </c>
      <c r="S792" s="112"/>
      <c r="T792" s="112"/>
      <c r="U792" s="112"/>
      <c r="V792" s="112"/>
      <c r="W792" s="112"/>
      <c r="X792" s="112"/>
      <c r="Y792" s="112"/>
      <c r="Z792" s="112"/>
      <c r="AA792" s="112"/>
      <c r="AB792" s="112"/>
      <c r="AC792" s="112"/>
      <c r="AD792" s="112"/>
      <c r="AE792" s="112"/>
      <c r="AF792" s="112"/>
      <c r="AG792" s="112"/>
      <c r="AH792" s="112"/>
      <c r="AI792" s="112"/>
      <c r="AJ792" s="112"/>
      <c r="AK792" s="112"/>
      <c r="AL792" s="112"/>
      <c r="AM792" s="112"/>
      <c r="AN792" s="112"/>
      <c r="AO792" s="112"/>
      <c r="AP792" s="112"/>
      <c r="AQ792" s="112"/>
      <c r="AR792" s="112"/>
      <c r="AS792" s="112"/>
      <c r="AT792" s="112"/>
      <c r="AU792" s="112"/>
      <c r="AV792" s="112"/>
      <c r="AW792" s="112"/>
      <c r="AX792" s="112"/>
    </row>
    <row r="793" spans="2:50" s="144" customFormat="1" outlineLevel="1" x14ac:dyDescent="0.25">
      <c r="B793" s="363"/>
      <c r="C793" s="364"/>
      <c r="D793" s="365"/>
      <c r="E793" s="377"/>
      <c r="F793" s="377"/>
      <c r="G793" s="377"/>
      <c r="H793" s="377"/>
      <c r="I793" s="377"/>
      <c r="J793" s="377"/>
      <c r="K793" s="377"/>
      <c r="L793" s="377"/>
      <c r="M793" s="377"/>
      <c r="N793" s="377"/>
      <c r="O793" s="378"/>
      <c r="P793" s="145"/>
      <c r="Q793" s="1" t="s">
        <v>1576</v>
      </c>
      <c r="S793" s="112"/>
      <c r="T793" s="112"/>
      <c r="U793" s="112"/>
      <c r="V793" s="112"/>
      <c r="W793" s="112"/>
      <c r="X793" s="112"/>
      <c r="Y793" s="112"/>
      <c r="Z793" s="112"/>
      <c r="AA793" s="112"/>
      <c r="AB793" s="112"/>
      <c r="AC793" s="112"/>
      <c r="AD793" s="112"/>
      <c r="AE793" s="112"/>
      <c r="AF793" s="112"/>
      <c r="AG793" s="112"/>
      <c r="AH793" s="112"/>
      <c r="AI793" s="112"/>
      <c r="AJ793" s="112"/>
      <c r="AK793" s="112"/>
      <c r="AL793" s="112"/>
      <c r="AM793" s="112"/>
      <c r="AN793" s="112"/>
      <c r="AO793" s="112"/>
      <c r="AP793" s="112"/>
      <c r="AQ793" s="112"/>
      <c r="AR793" s="112"/>
      <c r="AS793" s="112"/>
      <c r="AT793" s="112"/>
      <c r="AU793" s="112"/>
      <c r="AV793" s="112"/>
      <c r="AW793" s="112"/>
      <c r="AX793" s="112"/>
    </row>
    <row r="794" spans="2:50" s="144" customFormat="1" outlineLevel="1" x14ac:dyDescent="0.25">
      <c r="B794" s="363"/>
      <c r="C794" s="364"/>
      <c r="D794" s="365"/>
      <c r="E794" s="377"/>
      <c r="F794" s="377"/>
      <c r="G794" s="377"/>
      <c r="H794" s="377"/>
      <c r="I794" s="377"/>
      <c r="J794" s="377"/>
      <c r="K794" s="377"/>
      <c r="L794" s="377"/>
      <c r="M794" s="377"/>
      <c r="N794" s="377"/>
      <c r="O794" s="378"/>
      <c r="P794" s="145"/>
      <c r="Q794" s="1" t="s">
        <v>1577</v>
      </c>
      <c r="S794" s="112"/>
      <c r="T794" s="112"/>
      <c r="U794" s="112"/>
      <c r="V794" s="112"/>
      <c r="W794" s="112"/>
      <c r="X794" s="112"/>
      <c r="Y794" s="112"/>
      <c r="Z794" s="112"/>
      <c r="AA794" s="112"/>
      <c r="AB794" s="112"/>
      <c r="AC794" s="112"/>
      <c r="AD794" s="112"/>
      <c r="AE794" s="112"/>
      <c r="AF794" s="112"/>
      <c r="AG794" s="112"/>
      <c r="AH794" s="112"/>
      <c r="AI794" s="112"/>
      <c r="AJ794" s="112"/>
      <c r="AK794" s="112"/>
      <c r="AL794" s="112"/>
      <c r="AM794" s="112"/>
      <c r="AN794" s="112"/>
      <c r="AO794" s="112"/>
      <c r="AP794" s="112"/>
      <c r="AQ794" s="112"/>
      <c r="AR794" s="112"/>
      <c r="AS794" s="112"/>
      <c r="AT794" s="112"/>
      <c r="AU794" s="112"/>
      <c r="AV794" s="112"/>
      <c r="AW794" s="112"/>
      <c r="AX794" s="112"/>
    </row>
    <row r="795" spans="2:50" s="144" customFormat="1" outlineLevel="1" x14ac:dyDescent="0.25">
      <c r="B795" s="363"/>
      <c r="C795" s="364"/>
      <c r="D795" s="365"/>
      <c r="E795" s="377"/>
      <c r="F795" s="377"/>
      <c r="G795" s="377"/>
      <c r="H795" s="377"/>
      <c r="I795" s="377"/>
      <c r="J795" s="377"/>
      <c r="K795" s="377"/>
      <c r="L795" s="377"/>
      <c r="M795" s="377"/>
      <c r="N795" s="377"/>
      <c r="O795" s="378"/>
      <c r="P795" s="145"/>
      <c r="Q795" s="1" t="s">
        <v>1578</v>
      </c>
      <c r="S795" s="112"/>
      <c r="T795" s="112"/>
      <c r="U795" s="112"/>
      <c r="V795" s="112"/>
      <c r="W795" s="112"/>
      <c r="X795" s="112"/>
      <c r="Y795" s="112"/>
      <c r="Z795" s="112"/>
      <c r="AA795" s="112"/>
      <c r="AB795" s="112"/>
      <c r="AC795" s="112"/>
      <c r="AD795" s="112"/>
      <c r="AE795" s="112"/>
      <c r="AF795" s="112"/>
      <c r="AG795" s="112"/>
      <c r="AH795" s="112"/>
      <c r="AI795" s="112"/>
      <c r="AJ795" s="112"/>
      <c r="AK795" s="112"/>
      <c r="AL795" s="112"/>
      <c r="AM795" s="112"/>
      <c r="AN795" s="112"/>
      <c r="AO795" s="112"/>
      <c r="AP795" s="112"/>
      <c r="AQ795" s="112"/>
      <c r="AR795" s="112"/>
      <c r="AS795" s="112"/>
      <c r="AT795" s="112"/>
      <c r="AU795" s="112"/>
      <c r="AV795" s="112"/>
      <c r="AW795" s="112"/>
      <c r="AX795" s="112"/>
    </row>
    <row r="796" spans="2:50" s="144" customFormat="1" outlineLevel="1" x14ac:dyDescent="0.25">
      <c r="B796" s="363"/>
      <c r="C796" s="364"/>
      <c r="D796" s="365"/>
      <c r="E796" s="377"/>
      <c r="F796" s="377"/>
      <c r="G796" s="377"/>
      <c r="H796" s="377"/>
      <c r="I796" s="377"/>
      <c r="J796" s="377"/>
      <c r="K796" s="377"/>
      <c r="L796" s="377"/>
      <c r="M796" s="377"/>
      <c r="N796" s="377"/>
      <c r="O796" s="378"/>
      <c r="P796" s="145"/>
      <c r="Q796" s="1" t="s">
        <v>1579</v>
      </c>
      <c r="S796" s="112"/>
      <c r="T796" s="112"/>
      <c r="U796" s="112"/>
      <c r="V796" s="112"/>
      <c r="W796" s="112"/>
      <c r="X796" s="112"/>
      <c r="Y796" s="112"/>
      <c r="Z796" s="112"/>
      <c r="AA796" s="112"/>
      <c r="AB796" s="112"/>
      <c r="AC796" s="112"/>
      <c r="AD796" s="112"/>
      <c r="AE796" s="112"/>
      <c r="AF796" s="112"/>
      <c r="AG796" s="112"/>
      <c r="AH796" s="112"/>
      <c r="AI796" s="112"/>
      <c r="AJ796" s="112"/>
      <c r="AK796" s="112"/>
      <c r="AL796" s="112"/>
      <c r="AM796" s="112"/>
      <c r="AN796" s="112"/>
      <c r="AO796" s="112"/>
      <c r="AP796" s="112"/>
      <c r="AQ796" s="112"/>
      <c r="AR796" s="112"/>
      <c r="AS796" s="112"/>
      <c r="AT796" s="112"/>
      <c r="AU796" s="112"/>
      <c r="AV796" s="112"/>
      <c r="AW796" s="112"/>
      <c r="AX796" s="112"/>
    </row>
    <row r="797" spans="2:50" s="144" customFormat="1" outlineLevel="1" x14ac:dyDescent="0.25">
      <c r="B797" s="363"/>
      <c r="C797" s="364"/>
      <c r="D797" s="365"/>
      <c r="E797" s="377"/>
      <c r="F797" s="377"/>
      <c r="G797" s="377"/>
      <c r="H797" s="377"/>
      <c r="I797" s="377"/>
      <c r="J797" s="377"/>
      <c r="K797" s="377"/>
      <c r="L797" s="377"/>
      <c r="M797" s="377"/>
      <c r="N797" s="377"/>
      <c r="O797" s="378"/>
      <c r="P797" s="145"/>
      <c r="Q797" s="1" t="s">
        <v>1580</v>
      </c>
      <c r="S797" s="112"/>
      <c r="T797" s="112"/>
      <c r="U797" s="112"/>
      <c r="V797" s="112"/>
      <c r="W797" s="112"/>
      <c r="X797" s="112"/>
      <c r="Y797" s="112"/>
      <c r="Z797" s="112"/>
      <c r="AA797" s="112"/>
      <c r="AB797" s="112"/>
      <c r="AC797" s="112"/>
      <c r="AD797" s="112"/>
      <c r="AE797" s="112"/>
      <c r="AF797" s="112"/>
      <c r="AG797" s="112"/>
      <c r="AH797" s="112"/>
      <c r="AI797" s="112"/>
      <c r="AJ797" s="112"/>
      <c r="AK797" s="112"/>
      <c r="AL797" s="112"/>
      <c r="AM797" s="112"/>
      <c r="AN797" s="112"/>
      <c r="AO797" s="112"/>
      <c r="AP797" s="112"/>
      <c r="AQ797" s="112"/>
      <c r="AR797" s="112"/>
      <c r="AS797" s="112"/>
      <c r="AT797" s="112"/>
      <c r="AU797" s="112"/>
      <c r="AV797" s="112"/>
      <c r="AW797" s="112"/>
      <c r="AX797" s="112"/>
    </row>
    <row r="798" spans="2:50" s="144" customFormat="1" outlineLevel="1" x14ac:dyDescent="0.25">
      <c r="B798" s="363"/>
      <c r="C798" s="364"/>
      <c r="D798" s="365"/>
      <c r="E798" s="377"/>
      <c r="F798" s="377"/>
      <c r="G798" s="377"/>
      <c r="H798" s="377"/>
      <c r="I798" s="377"/>
      <c r="J798" s="377"/>
      <c r="K798" s="377"/>
      <c r="L798" s="377"/>
      <c r="M798" s="377"/>
      <c r="N798" s="377"/>
      <c r="O798" s="378"/>
      <c r="P798" s="145"/>
      <c r="Q798" s="1" t="s">
        <v>1581</v>
      </c>
      <c r="S798" s="112"/>
      <c r="T798" s="112"/>
      <c r="U798" s="112"/>
      <c r="V798" s="112"/>
      <c r="W798" s="112"/>
      <c r="X798" s="112"/>
      <c r="Y798" s="112"/>
      <c r="Z798" s="112"/>
      <c r="AA798" s="112"/>
      <c r="AB798" s="112"/>
      <c r="AC798" s="112"/>
      <c r="AD798" s="112"/>
      <c r="AE798" s="112"/>
      <c r="AF798" s="112"/>
      <c r="AG798" s="112"/>
      <c r="AH798" s="112"/>
      <c r="AI798" s="112"/>
      <c r="AJ798" s="112"/>
      <c r="AK798" s="112"/>
      <c r="AL798" s="112"/>
      <c r="AM798" s="112"/>
      <c r="AN798" s="112"/>
      <c r="AO798" s="112"/>
      <c r="AP798" s="112"/>
      <c r="AQ798" s="112"/>
      <c r="AR798" s="112"/>
      <c r="AS798" s="112"/>
      <c r="AT798" s="112"/>
      <c r="AU798" s="112"/>
      <c r="AV798" s="112"/>
      <c r="AW798" s="112"/>
      <c r="AX798" s="112"/>
    </row>
    <row r="799" spans="2:50" s="144" customFormat="1" outlineLevel="1" x14ac:dyDescent="0.25">
      <c r="B799" s="363"/>
      <c r="C799" s="364"/>
      <c r="D799" s="365"/>
      <c r="E799" s="377"/>
      <c r="F799" s="377"/>
      <c r="G799" s="377"/>
      <c r="H799" s="377"/>
      <c r="I799" s="377"/>
      <c r="J799" s="377"/>
      <c r="K799" s="377"/>
      <c r="L799" s="377"/>
      <c r="M799" s="377"/>
      <c r="N799" s="377"/>
      <c r="O799" s="378"/>
      <c r="P799" s="145"/>
      <c r="Q799" s="1" t="s">
        <v>1582</v>
      </c>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2"/>
      <c r="AP799" s="112"/>
      <c r="AQ799" s="112"/>
      <c r="AR799" s="112"/>
      <c r="AS799" s="112"/>
      <c r="AT799" s="112"/>
      <c r="AU799" s="112"/>
      <c r="AV799" s="112"/>
      <c r="AW799" s="112"/>
      <c r="AX799" s="112"/>
    </row>
    <row r="800" spans="2:50" s="144" customFormat="1" outlineLevel="1" x14ac:dyDescent="0.25">
      <c r="B800" s="363"/>
      <c r="C800" s="364"/>
      <c r="D800" s="365"/>
      <c r="E800" s="377"/>
      <c r="F800" s="377"/>
      <c r="G800" s="377"/>
      <c r="H800" s="377"/>
      <c r="I800" s="377"/>
      <c r="J800" s="377"/>
      <c r="K800" s="377"/>
      <c r="L800" s="377"/>
      <c r="M800" s="377"/>
      <c r="N800" s="377"/>
      <c r="O800" s="378"/>
      <c r="P800" s="145"/>
      <c r="Q800" s="1" t="s">
        <v>1583</v>
      </c>
      <c r="S800" s="112"/>
      <c r="T800" s="112"/>
      <c r="U800" s="112"/>
      <c r="V800" s="112"/>
      <c r="W800" s="112"/>
      <c r="X800" s="112"/>
      <c r="Y800" s="112"/>
      <c r="Z800" s="112"/>
      <c r="AA800" s="112"/>
      <c r="AB800" s="112"/>
      <c r="AC800" s="112"/>
      <c r="AD800" s="112"/>
      <c r="AE800" s="112"/>
      <c r="AF800" s="112"/>
      <c r="AG800" s="112"/>
      <c r="AH800" s="112"/>
      <c r="AI800" s="112"/>
      <c r="AJ800" s="112"/>
      <c r="AK800" s="112"/>
      <c r="AL800" s="112"/>
      <c r="AM800" s="112"/>
      <c r="AN800" s="112"/>
      <c r="AO800" s="112"/>
      <c r="AP800" s="112"/>
      <c r="AQ800" s="112"/>
      <c r="AR800" s="112"/>
      <c r="AS800" s="112"/>
      <c r="AT800" s="112"/>
      <c r="AU800" s="112"/>
      <c r="AV800" s="112"/>
      <c r="AW800" s="112"/>
      <c r="AX800" s="112"/>
    </row>
    <row r="801" spans="2:50" s="144" customFormat="1" outlineLevel="1" x14ac:dyDescent="0.25">
      <c r="B801" s="363"/>
      <c r="C801" s="364"/>
      <c r="D801" s="365"/>
      <c r="E801" s="377"/>
      <c r="F801" s="377"/>
      <c r="G801" s="377"/>
      <c r="H801" s="377"/>
      <c r="I801" s="377"/>
      <c r="J801" s="377"/>
      <c r="K801" s="377"/>
      <c r="L801" s="377"/>
      <c r="M801" s="377"/>
      <c r="N801" s="377"/>
      <c r="O801" s="378"/>
      <c r="P801" s="145"/>
      <c r="Q801" s="1" t="s">
        <v>1584</v>
      </c>
      <c r="S801" s="112"/>
      <c r="T801" s="112"/>
      <c r="U801" s="112"/>
      <c r="V801" s="112"/>
      <c r="W801" s="112"/>
      <c r="X801" s="112"/>
      <c r="Y801" s="112"/>
      <c r="Z801" s="112"/>
      <c r="AA801" s="112"/>
      <c r="AB801" s="112"/>
      <c r="AC801" s="112"/>
      <c r="AD801" s="112"/>
      <c r="AE801" s="112"/>
      <c r="AF801" s="112"/>
      <c r="AG801" s="112"/>
      <c r="AH801" s="112"/>
      <c r="AI801" s="112"/>
      <c r="AJ801" s="112"/>
      <c r="AK801" s="112"/>
      <c r="AL801" s="112"/>
      <c r="AM801" s="112"/>
      <c r="AN801" s="112"/>
      <c r="AO801" s="112"/>
      <c r="AP801" s="112"/>
      <c r="AQ801" s="112"/>
      <c r="AR801" s="112"/>
      <c r="AS801" s="112"/>
      <c r="AT801" s="112"/>
      <c r="AU801" s="112"/>
      <c r="AV801" s="112"/>
      <c r="AW801" s="112"/>
      <c r="AX801" s="112"/>
    </row>
    <row r="802" spans="2:50" s="144" customFormat="1" outlineLevel="1" x14ac:dyDescent="0.25">
      <c r="B802" s="363"/>
      <c r="C802" s="364"/>
      <c r="D802" s="365"/>
      <c r="E802" s="377"/>
      <c r="F802" s="377"/>
      <c r="G802" s="377"/>
      <c r="H802" s="377"/>
      <c r="I802" s="377"/>
      <c r="J802" s="377"/>
      <c r="K802" s="377"/>
      <c r="L802" s="377"/>
      <c r="M802" s="377"/>
      <c r="N802" s="377"/>
      <c r="O802" s="378"/>
      <c r="P802" s="145"/>
      <c r="Q802" s="1" t="s">
        <v>1585</v>
      </c>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row>
    <row r="803" spans="2:50" s="144" customFormat="1" outlineLevel="1" x14ac:dyDescent="0.25">
      <c r="B803" s="363"/>
      <c r="C803" s="364"/>
      <c r="D803" s="365"/>
      <c r="E803" s="377"/>
      <c r="F803" s="377"/>
      <c r="G803" s="377"/>
      <c r="H803" s="377"/>
      <c r="I803" s="377"/>
      <c r="J803" s="377"/>
      <c r="K803" s="377"/>
      <c r="L803" s="377"/>
      <c r="M803" s="377"/>
      <c r="N803" s="377"/>
      <c r="O803" s="378"/>
      <c r="P803" s="145"/>
      <c r="Q803" s="1" t="s">
        <v>1586</v>
      </c>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row>
    <row r="804" spans="2:50" s="144" customFormat="1" outlineLevel="1" x14ac:dyDescent="0.25">
      <c r="B804" s="363"/>
      <c r="C804" s="364"/>
      <c r="D804" s="365"/>
      <c r="E804" s="377"/>
      <c r="F804" s="377"/>
      <c r="G804" s="377"/>
      <c r="H804" s="377"/>
      <c r="I804" s="377"/>
      <c r="J804" s="377"/>
      <c r="K804" s="377"/>
      <c r="L804" s="377"/>
      <c r="M804" s="377"/>
      <c r="N804" s="377"/>
      <c r="O804" s="378"/>
      <c r="P804" s="145"/>
      <c r="Q804" s="1" t="s">
        <v>1587</v>
      </c>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row>
    <row r="805" spans="2:50" s="144" customFormat="1" outlineLevel="1" x14ac:dyDescent="0.25">
      <c r="B805" s="363"/>
      <c r="C805" s="364"/>
      <c r="D805" s="365"/>
      <c r="E805" s="377"/>
      <c r="F805" s="377"/>
      <c r="G805" s="377"/>
      <c r="H805" s="377"/>
      <c r="I805" s="377"/>
      <c r="J805" s="377"/>
      <c r="K805" s="377"/>
      <c r="L805" s="377"/>
      <c r="M805" s="377"/>
      <c r="N805" s="377"/>
      <c r="O805" s="378"/>
      <c r="P805" s="145"/>
      <c r="Q805" s="1" t="s">
        <v>1588</v>
      </c>
      <c r="S805" s="112"/>
      <c r="T805" s="112"/>
      <c r="U805" s="112"/>
      <c r="V805" s="112"/>
      <c r="W805" s="112"/>
      <c r="X805" s="112"/>
      <c r="Y805" s="112"/>
      <c r="Z805" s="112"/>
      <c r="AA805" s="112"/>
      <c r="AB805" s="112"/>
      <c r="AC805" s="112"/>
      <c r="AD805" s="112"/>
      <c r="AE805" s="112"/>
      <c r="AF805" s="112"/>
      <c r="AG805" s="112"/>
      <c r="AH805" s="112"/>
      <c r="AI805" s="112"/>
      <c r="AJ805" s="112"/>
      <c r="AK805" s="112"/>
      <c r="AL805" s="112"/>
      <c r="AM805" s="112"/>
      <c r="AN805" s="112"/>
      <c r="AO805" s="112"/>
      <c r="AP805" s="112"/>
      <c r="AQ805" s="112"/>
      <c r="AR805" s="112"/>
      <c r="AS805" s="112"/>
      <c r="AT805" s="112"/>
      <c r="AU805" s="112"/>
      <c r="AV805" s="112"/>
      <c r="AW805" s="112"/>
      <c r="AX805" s="112"/>
    </row>
    <row r="806" spans="2:50" s="144" customFormat="1" outlineLevel="1" x14ac:dyDescent="0.25">
      <c r="B806" s="363"/>
      <c r="C806" s="364"/>
      <c r="D806" s="365"/>
      <c r="E806" s="377"/>
      <c r="F806" s="377"/>
      <c r="G806" s="377"/>
      <c r="H806" s="377"/>
      <c r="I806" s="377"/>
      <c r="J806" s="377"/>
      <c r="K806" s="377"/>
      <c r="L806" s="377"/>
      <c r="M806" s="377"/>
      <c r="N806" s="377"/>
      <c r="O806" s="378"/>
      <c r="P806" s="145"/>
      <c r="Q806" s="1" t="s">
        <v>1589</v>
      </c>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2"/>
      <c r="AP806" s="112"/>
      <c r="AQ806" s="112"/>
      <c r="AR806" s="112"/>
      <c r="AS806" s="112"/>
      <c r="AT806" s="112"/>
      <c r="AU806" s="112"/>
      <c r="AV806" s="112"/>
      <c r="AW806" s="112"/>
      <c r="AX806" s="112"/>
    </row>
    <row r="807" spans="2:50" s="144" customFormat="1" outlineLevel="1" x14ac:dyDescent="0.25">
      <c r="B807" s="363"/>
      <c r="C807" s="364"/>
      <c r="D807" s="365"/>
      <c r="E807" s="377"/>
      <c r="F807" s="377"/>
      <c r="G807" s="377"/>
      <c r="H807" s="377"/>
      <c r="I807" s="377"/>
      <c r="J807" s="377"/>
      <c r="K807" s="377"/>
      <c r="L807" s="377"/>
      <c r="M807" s="377"/>
      <c r="N807" s="377"/>
      <c r="O807" s="378"/>
      <c r="P807" s="145"/>
      <c r="Q807" s="1" t="s">
        <v>1590</v>
      </c>
      <c r="S807" s="112"/>
      <c r="T807" s="112"/>
      <c r="U807" s="112"/>
      <c r="V807" s="112"/>
      <c r="W807" s="112"/>
      <c r="X807" s="112"/>
      <c r="Y807" s="112"/>
      <c r="Z807" s="112"/>
      <c r="AA807" s="112"/>
      <c r="AB807" s="112"/>
      <c r="AC807" s="112"/>
      <c r="AD807" s="112"/>
      <c r="AE807" s="112"/>
      <c r="AF807" s="112"/>
      <c r="AG807" s="112"/>
      <c r="AH807" s="112"/>
      <c r="AI807" s="112"/>
      <c r="AJ807" s="112"/>
      <c r="AK807" s="112"/>
      <c r="AL807" s="112"/>
      <c r="AM807" s="112"/>
      <c r="AN807" s="112"/>
      <c r="AO807" s="112"/>
      <c r="AP807" s="112"/>
      <c r="AQ807" s="112"/>
      <c r="AR807" s="112"/>
      <c r="AS807" s="112"/>
      <c r="AT807" s="112"/>
      <c r="AU807" s="112"/>
      <c r="AV807" s="112"/>
      <c r="AW807" s="112"/>
      <c r="AX807" s="112"/>
    </row>
    <row r="808" spans="2:50" s="144" customFormat="1" outlineLevel="1" x14ac:dyDescent="0.25">
      <c r="B808" s="363"/>
      <c r="C808" s="364"/>
      <c r="D808" s="365"/>
      <c r="E808" s="377"/>
      <c r="F808" s="377"/>
      <c r="G808" s="377"/>
      <c r="H808" s="377"/>
      <c r="I808" s="377"/>
      <c r="J808" s="377"/>
      <c r="K808" s="377"/>
      <c r="L808" s="377"/>
      <c r="M808" s="377"/>
      <c r="N808" s="377"/>
      <c r="O808" s="378"/>
      <c r="P808" s="145"/>
      <c r="Q808" s="1" t="s">
        <v>1591</v>
      </c>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2"/>
      <c r="AP808" s="112"/>
      <c r="AQ808" s="112"/>
      <c r="AR808" s="112"/>
      <c r="AS808" s="112"/>
      <c r="AT808" s="112"/>
      <c r="AU808" s="112"/>
      <c r="AV808" s="112"/>
      <c r="AW808" s="112"/>
      <c r="AX808" s="112"/>
    </row>
    <row r="809" spans="2:50" s="144" customFormat="1" outlineLevel="1" x14ac:dyDescent="0.25">
      <c r="B809" s="363"/>
      <c r="C809" s="364"/>
      <c r="D809" s="365"/>
      <c r="E809" s="377"/>
      <c r="F809" s="377"/>
      <c r="G809" s="377"/>
      <c r="H809" s="377"/>
      <c r="I809" s="377"/>
      <c r="J809" s="377"/>
      <c r="K809" s="377"/>
      <c r="L809" s="377"/>
      <c r="M809" s="377"/>
      <c r="N809" s="377"/>
      <c r="O809" s="378"/>
      <c r="P809" s="145"/>
      <c r="Q809" s="1" t="s">
        <v>1592</v>
      </c>
      <c r="S809" s="112"/>
      <c r="T809" s="112"/>
      <c r="U809" s="112"/>
      <c r="V809" s="112"/>
      <c r="W809" s="112"/>
      <c r="X809" s="112"/>
      <c r="Y809" s="112"/>
      <c r="Z809" s="112"/>
      <c r="AA809" s="112"/>
      <c r="AB809" s="112"/>
      <c r="AC809" s="112"/>
      <c r="AD809" s="112"/>
      <c r="AE809" s="112"/>
      <c r="AF809" s="112"/>
      <c r="AG809" s="112"/>
      <c r="AH809" s="112"/>
      <c r="AI809" s="112"/>
      <c r="AJ809" s="112"/>
      <c r="AK809" s="112"/>
      <c r="AL809" s="112"/>
      <c r="AM809" s="112"/>
      <c r="AN809" s="112"/>
      <c r="AO809" s="112"/>
      <c r="AP809" s="112"/>
      <c r="AQ809" s="112"/>
      <c r="AR809" s="112"/>
      <c r="AS809" s="112"/>
      <c r="AT809" s="112"/>
      <c r="AU809" s="112"/>
      <c r="AV809" s="112"/>
      <c r="AW809" s="112"/>
      <c r="AX809" s="112"/>
    </row>
    <row r="810" spans="2:50" s="144" customFormat="1" outlineLevel="1" x14ac:dyDescent="0.25">
      <c r="B810" s="363"/>
      <c r="C810" s="364"/>
      <c r="D810" s="365"/>
      <c r="E810" s="377"/>
      <c r="F810" s="377"/>
      <c r="G810" s="377"/>
      <c r="H810" s="377"/>
      <c r="I810" s="377"/>
      <c r="J810" s="377"/>
      <c r="K810" s="377"/>
      <c r="L810" s="377"/>
      <c r="M810" s="377"/>
      <c r="N810" s="377"/>
      <c r="O810" s="378"/>
      <c r="P810" s="145"/>
      <c r="Q810" s="1" t="s">
        <v>1593</v>
      </c>
      <c r="S810" s="112"/>
      <c r="T810" s="112"/>
      <c r="U810" s="112"/>
      <c r="V810" s="112"/>
      <c r="W810" s="112"/>
      <c r="X810" s="112"/>
      <c r="Y810" s="112"/>
      <c r="Z810" s="112"/>
      <c r="AA810" s="112"/>
      <c r="AB810" s="112"/>
      <c r="AC810" s="112"/>
      <c r="AD810" s="112"/>
      <c r="AE810" s="112"/>
      <c r="AF810" s="112"/>
      <c r="AG810" s="112"/>
      <c r="AH810" s="112"/>
      <c r="AI810" s="112"/>
      <c r="AJ810" s="112"/>
      <c r="AK810" s="112"/>
      <c r="AL810" s="112"/>
      <c r="AM810" s="112"/>
      <c r="AN810" s="112"/>
      <c r="AO810" s="112"/>
      <c r="AP810" s="112"/>
      <c r="AQ810" s="112"/>
      <c r="AR810" s="112"/>
      <c r="AS810" s="112"/>
      <c r="AT810" s="112"/>
      <c r="AU810" s="112"/>
      <c r="AV810" s="112"/>
      <c r="AW810" s="112"/>
      <c r="AX810" s="112"/>
    </row>
    <row r="811" spans="2:50" s="144" customFormat="1" outlineLevel="1" x14ac:dyDescent="0.25">
      <c r="B811" s="363"/>
      <c r="C811" s="364"/>
      <c r="D811" s="365"/>
      <c r="E811" s="377"/>
      <c r="F811" s="377"/>
      <c r="G811" s="377"/>
      <c r="H811" s="377"/>
      <c r="I811" s="377"/>
      <c r="J811" s="377"/>
      <c r="K811" s="377"/>
      <c r="L811" s="377"/>
      <c r="M811" s="377"/>
      <c r="N811" s="377"/>
      <c r="O811" s="378"/>
      <c r="P811" s="145"/>
      <c r="Q811" s="1" t="s">
        <v>1594</v>
      </c>
      <c r="S811" s="112"/>
      <c r="T811" s="112"/>
      <c r="U811" s="112"/>
      <c r="V811" s="112"/>
      <c r="W811" s="112"/>
      <c r="X811" s="112"/>
      <c r="Y811" s="112"/>
      <c r="Z811" s="112"/>
      <c r="AA811" s="112"/>
      <c r="AB811" s="112"/>
      <c r="AC811" s="112"/>
      <c r="AD811" s="112"/>
      <c r="AE811" s="112"/>
      <c r="AF811" s="112"/>
      <c r="AG811" s="112"/>
      <c r="AH811" s="112"/>
      <c r="AI811" s="112"/>
      <c r="AJ811" s="112"/>
      <c r="AK811" s="112"/>
      <c r="AL811" s="112"/>
      <c r="AM811" s="112"/>
      <c r="AN811" s="112"/>
      <c r="AO811" s="112"/>
      <c r="AP811" s="112"/>
      <c r="AQ811" s="112"/>
      <c r="AR811" s="112"/>
      <c r="AS811" s="112"/>
      <c r="AT811" s="112"/>
      <c r="AU811" s="112"/>
      <c r="AV811" s="112"/>
      <c r="AW811" s="112"/>
      <c r="AX811" s="112"/>
    </row>
    <row r="812" spans="2:50" s="144" customFormat="1" outlineLevel="1" x14ac:dyDescent="0.25">
      <c r="B812" s="363"/>
      <c r="C812" s="364"/>
      <c r="D812" s="365"/>
      <c r="E812" s="377"/>
      <c r="F812" s="377"/>
      <c r="G812" s="377"/>
      <c r="H812" s="377"/>
      <c r="I812" s="377"/>
      <c r="J812" s="377"/>
      <c r="K812" s="377"/>
      <c r="L812" s="377"/>
      <c r="M812" s="377"/>
      <c r="N812" s="377"/>
      <c r="O812" s="378"/>
      <c r="P812" s="145"/>
      <c r="Q812" s="1" t="s">
        <v>1595</v>
      </c>
      <c r="S812" s="112"/>
      <c r="T812" s="112"/>
      <c r="U812" s="112"/>
      <c r="V812" s="112"/>
      <c r="W812" s="112"/>
      <c r="X812" s="112"/>
      <c r="Y812" s="112"/>
      <c r="Z812" s="112"/>
      <c r="AA812" s="112"/>
      <c r="AB812" s="112"/>
      <c r="AC812" s="112"/>
      <c r="AD812" s="112"/>
      <c r="AE812" s="112"/>
      <c r="AF812" s="112"/>
      <c r="AG812" s="112"/>
      <c r="AH812" s="112"/>
      <c r="AI812" s="112"/>
      <c r="AJ812" s="112"/>
      <c r="AK812" s="112"/>
      <c r="AL812" s="112"/>
      <c r="AM812" s="112"/>
      <c r="AN812" s="112"/>
      <c r="AO812" s="112"/>
      <c r="AP812" s="112"/>
      <c r="AQ812" s="112"/>
      <c r="AR812" s="112"/>
      <c r="AS812" s="112"/>
      <c r="AT812" s="112"/>
      <c r="AU812" s="112"/>
      <c r="AV812" s="112"/>
      <c r="AW812" s="112"/>
      <c r="AX812" s="112"/>
    </row>
    <row r="813" spans="2:50" s="144" customFormat="1" outlineLevel="1" x14ac:dyDescent="0.25">
      <c r="B813" s="363"/>
      <c r="C813" s="364"/>
      <c r="D813" s="365"/>
      <c r="E813" s="377"/>
      <c r="F813" s="377"/>
      <c r="G813" s="377"/>
      <c r="H813" s="377"/>
      <c r="I813" s="377"/>
      <c r="J813" s="377"/>
      <c r="K813" s="377"/>
      <c r="L813" s="377"/>
      <c r="M813" s="377"/>
      <c r="N813" s="377"/>
      <c r="O813" s="378"/>
      <c r="P813" s="145"/>
      <c r="Q813" s="1" t="s">
        <v>1596</v>
      </c>
      <c r="S813" s="112"/>
      <c r="T813" s="112"/>
      <c r="U813" s="112"/>
      <c r="V813" s="112"/>
      <c r="W813" s="112"/>
      <c r="X813" s="112"/>
      <c r="Y813" s="112"/>
      <c r="Z813" s="112"/>
      <c r="AA813" s="112"/>
      <c r="AB813" s="112"/>
      <c r="AC813" s="112"/>
      <c r="AD813" s="112"/>
      <c r="AE813" s="112"/>
      <c r="AF813" s="112"/>
      <c r="AG813" s="112"/>
      <c r="AH813" s="112"/>
      <c r="AI813" s="112"/>
      <c r="AJ813" s="112"/>
      <c r="AK813" s="112"/>
      <c r="AL813" s="112"/>
      <c r="AM813" s="112"/>
      <c r="AN813" s="112"/>
      <c r="AO813" s="112"/>
      <c r="AP813" s="112"/>
      <c r="AQ813" s="112"/>
      <c r="AR813" s="112"/>
      <c r="AS813" s="112"/>
      <c r="AT813" s="112"/>
      <c r="AU813" s="112"/>
      <c r="AV813" s="112"/>
      <c r="AW813" s="112"/>
      <c r="AX813" s="112"/>
    </row>
    <row r="814" spans="2:50" s="144" customFormat="1" outlineLevel="1" x14ac:dyDescent="0.25">
      <c r="B814" s="363"/>
      <c r="C814" s="364"/>
      <c r="D814" s="365"/>
      <c r="E814" s="377"/>
      <c r="F814" s="377"/>
      <c r="G814" s="377"/>
      <c r="H814" s="377"/>
      <c r="I814" s="377"/>
      <c r="J814" s="377"/>
      <c r="K814" s="377"/>
      <c r="L814" s="377"/>
      <c r="M814" s="377"/>
      <c r="N814" s="377"/>
      <c r="O814" s="378"/>
      <c r="P814" s="145"/>
      <c r="Q814" s="1" t="s">
        <v>1597</v>
      </c>
      <c r="S814" s="112"/>
      <c r="T814" s="112"/>
      <c r="U814" s="112"/>
      <c r="V814" s="112"/>
      <c r="W814" s="112"/>
      <c r="X814" s="112"/>
      <c r="Y814" s="112"/>
      <c r="Z814" s="112"/>
      <c r="AA814" s="112"/>
      <c r="AB814" s="112"/>
      <c r="AC814" s="112"/>
      <c r="AD814" s="112"/>
      <c r="AE814" s="112"/>
      <c r="AF814" s="112"/>
      <c r="AG814" s="112"/>
      <c r="AH814" s="112"/>
      <c r="AI814" s="112"/>
      <c r="AJ814" s="112"/>
      <c r="AK814" s="112"/>
      <c r="AL814" s="112"/>
      <c r="AM814" s="112"/>
      <c r="AN814" s="112"/>
      <c r="AO814" s="112"/>
      <c r="AP814" s="112"/>
      <c r="AQ814" s="112"/>
      <c r="AR814" s="112"/>
      <c r="AS814" s="112"/>
      <c r="AT814" s="112"/>
      <c r="AU814" s="112"/>
      <c r="AV814" s="112"/>
      <c r="AW814" s="112"/>
      <c r="AX814" s="112"/>
    </row>
    <row r="815" spans="2:50" s="144" customFormat="1" outlineLevel="1" x14ac:dyDescent="0.25">
      <c r="B815" s="363"/>
      <c r="C815" s="364"/>
      <c r="D815" s="365"/>
      <c r="E815" s="377"/>
      <c r="F815" s="377"/>
      <c r="G815" s="377"/>
      <c r="H815" s="377"/>
      <c r="I815" s="377"/>
      <c r="J815" s="377"/>
      <c r="K815" s="377"/>
      <c r="L815" s="377"/>
      <c r="M815" s="377"/>
      <c r="N815" s="377"/>
      <c r="O815" s="378"/>
      <c r="P815" s="145"/>
      <c r="Q815" s="1" t="s">
        <v>1598</v>
      </c>
      <c r="S815" s="112"/>
      <c r="T815" s="112"/>
      <c r="U815" s="112"/>
      <c r="V815" s="112"/>
      <c r="W815" s="112"/>
      <c r="X815" s="112"/>
      <c r="Y815" s="112"/>
      <c r="Z815" s="112"/>
      <c r="AA815" s="112"/>
      <c r="AB815" s="112"/>
      <c r="AC815" s="112"/>
      <c r="AD815" s="112"/>
      <c r="AE815" s="112"/>
      <c r="AF815" s="112"/>
      <c r="AG815" s="112"/>
      <c r="AH815" s="112"/>
      <c r="AI815" s="112"/>
      <c r="AJ815" s="112"/>
      <c r="AK815" s="112"/>
      <c r="AL815" s="112"/>
      <c r="AM815" s="112"/>
      <c r="AN815" s="112"/>
      <c r="AO815" s="112"/>
      <c r="AP815" s="112"/>
      <c r="AQ815" s="112"/>
      <c r="AR815" s="112"/>
      <c r="AS815" s="112"/>
      <c r="AT815" s="112"/>
      <c r="AU815" s="112"/>
      <c r="AV815" s="112"/>
      <c r="AW815" s="112"/>
      <c r="AX815" s="112"/>
    </row>
    <row r="816" spans="2:50" s="144" customFormat="1" outlineLevel="1" x14ac:dyDescent="0.25">
      <c r="B816" s="363"/>
      <c r="C816" s="364"/>
      <c r="D816" s="365"/>
      <c r="E816" s="377"/>
      <c r="F816" s="377"/>
      <c r="G816" s="377"/>
      <c r="H816" s="377"/>
      <c r="I816" s="377"/>
      <c r="J816" s="377"/>
      <c r="K816" s="377"/>
      <c r="L816" s="377"/>
      <c r="M816" s="377"/>
      <c r="N816" s="377"/>
      <c r="O816" s="378"/>
      <c r="P816" s="145"/>
      <c r="Q816" s="1" t="s">
        <v>1599</v>
      </c>
      <c r="S816" s="112"/>
      <c r="T816" s="112"/>
      <c r="U816" s="112"/>
      <c r="V816" s="112"/>
      <c r="W816" s="112"/>
      <c r="X816" s="112"/>
      <c r="Y816" s="112"/>
      <c r="Z816" s="112"/>
      <c r="AA816" s="112"/>
      <c r="AB816" s="112"/>
      <c r="AC816" s="112"/>
      <c r="AD816" s="112"/>
      <c r="AE816" s="112"/>
      <c r="AF816" s="112"/>
      <c r="AG816" s="112"/>
      <c r="AH816" s="112"/>
      <c r="AI816" s="112"/>
      <c r="AJ816" s="112"/>
      <c r="AK816" s="112"/>
      <c r="AL816" s="112"/>
      <c r="AM816" s="112"/>
      <c r="AN816" s="112"/>
      <c r="AO816" s="112"/>
      <c r="AP816" s="112"/>
      <c r="AQ816" s="112"/>
      <c r="AR816" s="112"/>
      <c r="AS816" s="112"/>
      <c r="AT816" s="112"/>
      <c r="AU816" s="112"/>
      <c r="AV816" s="112"/>
      <c r="AW816" s="112"/>
      <c r="AX816" s="112"/>
    </row>
    <row r="817" spans="2:50" s="144" customFormat="1" outlineLevel="1" x14ac:dyDescent="0.25">
      <c r="B817" s="363"/>
      <c r="C817" s="364"/>
      <c r="D817" s="365"/>
      <c r="E817" s="377"/>
      <c r="F817" s="377"/>
      <c r="G817" s="377"/>
      <c r="H817" s="377"/>
      <c r="I817" s="377"/>
      <c r="J817" s="377"/>
      <c r="K817" s="377"/>
      <c r="L817" s="377"/>
      <c r="M817" s="377"/>
      <c r="N817" s="377"/>
      <c r="O817" s="378"/>
      <c r="P817" s="145"/>
      <c r="Q817" s="1" t="s">
        <v>1600</v>
      </c>
      <c r="S817" s="112"/>
      <c r="T817" s="112"/>
      <c r="U817" s="112"/>
      <c r="V817" s="112"/>
      <c r="W817" s="112"/>
      <c r="X817" s="112"/>
      <c r="Y817" s="112"/>
      <c r="Z817" s="112"/>
      <c r="AA817" s="112"/>
      <c r="AB817" s="112"/>
      <c r="AC817" s="112"/>
      <c r="AD817" s="112"/>
      <c r="AE817" s="112"/>
      <c r="AF817" s="112"/>
      <c r="AG817" s="112"/>
      <c r="AH817" s="112"/>
      <c r="AI817" s="112"/>
      <c r="AJ817" s="112"/>
      <c r="AK817" s="112"/>
      <c r="AL817" s="112"/>
      <c r="AM817" s="112"/>
      <c r="AN817" s="112"/>
      <c r="AO817" s="112"/>
      <c r="AP817" s="112"/>
      <c r="AQ817" s="112"/>
      <c r="AR817" s="112"/>
      <c r="AS817" s="112"/>
      <c r="AT817" s="112"/>
      <c r="AU817" s="112"/>
      <c r="AV817" s="112"/>
      <c r="AW817" s="112"/>
      <c r="AX817" s="112"/>
    </row>
    <row r="818" spans="2:50" s="144" customFormat="1" outlineLevel="1" x14ac:dyDescent="0.25">
      <c r="B818" s="363"/>
      <c r="C818" s="364"/>
      <c r="D818" s="365"/>
      <c r="E818" s="377"/>
      <c r="F818" s="377"/>
      <c r="G818" s="377"/>
      <c r="H818" s="377"/>
      <c r="I818" s="377"/>
      <c r="J818" s="377"/>
      <c r="K818" s="377"/>
      <c r="L818" s="377"/>
      <c r="M818" s="377"/>
      <c r="N818" s="377"/>
      <c r="O818" s="378"/>
      <c r="P818" s="145"/>
      <c r="Q818" s="1" t="s">
        <v>1601</v>
      </c>
      <c r="S818" s="112"/>
      <c r="T818" s="112"/>
      <c r="U818" s="112"/>
      <c r="V818" s="112"/>
      <c r="W818" s="112"/>
      <c r="X818" s="112"/>
      <c r="Y818" s="112"/>
      <c r="Z818" s="112"/>
      <c r="AA818" s="112"/>
      <c r="AB818" s="112"/>
      <c r="AC818" s="112"/>
      <c r="AD818" s="112"/>
      <c r="AE818" s="112"/>
      <c r="AF818" s="112"/>
      <c r="AG818" s="112"/>
      <c r="AH818" s="112"/>
      <c r="AI818" s="112"/>
      <c r="AJ818" s="112"/>
      <c r="AK818" s="112"/>
      <c r="AL818" s="112"/>
      <c r="AM818" s="112"/>
      <c r="AN818" s="112"/>
      <c r="AO818" s="112"/>
      <c r="AP818" s="112"/>
      <c r="AQ818" s="112"/>
      <c r="AR818" s="112"/>
      <c r="AS818" s="112"/>
      <c r="AT818" s="112"/>
      <c r="AU818" s="112"/>
      <c r="AV818" s="112"/>
      <c r="AW818" s="112"/>
      <c r="AX818" s="112"/>
    </row>
    <row r="819" spans="2:50" s="144" customFormat="1" outlineLevel="1" x14ac:dyDescent="0.25">
      <c r="B819" s="363"/>
      <c r="C819" s="364"/>
      <c r="D819" s="365"/>
      <c r="E819" s="377"/>
      <c r="F819" s="377"/>
      <c r="G819" s="377"/>
      <c r="H819" s="377"/>
      <c r="I819" s="377"/>
      <c r="J819" s="377"/>
      <c r="K819" s="377"/>
      <c r="L819" s="377"/>
      <c r="M819" s="377"/>
      <c r="N819" s="377"/>
      <c r="O819" s="378"/>
      <c r="P819" s="145"/>
      <c r="Q819" s="1" t="s">
        <v>1602</v>
      </c>
      <c r="S819" s="112"/>
      <c r="T819" s="112"/>
      <c r="U819" s="112"/>
      <c r="V819" s="112"/>
      <c r="W819" s="112"/>
      <c r="X819" s="112"/>
      <c r="Y819" s="112"/>
      <c r="Z819" s="112"/>
      <c r="AA819" s="112"/>
      <c r="AB819" s="112"/>
      <c r="AC819" s="112"/>
      <c r="AD819" s="112"/>
      <c r="AE819" s="112"/>
      <c r="AF819" s="112"/>
      <c r="AG819" s="112"/>
      <c r="AH819" s="112"/>
      <c r="AI819" s="112"/>
      <c r="AJ819" s="112"/>
      <c r="AK819" s="112"/>
      <c r="AL819" s="112"/>
      <c r="AM819" s="112"/>
      <c r="AN819" s="112"/>
      <c r="AO819" s="112"/>
      <c r="AP819" s="112"/>
      <c r="AQ819" s="112"/>
      <c r="AR819" s="112"/>
      <c r="AS819" s="112"/>
      <c r="AT819" s="112"/>
      <c r="AU819" s="112"/>
      <c r="AV819" s="112"/>
      <c r="AW819" s="112"/>
      <c r="AX819" s="112"/>
    </row>
    <row r="820" spans="2:50" s="144" customFormat="1" outlineLevel="1" x14ac:dyDescent="0.25">
      <c r="B820" s="363"/>
      <c r="C820" s="364"/>
      <c r="D820" s="365"/>
      <c r="E820" s="377"/>
      <c r="F820" s="377"/>
      <c r="G820" s="377"/>
      <c r="H820" s="377"/>
      <c r="I820" s="377"/>
      <c r="J820" s="377"/>
      <c r="K820" s="377"/>
      <c r="L820" s="377"/>
      <c r="M820" s="377"/>
      <c r="N820" s="377"/>
      <c r="O820" s="378"/>
      <c r="P820" s="145"/>
      <c r="Q820" s="1" t="s">
        <v>1603</v>
      </c>
      <c r="S820" s="112"/>
      <c r="T820" s="112"/>
      <c r="U820" s="112"/>
      <c r="V820" s="112"/>
      <c r="W820" s="112"/>
      <c r="X820" s="112"/>
      <c r="Y820" s="112"/>
      <c r="Z820" s="112"/>
      <c r="AA820" s="112"/>
      <c r="AB820" s="112"/>
      <c r="AC820" s="112"/>
      <c r="AD820" s="112"/>
      <c r="AE820" s="112"/>
      <c r="AF820" s="112"/>
      <c r="AG820" s="112"/>
      <c r="AH820" s="112"/>
      <c r="AI820" s="112"/>
      <c r="AJ820" s="112"/>
      <c r="AK820" s="112"/>
      <c r="AL820" s="112"/>
      <c r="AM820" s="112"/>
      <c r="AN820" s="112"/>
      <c r="AO820" s="112"/>
      <c r="AP820" s="112"/>
      <c r="AQ820" s="112"/>
      <c r="AR820" s="112"/>
      <c r="AS820" s="112"/>
      <c r="AT820" s="112"/>
      <c r="AU820" s="112"/>
      <c r="AV820" s="112"/>
      <c r="AW820" s="112"/>
      <c r="AX820" s="112"/>
    </row>
    <row r="821" spans="2:50" s="144" customFormat="1" outlineLevel="1" x14ac:dyDescent="0.25">
      <c r="B821" s="363"/>
      <c r="C821" s="364"/>
      <c r="D821" s="365"/>
      <c r="E821" s="377"/>
      <c r="F821" s="377"/>
      <c r="G821" s="377"/>
      <c r="H821" s="377"/>
      <c r="I821" s="377"/>
      <c r="J821" s="377"/>
      <c r="K821" s="377"/>
      <c r="L821" s="377"/>
      <c r="M821" s="377"/>
      <c r="N821" s="377"/>
      <c r="O821" s="378"/>
      <c r="P821" s="145"/>
      <c r="Q821" s="1" t="s">
        <v>1604</v>
      </c>
      <c r="S821" s="112"/>
      <c r="T821" s="112"/>
      <c r="U821" s="112"/>
      <c r="V821" s="112"/>
      <c r="W821" s="112"/>
      <c r="X821" s="112"/>
      <c r="Y821" s="112"/>
      <c r="Z821" s="112"/>
      <c r="AA821" s="112"/>
      <c r="AB821" s="112"/>
      <c r="AC821" s="112"/>
      <c r="AD821" s="112"/>
      <c r="AE821" s="112"/>
      <c r="AF821" s="112"/>
      <c r="AG821" s="112"/>
      <c r="AH821" s="112"/>
      <c r="AI821" s="112"/>
      <c r="AJ821" s="112"/>
      <c r="AK821" s="112"/>
      <c r="AL821" s="112"/>
      <c r="AM821" s="112"/>
      <c r="AN821" s="112"/>
      <c r="AO821" s="112"/>
      <c r="AP821" s="112"/>
      <c r="AQ821" s="112"/>
      <c r="AR821" s="112"/>
      <c r="AS821" s="112"/>
      <c r="AT821" s="112"/>
      <c r="AU821" s="112"/>
      <c r="AV821" s="112"/>
      <c r="AW821" s="112"/>
      <c r="AX821" s="112"/>
    </row>
    <row r="822" spans="2:50" s="144" customFormat="1" outlineLevel="1" x14ac:dyDescent="0.25">
      <c r="B822" s="363"/>
      <c r="C822" s="364"/>
      <c r="D822" s="365"/>
      <c r="E822" s="377"/>
      <c r="F822" s="377"/>
      <c r="G822" s="377"/>
      <c r="H822" s="377"/>
      <c r="I822" s="377"/>
      <c r="J822" s="377"/>
      <c r="K822" s="377"/>
      <c r="L822" s="377"/>
      <c r="M822" s="377"/>
      <c r="N822" s="377"/>
      <c r="O822" s="378"/>
      <c r="P822" s="145"/>
      <c r="Q822" s="1" t="s">
        <v>1605</v>
      </c>
      <c r="S822" s="112"/>
      <c r="T822" s="112"/>
      <c r="U822" s="112"/>
      <c r="V822" s="112"/>
      <c r="W822" s="112"/>
      <c r="X822" s="112"/>
      <c r="Y822" s="112"/>
      <c r="Z822" s="112"/>
      <c r="AA822" s="112"/>
      <c r="AB822" s="112"/>
      <c r="AC822" s="112"/>
      <c r="AD822" s="112"/>
      <c r="AE822" s="112"/>
      <c r="AF822" s="112"/>
      <c r="AG822" s="112"/>
      <c r="AH822" s="112"/>
      <c r="AI822" s="112"/>
      <c r="AJ822" s="112"/>
      <c r="AK822" s="112"/>
      <c r="AL822" s="112"/>
      <c r="AM822" s="112"/>
      <c r="AN822" s="112"/>
      <c r="AO822" s="112"/>
      <c r="AP822" s="112"/>
      <c r="AQ822" s="112"/>
      <c r="AR822" s="112"/>
      <c r="AS822" s="112"/>
      <c r="AT822" s="112"/>
      <c r="AU822" s="112"/>
      <c r="AV822" s="112"/>
      <c r="AW822" s="112"/>
      <c r="AX822" s="112"/>
    </row>
    <row r="823" spans="2:50" s="144" customFormat="1" outlineLevel="1" x14ac:dyDescent="0.25">
      <c r="B823" s="363"/>
      <c r="C823" s="364"/>
      <c r="D823" s="365"/>
      <c r="E823" s="377"/>
      <c r="F823" s="377"/>
      <c r="G823" s="377"/>
      <c r="H823" s="377"/>
      <c r="I823" s="377"/>
      <c r="J823" s="377"/>
      <c r="K823" s="377"/>
      <c r="L823" s="377"/>
      <c r="M823" s="377"/>
      <c r="N823" s="377"/>
      <c r="O823" s="378"/>
      <c r="P823" s="145"/>
      <c r="Q823" s="1" t="s">
        <v>1606</v>
      </c>
      <c r="S823" s="112"/>
      <c r="T823" s="112"/>
      <c r="U823" s="112"/>
      <c r="V823" s="112"/>
      <c r="W823" s="112"/>
      <c r="X823" s="112"/>
      <c r="Y823" s="112"/>
      <c r="Z823" s="112"/>
      <c r="AA823" s="112"/>
      <c r="AB823" s="112"/>
      <c r="AC823" s="112"/>
      <c r="AD823" s="112"/>
      <c r="AE823" s="112"/>
      <c r="AF823" s="112"/>
      <c r="AG823" s="112"/>
      <c r="AH823" s="112"/>
      <c r="AI823" s="112"/>
      <c r="AJ823" s="112"/>
      <c r="AK823" s="112"/>
      <c r="AL823" s="112"/>
      <c r="AM823" s="112"/>
      <c r="AN823" s="112"/>
      <c r="AO823" s="112"/>
      <c r="AP823" s="112"/>
      <c r="AQ823" s="112"/>
      <c r="AR823" s="112"/>
      <c r="AS823" s="112"/>
      <c r="AT823" s="112"/>
      <c r="AU823" s="112"/>
      <c r="AV823" s="112"/>
      <c r="AW823" s="112"/>
      <c r="AX823" s="112"/>
    </row>
    <row r="824" spans="2:50" s="144" customFormat="1" outlineLevel="1" x14ac:dyDescent="0.25">
      <c r="B824" s="363"/>
      <c r="C824" s="364"/>
      <c r="D824" s="365"/>
      <c r="E824" s="377"/>
      <c r="F824" s="377"/>
      <c r="G824" s="377"/>
      <c r="H824" s="377"/>
      <c r="I824" s="377"/>
      <c r="J824" s="377"/>
      <c r="K824" s="377"/>
      <c r="L824" s="377"/>
      <c r="M824" s="377"/>
      <c r="N824" s="377"/>
      <c r="O824" s="378"/>
      <c r="P824" s="145"/>
      <c r="Q824" s="1" t="s">
        <v>1607</v>
      </c>
      <c r="S824" s="112"/>
      <c r="T824" s="112"/>
      <c r="U824" s="112"/>
      <c r="V824" s="112"/>
      <c r="W824" s="112"/>
      <c r="X824" s="112"/>
      <c r="Y824" s="112"/>
      <c r="Z824" s="112"/>
      <c r="AA824" s="112"/>
      <c r="AB824" s="112"/>
      <c r="AC824" s="112"/>
      <c r="AD824" s="112"/>
      <c r="AE824" s="112"/>
      <c r="AF824" s="112"/>
      <c r="AG824" s="112"/>
      <c r="AH824" s="112"/>
      <c r="AI824" s="112"/>
      <c r="AJ824" s="112"/>
      <c r="AK824" s="112"/>
      <c r="AL824" s="112"/>
      <c r="AM824" s="112"/>
      <c r="AN824" s="112"/>
      <c r="AO824" s="112"/>
      <c r="AP824" s="112"/>
      <c r="AQ824" s="112"/>
      <c r="AR824" s="112"/>
      <c r="AS824" s="112"/>
      <c r="AT824" s="112"/>
      <c r="AU824" s="112"/>
      <c r="AV824" s="112"/>
      <c r="AW824" s="112"/>
      <c r="AX824" s="112"/>
    </row>
    <row r="825" spans="2:50" s="144" customFormat="1" outlineLevel="1" x14ac:dyDescent="0.25">
      <c r="B825" s="363"/>
      <c r="C825" s="364"/>
      <c r="D825" s="365"/>
      <c r="E825" s="377"/>
      <c r="F825" s="377"/>
      <c r="G825" s="377"/>
      <c r="H825" s="377"/>
      <c r="I825" s="377"/>
      <c r="J825" s="377"/>
      <c r="K825" s="377"/>
      <c r="L825" s="377"/>
      <c r="M825" s="377"/>
      <c r="N825" s="377"/>
      <c r="O825" s="378"/>
      <c r="P825" s="145"/>
      <c r="Q825" s="1" t="s">
        <v>1608</v>
      </c>
      <c r="S825" s="112"/>
      <c r="T825" s="112"/>
      <c r="U825" s="112"/>
      <c r="V825" s="112"/>
      <c r="W825" s="112"/>
      <c r="X825" s="112"/>
      <c r="Y825" s="112"/>
      <c r="Z825" s="112"/>
      <c r="AA825" s="112"/>
      <c r="AB825" s="112"/>
      <c r="AC825" s="112"/>
      <c r="AD825" s="112"/>
      <c r="AE825" s="112"/>
      <c r="AF825" s="112"/>
      <c r="AG825" s="112"/>
      <c r="AH825" s="112"/>
      <c r="AI825" s="112"/>
      <c r="AJ825" s="112"/>
      <c r="AK825" s="112"/>
      <c r="AL825" s="112"/>
      <c r="AM825" s="112"/>
      <c r="AN825" s="112"/>
      <c r="AO825" s="112"/>
      <c r="AP825" s="112"/>
      <c r="AQ825" s="112"/>
      <c r="AR825" s="112"/>
      <c r="AS825" s="112"/>
      <c r="AT825" s="112"/>
      <c r="AU825" s="112"/>
      <c r="AV825" s="112"/>
      <c r="AW825" s="112"/>
      <c r="AX825" s="112"/>
    </row>
    <row r="826" spans="2:50" s="144" customFormat="1" outlineLevel="1" x14ac:dyDescent="0.25">
      <c r="B826" s="363"/>
      <c r="C826" s="364"/>
      <c r="D826" s="365"/>
      <c r="E826" s="377"/>
      <c r="F826" s="377"/>
      <c r="G826" s="377"/>
      <c r="H826" s="377"/>
      <c r="I826" s="377"/>
      <c r="J826" s="377"/>
      <c r="K826" s="377"/>
      <c r="L826" s="377"/>
      <c r="M826" s="377"/>
      <c r="N826" s="377"/>
      <c r="O826" s="378"/>
      <c r="P826" s="145"/>
      <c r="Q826" s="1" t="s">
        <v>1609</v>
      </c>
      <c r="S826" s="112"/>
      <c r="T826" s="112"/>
      <c r="U826" s="112"/>
      <c r="V826" s="112"/>
      <c r="W826" s="112"/>
      <c r="X826" s="112"/>
      <c r="Y826" s="112"/>
      <c r="Z826" s="112"/>
      <c r="AA826" s="112"/>
      <c r="AB826" s="112"/>
      <c r="AC826" s="112"/>
      <c r="AD826" s="112"/>
      <c r="AE826" s="112"/>
      <c r="AF826" s="112"/>
      <c r="AG826" s="112"/>
      <c r="AH826" s="112"/>
      <c r="AI826" s="112"/>
      <c r="AJ826" s="112"/>
      <c r="AK826" s="112"/>
      <c r="AL826" s="112"/>
      <c r="AM826" s="112"/>
      <c r="AN826" s="112"/>
      <c r="AO826" s="112"/>
      <c r="AP826" s="112"/>
      <c r="AQ826" s="112"/>
      <c r="AR826" s="112"/>
      <c r="AS826" s="112"/>
      <c r="AT826" s="112"/>
      <c r="AU826" s="112"/>
      <c r="AV826" s="112"/>
      <c r="AW826" s="112"/>
      <c r="AX826" s="112"/>
    </row>
    <row r="827" spans="2:50" s="144" customFormat="1" outlineLevel="1" x14ac:dyDescent="0.25">
      <c r="B827" s="363"/>
      <c r="C827" s="364"/>
      <c r="D827" s="365"/>
      <c r="E827" s="377"/>
      <c r="F827" s="377"/>
      <c r="G827" s="377"/>
      <c r="H827" s="377"/>
      <c r="I827" s="377"/>
      <c r="J827" s="377"/>
      <c r="K827" s="377"/>
      <c r="L827" s="377"/>
      <c r="M827" s="377"/>
      <c r="N827" s="377"/>
      <c r="O827" s="378"/>
      <c r="P827" s="145"/>
      <c r="Q827" s="1" t="s">
        <v>1610</v>
      </c>
      <c r="S827" s="112"/>
      <c r="T827" s="112"/>
      <c r="U827" s="112"/>
      <c r="V827" s="112"/>
      <c r="W827" s="112"/>
      <c r="X827" s="112"/>
      <c r="Y827" s="112"/>
      <c r="Z827" s="112"/>
      <c r="AA827" s="112"/>
      <c r="AB827" s="112"/>
      <c r="AC827" s="112"/>
      <c r="AD827" s="112"/>
      <c r="AE827" s="112"/>
      <c r="AF827" s="112"/>
      <c r="AG827" s="112"/>
      <c r="AH827" s="112"/>
      <c r="AI827" s="112"/>
      <c r="AJ827" s="112"/>
      <c r="AK827" s="112"/>
      <c r="AL827" s="112"/>
      <c r="AM827" s="112"/>
      <c r="AN827" s="112"/>
      <c r="AO827" s="112"/>
      <c r="AP827" s="112"/>
      <c r="AQ827" s="112"/>
      <c r="AR827" s="112"/>
      <c r="AS827" s="112"/>
      <c r="AT827" s="112"/>
      <c r="AU827" s="112"/>
      <c r="AV827" s="112"/>
      <c r="AW827" s="112"/>
      <c r="AX827" s="112"/>
    </row>
    <row r="828" spans="2:50" s="144" customFormat="1" outlineLevel="1" x14ac:dyDescent="0.25">
      <c r="B828" s="363"/>
      <c r="C828" s="364"/>
      <c r="D828" s="365"/>
      <c r="E828" s="377"/>
      <c r="F828" s="377"/>
      <c r="G828" s="377"/>
      <c r="H828" s="377"/>
      <c r="I828" s="377"/>
      <c r="J828" s="377"/>
      <c r="K828" s="377"/>
      <c r="L828" s="377"/>
      <c r="M828" s="377"/>
      <c r="N828" s="377"/>
      <c r="O828" s="378"/>
      <c r="P828" s="145"/>
      <c r="Q828" s="1" t="s">
        <v>1611</v>
      </c>
      <c r="S828" s="112"/>
      <c r="T828" s="112"/>
      <c r="U828" s="112"/>
      <c r="V828" s="112"/>
      <c r="W828" s="112"/>
      <c r="X828" s="112"/>
      <c r="Y828" s="112"/>
      <c r="Z828" s="112"/>
      <c r="AA828" s="112"/>
      <c r="AB828" s="112"/>
      <c r="AC828" s="112"/>
      <c r="AD828" s="112"/>
      <c r="AE828" s="112"/>
      <c r="AF828" s="112"/>
      <c r="AG828" s="112"/>
      <c r="AH828" s="112"/>
      <c r="AI828" s="112"/>
      <c r="AJ828" s="112"/>
      <c r="AK828" s="112"/>
      <c r="AL828" s="112"/>
      <c r="AM828" s="112"/>
      <c r="AN828" s="112"/>
      <c r="AO828" s="112"/>
      <c r="AP828" s="112"/>
      <c r="AQ828" s="112"/>
      <c r="AR828" s="112"/>
      <c r="AS828" s="112"/>
      <c r="AT828" s="112"/>
      <c r="AU828" s="112"/>
      <c r="AV828" s="112"/>
      <c r="AW828" s="112"/>
      <c r="AX828" s="112"/>
    </row>
    <row r="829" spans="2:50" s="144" customFormat="1" outlineLevel="1" x14ac:dyDescent="0.25">
      <c r="B829" s="363"/>
      <c r="C829" s="364"/>
      <c r="D829" s="365"/>
      <c r="E829" s="377"/>
      <c r="F829" s="377"/>
      <c r="G829" s="377"/>
      <c r="H829" s="377"/>
      <c r="I829" s="377"/>
      <c r="J829" s="377"/>
      <c r="K829" s="377"/>
      <c r="L829" s="377"/>
      <c r="M829" s="377"/>
      <c r="N829" s="377"/>
      <c r="O829" s="378"/>
      <c r="P829" s="145"/>
      <c r="Q829" s="1" t="s">
        <v>1612</v>
      </c>
      <c r="S829" s="112"/>
      <c r="T829" s="112"/>
      <c r="U829" s="112"/>
      <c r="V829" s="112"/>
      <c r="W829" s="112"/>
      <c r="X829" s="112"/>
      <c r="Y829" s="112"/>
      <c r="Z829" s="112"/>
      <c r="AA829" s="112"/>
      <c r="AB829" s="112"/>
      <c r="AC829" s="112"/>
      <c r="AD829" s="112"/>
      <c r="AE829" s="112"/>
      <c r="AF829" s="112"/>
      <c r="AG829" s="112"/>
      <c r="AH829" s="112"/>
      <c r="AI829" s="112"/>
      <c r="AJ829" s="112"/>
      <c r="AK829" s="112"/>
      <c r="AL829" s="112"/>
      <c r="AM829" s="112"/>
      <c r="AN829" s="112"/>
      <c r="AO829" s="112"/>
      <c r="AP829" s="112"/>
      <c r="AQ829" s="112"/>
      <c r="AR829" s="112"/>
      <c r="AS829" s="112"/>
      <c r="AT829" s="112"/>
      <c r="AU829" s="112"/>
      <c r="AV829" s="112"/>
      <c r="AW829" s="112"/>
      <c r="AX829" s="112"/>
    </row>
    <row r="830" spans="2:50" s="144" customFormat="1" outlineLevel="1" x14ac:dyDescent="0.25">
      <c r="B830" s="363"/>
      <c r="C830" s="364"/>
      <c r="D830" s="365"/>
      <c r="E830" s="377"/>
      <c r="F830" s="377"/>
      <c r="G830" s="377"/>
      <c r="H830" s="377"/>
      <c r="I830" s="377"/>
      <c r="J830" s="377"/>
      <c r="K830" s="377"/>
      <c r="L830" s="377"/>
      <c r="M830" s="377"/>
      <c r="N830" s="377"/>
      <c r="O830" s="378"/>
      <c r="P830" s="145"/>
      <c r="Q830" s="1" t="s">
        <v>1613</v>
      </c>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2"/>
      <c r="AP830" s="112"/>
      <c r="AQ830" s="112"/>
      <c r="AR830" s="112"/>
      <c r="AS830" s="112"/>
      <c r="AT830" s="112"/>
      <c r="AU830" s="112"/>
      <c r="AV830" s="112"/>
      <c r="AW830" s="112"/>
      <c r="AX830" s="112"/>
    </row>
    <row r="831" spans="2:50" s="144" customFormat="1" outlineLevel="1" x14ac:dyDescent="0.25">
      <c r="B831" s="363"/>
      <c r="C831" s="364"/>
      <c r="D831" s="365"/>
      <c r="E831" s="377"/>
      <c r="F831" s="377"/>
      <c r="G831" s="377"/>
      <c r="H831" s="377"/>
      <c r="I831" s="377"/>
      <c r="J831" s="377"/>
      <c r="K831" s="377"/>
      <c r="L831" s="377"/>
      <c r="M831" s="377"/>
      <c r="N831" s="377"/>
      <c r="O831" s="378"/>
      <c r="P831" s="145"/>
      <c r="Q831" s="1" t="s">
        <v>1614</v>
      </c>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2"/>
      <c r="AP831" s="112"/>
      <c r="AQ831" s="112"/>
      <c r="AR831" s="112"/>
      <c r="AS831" s="112"/>
      <c r="AT831" s="112"/>
      <c r="AU831" s="112"/>
      <c r="AV831" s="112"/>
      <c r="AW831" s="112"/>
      <c r="AX831" s="112"/>
    </row>
    <row r="832" spans="2:50" s="144" customFormat="1" outlineLevel="1" x14ac:dyDescent="0.25">
      <c r="B832" s="363"/>
      <c r="C832" s="364"/>
      <c r="D832" s="365"/>
      <c r="E832" s="377"/>
      <c r="F832" s="377"/>
      <c r="G832" s="377"/>
      <c r="H832" s="377"/>
      <c r="I832" s="377"/>
      <c r="J832" s="377"/>
      <c r="K832" s="377"/>
      <c r="L832" s="377"/>
      <c r="M832" s="377"/>
      <c r="N832" s="377"/>
      <c r="O832" s="378"/>
      <c r="P832" s="145"/>
      <c r="Q832" s="1" t="s">
        <v>1615</v>
      </c>
      <c r="S832" s="112"/>
      <c r="T832" s="112"/>
      <c r="U832" s="112"/>
      <c r="V832" s="112"/>
      <c r="W832" s="112"/>
      <c r="X832" s="112"/>
      <c r="Y832" s="112"/>
      <c r="Z832" s="112"/>
      <c r="AA832" s="112"/>
      <c r="AB832" s="112"/>
      <c r="AC832" s="112"/>
      <c r="AD832" s="112"/>
      <c r="AE832" s="112"/>
      <c r="AF832" s="112"/>
      <c r="AG832" s="112"/>
      <c r="AH832" s="112"/>
      <c r="AI832" s="112"/>
      <c r="AJ832" s="112"/>
      <c r="AK832" s="112"/>
      <c r="AL832" s="112"/>
      <c r="AM832" s="112"/>
      <c r="AN832" s="112"/>
      <c r="AO832" s="112"/>
      <c r="AP832" s="112"/>
      <c r="AQ832" s="112"/>
      <c r="AR832" s="112"/>
      <c r="AS832" s="112"/>
      <c r="AT832" s="112"/>
      <c r="AU832" s="112"/>
      <c r="AV832" s="112"/>
      <c r="AW832" s="112"/>
      <c r="AX832" s="112"/>
    </row>
    <row r="833" spans="2:50" s="144" customFormat="1" outlineLevel="1" x14ac:dyDescent="0.25">
      <c r="B833" s="363"/>
      <c r="C833" s="364"/>
      <c r="D833" s="365"/>
      <c r="E833" s="377"/>
      <c r="F833" s="377"/>
      <c r="G833" s="377"/>
      <c r="H833" s="377"/>
      <c r="I833" s="377"/>
      <c r="J833" s="377"/>
      <c r="K833" s="377"/>
      <c r="L833" s="377"/>
      <c r="M833" s="377"/>
      <c r="N833" s="377"/>
      <c r="O833" s="378"/>
      <c r="P833" s="145"/>
      <c r="Q833" s="1" t="s">
        <v>1616</v>
      </c>
      <c r="S833" s="112"/>
      <c r="T833" s="112"/>
      <c r="U833" s="112"/>
      <c r="V833" s="112"/>
      <c r="W833" s="112"/>
      <c r="X833" s="112"/>
      <c r="Y833" s="112"/>
      <c r="Z833" s="112"/>
      <c r="AA833" s="112"/>
      <c r="AB833" s="112"/>
      <c r="AC833" s="112"/>
      <c r="AD833" s="112"/>
      <c r="AE833" s="112"/>
      <c r="AF833" s="112"/>
      <c r="AG833" s="112"/>
      <c r="AH833" s="112"/>
      <c r="AI833" s="112"/>
      <c r="AJ833" s="112"/>
      <c r="AK833" s="112"/>
      <c r="AL833" s="112"/>
      <c r="AM833" s="112"/>
      <c r="AN833" s="112"/>
      <c r="AO833" s="112"/>
      <c r="AP833" s="112"/>
      <c r="AQ833" s="112"/>
      <c r="AR833" s="112"/>
      <c r="AS833" s="112"/>
      <c r="AT833" s="112"/>
      <c r="AU833" s="112"/>
      <c r="AV833" s="112"/>
      <c r="AW833" s="112"/>
      <c r="AX833" s="112"/>
    </row>
    <row r="834" spans="2:50" s="144" customFormat="1" outlineLevel="1" x14ac:dyDescent="0.25">
      <c r="B834" s="363"/>
      <c r="C834" s="364"/>
      <c r="D834" s="365"/>
      <c r="E834" s="377"/>
      <c r="F834" s="377"/>
      <c r="G834" s="377"/>
      <c r="H834" s="377"/>
      <c r="I834" s="377"/>
      <c r="J834" s="377"/>
      <c r="K834" s="377"/>
      <c r="L834" s="377"/>
      <c r="M834" s="377"/>
      <c r="N834" s="377"/>
      <c r="O834" s="378"/>
      <c r="P834" s="145"/>
      <c r="Q834" s="1" t="s">
        <v>1617</v>
      </c>
      <c r="S834" s="112"/>
      <c r="T834" s="112"/>
      <c r="U834" s="112"/>
      <c r="V834" s="112"/>
      <c r="W834" s="112"/>
      <c r="X834" s="112"/>
      <c r="Y834" s="112"/>
      <c r="Z834" s="112"/>
      <c r="AA834" s="112"/>
      <c r="AB834" s="112"/>
      <c r="AC834" s="112"/>
      <c r="AD834" s="112"/>
      <c r="AE834" s="112"/>
      <c r="AF834" s="112"/>
      <c r="AG834" s="112"/>
      <c r="AH834" s="112"/>
      <c r="AI834" s="112"/>
      <c r="AJ834" s="112"/>
      <c r="AK834" s="112"/>
      <c r="AL834" s="112"/>
      <c r="AM834" s="112"/>
      <c r="AN834" s="112"/>
      <c r="AO834" s="112"/>
      <c r="AP834" s="112"/>
      <c r="AQ834" s="112"/>
      <c r="AR834" s="112"/>
      <c r="AS834" s="112"/>
      <c r="AT834" s="112"/>
      <c r="AU834" s="112"/>
      <c r="AV834" s="112"/>
      <c r="AW834" s="112"/>
      <c r="AX834" s="112"/>
    </row>
    <row r="835" spans="2:50" s="144" customFormat="1" outlineLevel="1" x14ac:dyDescent="0.25">
      <c r="B835" s="363"/>
      <c r="C835" s="364"/>
      <c r="D835" s="365"/>
      <c r="E835" s="377"/>
      <c r="F835" s="377"/>
      <c r="G835" s="377"/>
      <c r="H835" s="377"/>
      <c r="I835" s="377"/>
      <c r="J835" s="377"/>
      <c r="K835" s="377"/>
      <c r="L835" s="377"/>
      <c r="M835" s="377"/>
      <c r="N835" s="377"/>
      <c r="O835" s="378"/>
      <c r="P835" s="145"/>
      <c r="Q835" s="1" t="s">
        <v>1618</v>
      </c>
      <c r="S835" s="112"/>
      <c r="T835" s="112"/>
      <c r="U835" s="112"/>
      <c r="V835" s="112"/>
      <c r="W835" s="112"/>
      <c r="X835" s="112"/>
      <c r="Y835" s="112"/>
      <c r="Z835" s="112"/>
      <c r="AA835" s="112"/>
      <c r="AB835" s="112"/>
      <c r="AC835" s="112"/>
      <c r="AD835" s="112"/>
      <c r="AE835" s="112"/>
      <c r="AF835" s="112"/>
      <c r="AG835" s="112"/>
      <c r="AH835" s="112"/>
      <c r="AI835" s="112"/>
      <c r="AJ835" s="112"/>
      <c r="AK835" s="112"/>
      <c r="AL835" s="112"/>
      <c r="AM835" s="112"/>
      <c r="AN835" s="112"/>
      <c r="AO835" s="112"/>
      <c r="AP835" s="112"/>
      <c r="AQ835" s="112"/>
      <c r="AR835" s="112"/>
      <c r="AS835" s="112"/>
      <c r="AT835" s="112"/>
      <c r="AU835" s="112"/>
      <c r="AV835" s="112"/>
      <c r="AW835" s="112"/>
      <c r="AX835" s="112"/>
    </row>
    <row r="836" spans="2:50" s="144" customFormat="1" outlineLevel="1" x14ac:dyDescent="0.25">
      <c r="B836" s="363"/>
      <c r="C836" s="364"/>
      <c r="D836" s="365"/>
      <c r="E836" s="377"/>
      <c r="F836" s="377"/>
      <c r="G836" s="377"/>
      <c r="H836" s="377"/>
      <c r="I836" s="377"/>
      <c r="J836" s="377"/>
      <c r="K836" s="377"/>
      <c r="L836" s="377"/>
      <c r="M836" s="377"/>
      <c r="N836" s="377"/>
      <c r="O836" s="378"/>
      <c r="P836" s="145"/>
      <c r="Q836" s="1" t="s">
        <v>1619</v>
      </c>
      <c r="S836" s="112"/>
      <c r="T836" s="112"/>
      <c r="U836" s="112"/>
      <c r="V836" s="112"/>
      <c r="W836" s="112"/>
      <c r="X836" s="112"/>
      <c r="Y836" s="112"/>
      <c r="Z836" s="112"/>
      <c r="AA836" s="112"/>
      <c r="AB836" s="112"/>
      <c r="AC836" s="112"/>
      <c r="AD836" s="112"/>
      <c r="AE836" s="112"/>
      <c r="AF836" s="112"/>
      <c r="AG836" s="112"/>
      <c r="AH836" s="112"/>
      <c r="AI836" s="112"/>
      <c r="AJ836" s="112"/>
      <c r="AK836" s="112"/>
      <c r="AL836" s="112"/>
      <c r="AM836" s="112"/>
      <c r="AN836" s="112"/>
      <c r="AO836" s="112"/>
      <c r="AP836" s="112"/>
      <c r="AQ836" s="112"/>
      <c r="AR836" s="112"/>
      <c r="AS836" s="112"/>
      <c r="AT836" s="112"/>
      <c r="AU836" s="112"/>
      <c r="AV836" s="112"/>
      <c r="AW836" s="112"/>
      <c r="AX836" s="112"/>
    </row>
    <row r="837" spans="2:50" s="144" customFormat="1" outlineLevel="1" x14ac:dyDescent="0.25">
      <c r="B837" s="363"/>
      <c r="C837" s="364"/>
      <c r="D837" s="365"/>
      <c r="E837" s="377"/>
      <c r="F837" s="377"/>
      <c r="G837" s="377"/>
      <c r="H837" s="377"/>
      <c r="I837" s="377"/>
      <c r="J837" s="377"/>
      <c r="K837" s="377"/>
      <c r="L837" s="377"/>
      <c r="M837" s="377"/>
      <c r="N837" s="377"/>
      <c r="O837" s="378"/>
      <c r="P837" s="145"/>
      <c r="Q837" s="1" t="s">
        <v>1620</v>
      </c>
      <c r="S837" s="112"/>
      <c r="T837" s="112"/>
      <c r="U837" s="112"/>
      <c r="V837" s="112"/>
      <c r="W837" s="112"/>
      <c r="X837" s="112"/>
      <c r="Y837" s="112"/>
      <c r="Z837" s="112"/>
      <c r="AA837" s="112"/>
      <c r="AB837" s="112"/>
      <c r="AC837" s="112"/>
      <c r="AD837" s="112"/>
      <c r="AE837" s="112"/>
      <c r="AF837" s="112"/>
      <c r="AG837" s="112"/>
      <c r="AH837" s="112"/>
      <c r="AI837" s="112"/>
      <c r="AJ837" s="112"/>
      <c r="AK837" s="112"/>
      <c r="AL837" s="112"/>
      <c r="AM837" s="112"/>
      <c r="AN837" s="112"/>
      <c r="AO837" s="112"/>
      <c r="AP837" s="112"/>
      <c r="AQ837" s="112"/>
      <c r="AR837" s="112"/>
      <c r="AS837" s="112"/>
      <c r="AT837" s="112"/>
      <c r="AU837" s="112"/>
      <c r="AV837" s="112"/>
      <c r="AW837" s="112"/>
      <c r="AX837" s="112"/>
    </row>
    <row r="838" spans="2:50" s="144" customFormat="1" outlineLevel="1" x14ac:dyDescent="0.25">
      <c r="B838" s="363"/>
      <c r="C838" s="364"/>
      <c r="D838" s="365"/>
      <c r="E838" s="377"/>
      <c r="F838" s="377"/>
      <c r="G838" s="377"/>
      <c r="H838" s="377"/>
      <c r="I838" s="377"/>
      <c r="J838" s="377"/>
      <c r="K838" s="377"/>
      <c r="L838" s="377"/>
      <c r="M838" s="377"/>
      <c r="N838" s="377"/>
      <c r="O838" s="378"/>
      <c r="P838" s="145"/>
      <c r="Q838" s="1" t="s">
        <v>1621</v>
      </c>
      <c r="S838" s="112"/>
      <c r="T838" s="112"/>
      <c r="U838" s="112"/>
      <c r="V838" s="112"/>
      <c r="W838" s="112"/>
      <c r="X838" s="112"/>
      <c r="Y838" s="112"/>
      <c r="Z838" s="112"/>
      <c r="AA838" s="112"/>
      <c r="AB838" s="112"/>
      <c r="AC838" s="112"/>
      <c r="AD838" s="112"/>
      <c r="AE838" s="112"/>
      <c r="AF838" s="112"/>
      <c r="AG838" s="112"/>
      <c r="AH838" s="112"/>
      <c r="AI838" s="112"/>
      <c r="AJ838" s="112"/>
      <c r="AK838" s="112"/>
      <c r="AL838" s="112"/>
      <c r="AM838" s="112"/>
      <c r="AN838" s="112"/>
      <c r="AO838" s="112"/>
      <c r="AP838" s="112"/>
      <c r="AQ838" s="112"/>
      <c r="AR838" s="112"/>
      <c r="AS838" s="112"/>
      <c r="AT838" s="112"/>
      <c r="AU838" s="112"/>
      <c r="AV838" s="112"/>
      <c r="AW838" s="112"/>
      <c r="AX838" s="112"/>
    </row>
    <row r="839" spans="2:50" s="144" customFormat="1" outlineLevel="1" x14ac:dyDescent="0.25">
      <c r="B839" s="363"/>
      <c r="C839" s="364"/>
      <c r="D839" s="365"/>
      <c r="E839" s="377"/>
      <c r="F839" s="377"/>
      <c r="G839" s="377"/>
      <c r="H839" s="377"/>
      <c r="I839" s="377"/>
      <c r="J839" s="377"/>
      <c r="K839" s="377"/>
      <c r="L839" s="377"/>
      <c r="M839" s="377"/>
      <c r="N839" s="377"/>
      <c r="O839" s="378"/>
      <c r="P839" s="145"/>
      <c r="Q839" s="1" t="s">
        <v>1622</v>
      </c>
      <c r="S839" s="112"/>
      <c r="T839" s="112"/>
      <c r="U839" s="112"/>
      <c r="V839" s="112"/>
      <c r="W839" s="112"/>
      <c r="X839" s="112"/>
      <c r="Y839" s="112"/>
      <c r="Z839" s="112"/>
      <c r="AA839" s="112"/>
      <c r="AB839" s="112"/>
      <c r="AC839" s="112"/>
      <c r="AD839" s="112"/>
      <c r="AE839" s="112"/>
      <c r="AF839" s="112"/>
      <c r="AG839" s="112"/>
      <c r="AH839" s="112"/>
      <c r="AI839" s="112"/>
      <c r="AJ839" s="112"/>
      <c r="AK839" s="112"/>
      <c r="AL839" s="112"/>
      <c r="AM839" s="112"/>
      <c r="AN839" s="112"/>
      <c r="AO839" s="112"/>
      <c r="AP839" s="112"/>
      <c r="AQ839" s="112"/>
      <c r="AR839" s="112"/>
      <c r="AS839" s="112"/>
      <c r="AT839" s="112"/>
      <c r="AU839" s="112"/>
      <c r="AV839" s="112"/>
      <c r="AW839" s="112"/>
      <c r="AX839" s="112"/>
    </row>
    <row r="840" spans="2:50" s="144" customFormat="1" outlineLevel="1" x14ac:dyDescent="0.25">
      <c r="B840" s="363"/>
      <c r="C840" s="364"/>
      <c r="D840" s="365"/>
      <c r="E840" s="377"/>
      <c r="F840" s="377"/>
      <c r="G840" s="377"/>
      <c r="H840" s="377"/>
      <c r="I840" s="377"/>
      <c r="J840" s="377"/>
      <c r="K840" s="377"/>
      <c r="L840" s="377"/>
      <c r="M840" s="377"/>
      <c r="N840" s="377"/>
      <c r="O840" s="378"/>
      <c r="P840" s="145"/>
      <c r="Q840" s="1" t="s">
        <v>1623</v>
      </c>
      <c r="S840" s="112"/>
      <c r="T840" s="112"/>
      <c r="U840" s="112"/>
      <c r="V840" s="112"/>
      <c r="W840" s="112"/>
      <c r="X840" s="112"/>
      <c r="Y840" s="112"/>
      <c r="Z840" s="112"/>
      <c r="AA840" s="112"/>
      <c r="AB840" s="112"/>
      <c r="AC840" s="112"/>
      <c r="AD840" s="112"/>
      <c r="AE840" s="112"/>
      <c r="AF840" s="112"/>
      <c r="AG840" s="112"/>
      <c r="AH840" s="112"/>
      <c r="AI840" s="112"/>
      <c r="AJ840" s="112"/>
      <c r="AK840" s="112"/>
      <c r="AL840" s="112"/>
      <c r="AM840" s="112"/>
      <c r="AN840" s="112"/>
      <c r="AO840" s="112"/>
      <c r="AP840" s="112"/>
      <c r="AQ840" s="112"/>
      <c r="AR840" s="112"/>
      <c r="AS840" s="112"/>
      <c r="AT840" s="112"/>
      <c r="AU840" s="112"/>
      <c r="AV840" s="112"/>
      <c r="AW840" s="112"/>
      <c r="AX840" s="112"/>
    </row>
    <row r="841" spans="2:50" s="144" customFormat="1" outlineLevel="1" x14ac:dyDescent="0.25">
      <c r="B841" s="363"/>
      <c r="C841" s="364"/>
      <c r="D841" s="365"/>
      <c r="E841" s="377"/>
      <c r="F841" s="377"/>
      <c r="G841" s="377"/>
      <c r="H841" s="377"/>
      <c r="I841" s="377"/>
      <c r="J841" s="377"/>
      <c r="K841" s="377"/>
      <c r="L841" s="377"/>
      <c r="M841" s="377"/>
      <c r="N841" s="377"/>
      <c r="O841" s="378"/>
      <c r="P841" s="145"/>
      <c r="Q841" s="1" t="s">
        <v>1624</v>
      </c>
      <c r="S841" s="112"/>
      <c r="T841" s="112"/>
      <c r="U841" s="112"/>
      <c r="V841" s="112"/>
      <c r="W841" s="112"/>
      <c r="X841" s="112"/>
      <c r="Y841" s="112"/>
      <c r="Z841" s="112"/>
      <c r="AA841" s="112"/>
      <c r="AB841" s="112"/>
      <c r="AC841" s="112"/>
      <c r="AD841" s="112"/>
      <c r="AE841" s="112"/>
      <c r="AF841" s="112"/>
      <c r="AG841" s="112"/>
      <c r="AH841" s="112"/>
      <c r="AI841" s="112"/>
      <c r="AJ841" s="112"/>
      <c r="AK841" s="112"/>
      <c r="AL841" s="112"/>
      <c r="AM841" s="112"/>
      <c r="AN841" s="112"/>
      <c r="AO841" s="112"/>
      <c r="AP841" s="112"/>
      <c r="AQ841" s="112"/>
      <c r="AR841" s="112"/>
      <c r="AS841" s="112"/>
      <c r="AT841" s="112"/>
      <c r="AU841" s="112"/>
      <c r="AV841" s="112"/>
      <c r="AW841" s="112"/>
      <c r="AX841" s="112"/>
    </row>
    <row r="842" spans="2:50" s="144" customFormat="1" outlineLevel="1" x14ac:dyDescent="0.25">
      <c r="B842" s="363"/>
      <c r="C842" s="364"/>
      <c r="D842" s="365"/>
      <c r="E842" s="377"/>
      <c r="F842" s="377"/>
      <c r="G842" s="377"/>
      <c r="H842" s="377"/>
      <c r="I842" s="377"/>
      <c r="J842" s="377"/>
      <c r="K842" s="377"/>
      <c r="L842" s="377"/>
      <c r="M842" s="377"/>
      <c r="N842" s="377"/>
      <c r="O842" s="378"/>
      <c r="P842" s="145"/>
      <c r="Q842" s="1" t="s">
        <v>1625</v>
      </c>
      <c r="S842" s="112"/>
      <c r="T842" s="112"/>
      <c r="U842" s="112"/>
      <c r="V842" s="112"/>
      <c r="W842" s="112"/>
      <c r="X842" s="112"/>
      <c r="Y842" s="112"/>
      <c r="Z842" s="112"/>
      <c r="AA842" s="112"/>
      <c r="AB842" s="112"/>
      <c r="AC842" s="112"/>
      <c r="AD842" s="112"/>
      <c r="AE842" s="112"/>
      <c r="AF842" s="112"/>
      <c r="AG842" s="112"/>
      <c r="AH842" s="112"/>
      <c r="AI842" s="112"/>
      <c r="AJ842" s="112"/>
      <c r="AK842" s="112"/>
      <c r="AL842" s="112"/>
      <c r="AM842" s="112"/>
      <c r="AN842" s="112"/>
      <c r="AO842" s="112"/>
      <c r="AP842" s="112"/>
      <c r="AQ842" s="112"/>
      <c r="AR842" s="112"/>
      <c r="AS842" s="112"/>
      <c r="AT842" s="112"/>
      <c r="AU842" s="112"/>
      <c r="AV842" s="112"/>
      <c r="AW842" s="112"/>
      <c r="AX842" s="112"/>
    </row>
    <row r="843" spans="2:50" s="144" customFormat="1" outlineLevel="1" x14ac:dyDescent="0.25">
      <c r="B843" s="363"/>
      <c r="C843" s="364"/>
      <c r="D843" s="365"/>
      <c r="E843" s="377"/>
      <c r="F843" s="377"/>
      <c r="G843" s="377"/>
      <c r="H843" s="377"/>
      <c r="I843" s="377"/>
      <c r="J843" s="377"/>
      <c r="K843" s="377"/>
      <c r="L843" s="377"/>
      <c r="M843" s="377"/>
      <c r="N843" s="377"/>
      <c r="O843" s="378"/>
      <c r="P843" s="145"/>
      <c r="Q843" s="1" t="s">
        <v>1626</v>
      </c>
      <c r="S843" s="112"/>
      <c r="T843" s="112"/>
      <c r="U843" s="112"/>
      <c r="V843" s="112"/>
      <c r="W843" s="112"/>
      <c r="X843" s="112"/>
      <c r="Y843" s="112"/>
      <c r="Z843" s="112"/>
      <c r="AA843" s="112"/>
      <c r="AB843" s="112"/>
      <c r="AC843" s="112"/>
      <c r="AD843" s="112"/>
      <c r="AE843" s="112"/>
      <c r="AF843" s="112"/>
      <c r="AG843" s="112"/>
      <c r="AH843" s="112"/>
      <c r="AI843" s="112"/>
      <c r="AJ843" s="112"/>
      <c r="AK843" s="112"/>
      <c r="AL843" s="112"/>
      <c r="AM843" s="112"/>
      <c r="AN843" s="112"/>
      <c r="AO843" s="112"/>
      <c r="AP843" s="112"/>
      <c r="AQ843" s="112"/>
      <c r="AR843" s="112"/>
      <c r="AS843" s="112"/>
      <c r="AT843" s="112"/>
      <c r="AU843" s="112"/>
      <c r="AV843" s="112"/>
      <c r="AW843" s="112"/>
      <c r="AX843" s="112"/>
    </row>
    <row r="844" spans="2:50" s="144" customFormat="1" outlineLevel="1" x14ac:dyDescent="0.25">
      <c r="B844" s="363"/>
      <c r="C844" s="364"/>
      <c r="D844" s="365"/>
      <c r="E844" s="377"/>
      <c r="F844" s="377"/>
      <c r="G844" s="377"/>
      <c r="H844" s="377"/>
      <c r="I844" s="377"/>
      <c r="J844" s="377"/>
      <c r="K844" s="377"/>
      <c r="L844" s="377"/>
      <c r="M844" s="377"/>
      <c r="N844" s="377"/>
      <c r="O844" s="378"/>
      <c r="P844" s="145"/>
      <c r="Q844" s="1" t="s">
        <v>1627</v>
      </c>
      <c r="S844" s="112"/>
      <c r="T844" s="112"/>
      <c r="U844" s="112"/>
      <c r="V844" s="112"/>
      <c r="W844" s="112"/>
      <c r="X844" s="112"/>
      <c r="Y844" s="112"/>
      <c r="Z844" s="112"/>
      <c r="AA844" s="112"/>
      <c r="AB844" s="112"/>
      <c r="AC844" s="112"/>
      <c r="AD844" s="112"/>
      <c r="AE844" s="112"/>
      <c r="AF844" s="112"/>
      <c r="AG844" s="112"/>
      <c r="AH844" s="112"/>
      <c r="AI844" s="112"/>
      <c r="AJ844" s="112"/>
      <c r="AK844" s="112"/>
      <c r="AL844" s="112"/>
      <c r="AM844" s="112"/>
      <c r="AN844" s="112"/>
      <c r="AO844" s="112"/>
      <c r="AP844" s="112"/>
      <c r="AQ844" s="112"/>
      <c r="AR844" s="112"/>
      <c r="AS844" s="112"/>
      <c r="AT844" s="112"/>
      <c r="AU844" s="112"/>
      <c r="AV844" s="112"/>
      <c r="AW844" s="112"/>
      <c r="AX844" s="112"/>
    </row>
    <row r="845" spans="2:50" s="144" customFormat="1" outlineLevel="1" x14ac:dyDescent="0.25">
      <c r="B845" s="363"/>
      <c r="C845" s="364"/>
      <c r="D845" s="365"/>
      <c r="E845" s="377"/>
      <c r="F845" s="377"/>
      <c r="G845" s="377"/>
      <c r="H845" s="377"/>
      <c r="I845" s="377"/>
      <c r="J845" s="377"/>
      <c r="K845" s="377"/>
      <c r="L845" s="377"/>
      <c r="M845" s="377"/>
      <c r="N845" s="377"/>
      <c r="O845" s="378"/>
      <c r="P845" s="145"/>
      <c r="Q845" s="1" t="s">
        <v>1628</v>
      </c>
      <c r="S845" s="112"/>
      <c r="T845" s="112"/>
      <c r="U845" s="112"/>
      <c r="V845" s="112"/>
      <c r="W845" s="112"/>
      <c r="X845" s="112"/>
      <c r="Y845" s="112"/>
      <c r="Z845" s="112"/>
      <c r="AA845" s="112"/>
      <c r="AB845" s="112"/>
      <c r="AC845" s="112"/>
      <c r="AD845" s="112"/>
      <c r="AE845" s="112"/>
      <c r="AF845" s="112"/>
      <c r="AG845" s="112"/>
      <c r="AH845" s="112"/>
      <c r="AI845" s="112"/>
      <c r="AJ845" s="112"/>
      <c r="AK845" s="112"/>
      <c r="AL845" s="112"/>
      <c r="AM845" s="112"/>
      <c r="AN845" s="112"/>
      <c r="AO845" s="112"/>
      <c r="AP845" s="112"/>
      <c r="AQ845" s="112"/>
      <c r="AR845" s="112"/>
      <c r="AS845" s="112"/>
      <c r="AT845" s="112"/>
      <c r="AU845" s="112"/>
      <c r="AV845" s="112"/>
      <c r="AW845" s="112"/>
      <c r="AX845" s="112"/>
    </row>
    <row r="846" spans="2:50" s="144" customFormat="1" outlineLevel="1" x14ac:dyDescent="0.25">
      <c r="B846" s="363"/>
      <c r="C846" s="364"/>
      <c r="D846" s="365"/>
      <c r="E846" s="377"/>
      <c r="F846" s="377"/>
      <c r="G846" s="377"/>
      <c r="H846" s="377"/>
      <c r="I846" s="377"/>
      <c r="J846" s="377"/>
      <c r="K846" s="377"/>
      <c r="L846" s="377"/>
      <c r="M846" s="377"/>
      <c r="N846" s="377"/>
      <c r="O846" s="378"/>
      <c r="P846" s="145"/>
      <c r="Q846" s="1" t="s">
        <v>1629</v>
      </c>
      <c r="S846" s="112"/>
      <c r="T846" s="112"/>
      <c r="U846" s="112"/>
      <c r="V846" s="112"/>
      <c r="W846" s="112"/>
      <c r="X846" s="112"/>
      <c r="Y846" s="112"/>
      <c r="Z846" s="112"/>
      <c r="AA846" s="112"/>
      <c r="AB846" s="112"/>
      <c r="AC846" s="112"/>
      <c r="AD846" s="112"/>
      <c r="AE846" s="112"/>
      <c r="AF846" s="112"/>
      <c r="AG846" s="112"/>
      <c r="AH846" s="112"/>
      <c r="AI846" s="112"/>
      <c r="AJ846" s="112"/>
      <c r="AK846" s="112"/>
      <c r="AL846" s="112"/>
      <c r="AM846" s="112"/>
      <c r="AN846" s="112"/>
      <c r="AO846" s="112"/>
      <c r="AP846" s="112"/>
      <c r="AQ846" s="112"/>
      <c r="AR846" s="112"/>
      <c r="AS846" s="112"/>
      <c r="AT846" s="112"/>
      <c r="AU846" s="112"/>
      <c r="AV846" s="112"/>
      <c r="AW846" s="112"/>
      <c r="AX846" s="112"/>
    </row>
    <row r="847" spans="2:50" s="144" customFormat="1" outlineLevel="1" x14ac:dyDescent="0.25">
      <c r="B847" s="363"/>
      <c r="C847" s="364"/>
      <c r="D847" s="365"/>
      <c r="E847" s="377"/>
      <c r="F847" s="377"/>
      <c r="G847" s="377"/>
      <c r="H847" s="377"/>
      <c r="I847" s="377"/>
      <c r="J847" s="377"/>
      <c r="K847" s="377"/>
      <c r="L847" s="377"/>
      <c r="M847" s="377"/>
      <c r="N847" s="377"/>
      <c r="O847" s="378"/>
      <c r="P847" s="145"/>
      <c r="Q847" s="1" t="s">
        <v>1630</v>
      </c>
      <c r="S847" s="112"/>
      <c r="T847" s="112"/>
      <c r="U847" s="112"/>
      <c r="V847" s="112"/>
      <c r="W847" s="112"/>
      <c r="X847" s="112"/>
      <c r="Y847" s="112"/>
      <c r="Z847" s="112"/>
      <c r="AA847" s="112"/>
      <c r="AB847" s="112"/>
      <c r="AC847" s="112"/>
      <c r="AD847" s="112"/>
      <c r="AE847" s="112"/>
      <c r="AF847" s="112"/>
      <c r="AG847" s="112"/>
      <c r="AH847" s="112"/>
      <c r="AI847" s="112"/>
      <c r="AJ847" s="112"/>
      <c r="AK847" s="112"/>
      <c r="AL847" s="112"/>
      <c r="AM847" s="112"/>
      <c r="AN847" s="112"/>
      <c r="AO847" s="112"/>
      <c r="AP847" s="112"/>
      <c r="AQ847" s="112"/>
      <c r="AR847" s="112"/>
      <c r="AS847" s="112"/>
      <c r="AT847" s="112"/>
      <c r="AU847" s="112"/>
      <c r="AV847" s="112"/>
      <c r="AW847" s="112"/>
      <c r="AX847" s="112"/>
    </row>
    <row r="848" spans="2:50" s="144" customFormat="1" outlineLevel="1" x14ac:dyDescent="0.25">
      <c r="B848" s="363"/>
      <c r="C848" s="364"/>
      <c r="D848" s="365"/>
      <c r="E848" s="377"/>
      <c r="F848" s="377"/>
      <c r="G848" s="377"/>
      <c r="H848" s="377"/>
      <c r="I848" s="377"/>
      <c r="J848" s="377"/>
      <c r="K848" s="377"/>
      <c r="L848" s="377"/>
      <c r="M848" s="377"/>
      <c r="N848" s="377"/>
      <c r="O848" s="378"/>
      <c r="P848" s="145"/>
      <c r="Q848" s="1" t="s">
        <v>1631</v>
      </c>
      <c r="S848" s="112"/>
      <c r="T848" s="112"/>
      <c r="U848" s="112"/>
      <c r="V848" s="112"/>
      <c r="W848" s="112"/>
      <c r="X848" s="112"/>
      <c r="Y848" s="112"/>
      <c r="Z848" s="112"/>
      <c r="AA848" s="112"/>
      <c r="AB848" s="112"/>
      <c r="AC848" s="112"/>
      <c r="AD848" s="112"/>
      <c r="AE848" s="112"/>
      <c r="AF848" s="112"/>
      <c r="AG848" s="112"/>
      <c r="AH848" s="112"/>
      <c r="AI848" s="112"/>
      <c r="AJ848" s="112"/>
      <c r="AK848" s="112"/>
      <c r="AL848" s="112"/>
      <c r="AM848" s="112"/>
      <c r="AN848" s="112"/>
      <c r="AO848" s="112"/>
      <c r="AP848" s="112"/>
      <c r="AQ848" s="112"/>
      <c r="AR848" s="112"/>
      <c r="AS848" s="112"/>
      <c r="AT848" s="112"/>
      <c r="AU848" s="112"/>
      <c r="AV848" s="112"/>
      <c r="AW848" s="112"/>
      <c r="AX848" s="112"/>
    </row>
    <row r="849" spans="2:50" s="144" customFormat="1" outlineLevel="1" x14ac:dyDescent="0.25">
      <c r="B849" s="363"/>
      <c r="C849" s="364"/>
      <c r="D849" s="365"/>
      <c r="E849" s="377"/>
      <c r="F849" s="377"/>
      <c r="G849" s="377"/>
      <c r="H849" s="377"/>
      <c r="I849" s="377"/>
      <c r="J849" s="377"/>
      <c r="K849" s="377"/>
      <c r="L849" s="377"/>
      <c r="M849" s="377"/>
      <c r="N849" s="377"/>
      <c r="O849" s="378"/>
      <c r="P849" s="145"/>
      <c r="Q849" s="1" t="s">
        <v>1632</v>
      </c>
      <c r="S849" s="112"/>
      <c r="T849" s="112"/>
      <c r="U849" s="112"/>
      <c r="V849" s="112"/>
      <c r="W849" s="112"/>
      <c r="X849" s="112"/>
      <c r="Y849" s="112"/>
      <c r="Z849" s="112"/>
      <c r="AA849" s="112"/>
      <c r="AB849" s="112"/>
      <c r="AC849" s="112"/>
      <c r="AD849" s="112"/>
      <c r="AE849" s="112"/>
      <c r="AF849" s="112"/>
      <c r="AG849" s="112"/>
      <c r="AH849" s="112"/>
      <c r="AI849" s="112"/>
      <c r="AJ849" s="112"/>
      <c r="AK849" s="112"/>
      <c r="AL849" s="112"/>
      <c r="AM849" s="112"/>
      <c r="AN849" s="112"/>
      <c r="AO849" s="112"/>
      <c r="AP849" s="112"/>
      <c r="AQ849" s="112"/>
      <c r="AR849" s="112"/>
      <c r="AS849" s="112"/>
      <c r="AT849" s="112"/>
      <c r="AU849" s="112"/>
      <c r="AV849" s="112"/>
      <c r="AW849" s="112"/>
      <c r="AX849" s="112"/>
    </row>
    <row r="850" spans="2:50" s="144" customFormat="1" outlineLevel="1" x14ac:dyDescent="0.25">
      <c r="B850" s="363"/>
      <c r="C850" s="364"/>
      <c r="D850" s="365"/>
      <c r="E850" s="377"/>
      <c r="F850" s="377"/>
      <c r="G850" s="377"/>
      <c r="H850" s="377"/>
      <c r="I850" s="377"/>
      <c r="J850" s="377"/>
      <c r="K850" s="377"/>
      <c r="L850" s="377"/>
      <c r="M850" s="377"/>
      <c r="N850" s="377"/>
      <c r="O850" s="378"/>
      <c r="P850" s="145"/>
      <c r="Q850" s="1" t="s">
        <v>1633</v>
      </c>
      <c r="S850" s="112"/>
      <c r="T850" s="112"/>
      <c r="U850" s="112"/>
      <c r="V850" s="112"/>
      <c r="W850" s="112"/>
      <c r="X850" s="112"/>
      <c r="Y850" s="112"/>
      <c r="Z850" s="112"/>
      <c r="AA850" s="112"/>
      <c r="AB850" s="112"/>
      <c r="AC850" s="112"/>
      <c r="AD850" s="112"/>
      <c r="AE850" s="112"/>
      <c r="AF850" s="112"/>
      <c r="AG850" s="112"/>
      <c r="AH850" s="112"/>
      <c r="AI850" s="112"/>
      <c r="AJ850" s="112"/>
      <c r="AK850" s="112"/>
      <c r="AL850" s="112"/>
      <c r="AM850" s="112"/>
      <c r="AN850" s="112"/>
      <c r="AO850" s="112"/>
      <c r="AP850" s="112"/>
      <c r="AQ850" s="112"/>
      <c r="AR850" s="112"/>
      <c r="AS850" s="112"/>
      <c r="AT850" s="112"/>
      <c r="AU850" s="112"/>
      <c r="AV850" s="112"/>
      <c r="AW850" s="112"/>
      <c r="AX850" s="112"/>
    </row>
    <row r="851" spans="2:50" s="144" customFormat="1" outlineLevel="1" x14ac:dyDescent="0.25">
      <c r="B851" s="363"/>
      <c r="C851" s="364"/>
      <c r="D851" s="365"/>
      <c r="E851" s="377"/>
      <c r="F851" s="377"/>
      <c r="G851" s="377"/>
      <c r="H851" s="377"/>
      <c r="I851" s="377"/>
      <c r="J851" s="377"/>
      <c r="K851" s="377"/>
      <c r="L851" s="377"/>
      <c r="M851" s="377"/>
      <c r="N851" s="377"/>
      <c r="O851" s="378"/>
      <c r="P851" s="145"/>
      <c r="Q851" s="1" t="s">
        <v>1634</v>
      </c>
      <c r="S851" s="112"/>
      <c r="T851" s="112"/>
      <c r="U851" s="112"/>
      <c r="V851" s="112"/>
      <c r="W851" s="112"/>
      <c r="X851" s="112"/>
      <c r="Y851" s="112"/>
      <c r="Z851" s="112"/>
      <c r="AA851" s="112"/>
      <c r="AB851" s="112"/>
      <c r="AC851" s="112"/>
      <c r="AD851" s="112"/>
      <c r="AE851" s="112"/>
      <c r="AF851" s="112"/>
      <c r="AG851" s="112"/>
      <c r="AH851" s="112"/>
      <c r="AI851" s="112"/>
      <c r="AJ851" s="112"/>
      <c r="AK851" s="112"/>
      <c r="AL851" s="112"/>
      <c r="AM851" s="112"/>
      <c r="AN851" s="112"/>
      <c r="AO851" s="112"/>
      <c r="AP851" s="112"/>
      <c r="AQ851" s="112"/>
      <c r="AR851" s="112"/>
      <c r="AS851" s="112"/>
      <c r="AT851" s="112"/>
      <c r="AU851" s="112"/>
      <c r="AV851" s="112"/>
      <c r="AW851" s="112"/>
      <c r="AX851" s="112"/>
    </row>
    <row r="852" spans="2:50" s="144" customFormat="1" outlineLevel="1" x14ac:dyDescent="0.25">
      <c r="B852" s="363"/>
      <c r="C852" s="364"/>
      <c r="D852" s="365"/>
      <c r="E852" s="377"/>
      <c r="F852" s="377"/>
      <c r="G852" s="377"/>
      <c r="H852" s="377"/>
      <c r="I852" s="377"/>
      <c r="J852" s="377"/>
      <c r="K852" s="377"/>
      <c r="L852" s="377"/>
      <c r="M852" s="377"/>
      <c r="N852" s="377"/>
      <c r="O852" s="378"/>
      <c r="P852" s="145"/>
      <c r="Q852" s="1" t="s">
        <v>1635</v>
      </c>
      <c r="S852" s="112"/>
      <c r="T852" s="112"/>
      <c r="U852" s="112"/>
      <c r="V852" s="112"/>
      <c r="W852" s="112"/>
      <c r="X852" s="112"/>
      <c r="Y852" s="112"/>
      <c r="Z852" s="112"/>
      <c r="AA852" s="112"/>
      <c r="AB852" s="112"/>
      <c r="AC852" s="112"/>
      <c r="AD852" s="112"/>
      <c r="AE852" s="112"/>
      <c r="AF852" s="112"/>
      <c r="AG852" s="112"/>
      <c r="AH852" s="112"/>
      <c r="AI852" s="112"/>
      <c r="AJ852" s="112"/>
      <c r="AK852" s="112"/>
      <c r="AL852" s="112"/>
      <c r="AM852" s="112"/>
      <c r="AN852" s="112"/>
      <c r="AO852" s="112"/>
      <c r="AP852" s="112"/>
      <c r="AQ852" s="112"/>
      <c r="AR852" s="112"/>
      <c r="AS852" s="112"/>
      <c r="AT852" s="112"/>
      <c r="AU852" s="112"/>
      <c r="AV852" s="112"/>
      <c r="AW852" s="112"/>
      <c r="AX852" s="112"/>
    </row>
    <row r="853" spans="2:50" s="144" customFormat="1" outlineLevel="1" x14ac:dyDescent="0.25">
      <c r="B853" s="363"/>
      <c r="C853" s="364"/>
      <c r="D853" s="365"/>
      <c r="E853" s="377"/>
      <c r="F853" s="377"/>
      <c r="G853" s="377"/>
      <c r="H853" s="377"/>
      <c r="I853" s="377"/>
      <c r="J853" s="377"/>
      <c r="K853" s="377"/>
      <c r="L853" s="377"/>
      <c r="M853" s="377"/>
      <c r="N853" s="377"/>
      <c r="O853" s="378"/>
      <c r="P853" s="145"/>
      <c r="Q853" s="1" t="s">
        <v>1636</v>
      </c>
      <c r="S853" s="112"/>
      <c r="T853" s="112"/>
      <c r="U853" s="112"/>
      <c r="V853" s="112"/>
      <c r="W853" s="112"/>
      <c r="X853" s="112"/>
      <c r="Y853" s="112"/>
      <c r="Z853" s="112"/>
      <c r="AA853" s="112"/>
      <c r="AB853" s="112"/>
      <c r="AC853" s="112"/>
      <c r="AD853" s="112"/>
      <c r="AE853" s="112"/>
      <c r="AF853" s="112"/>
      <c r="AG853" s="112"/>
      <c r="AH853" s="112"/>
      <c r="AI853" s="112"/>
      <c r="AJ853" s="112"/>
      <c r="AK853" s="112"/>
      <c r="AL853" s="112"/>
      <c r="AM853" s="112"/>
      <c r="AN853" s="112"/>
      <c r="AO853" s="112"/>
      <c r="AP853" s="112"/>
      <c r="AQ853" s="112"/>
      <c r="AR853" s="112"/>
      <c r="AS853" s="112"/>
      <c r="AT853" s="112"/>
      <c r="AU853" s="112"/>
      <c r="AV853" s="112"/>
      <c r="AW853" s="112"/>
      <c r="AX853" s="112"/>
    </row>
    <row r="854" spans="2:50" s="144" customFormat="1" outlineLevel="1" x14ac:dyDescent="0.25">
      <c r="B854" s="363"/>
      <c r="C854" s="364"/>
      <c r="D854" s="365"/>
      <c r="E854" s="377"/>
      <c r="F854" s="377"/>
      <c r="G854" s="377"/>
      <c r="H854" s="377"/>
      <c r="I854" s="377"/>
      <c r="J854" s="377"/>
      <c r="K854" s="377"/>
      <c r="L854" s="377"/>
      <c r="M854" s="377"/>
      <c r="N854" s="377"/>
      <c r="O854" s="378"/>
      <c r="P854" s="145"/>
      <c r="Q854" s="1" t="s">
        <v>1637</v>
      </c>
      <c r="S854" s="112"/>
      <c r="T854" s="112"/>
      <c r="U854" s="112"/>
      <c r="V854" s="112"/>
      <c r="W854" s="112"/>
      <c r="X854" s="112"/>
      <c r="Y854" s="112"/>
      <c r="Z854" s="112"/>
      <c r="AA854" s="112"/>
      <c r="AB854" s="112"/>
      <c r="AC854" s="112"/>
      <c r="AD854" s="112"/>
      <c r="AE854" s="112"/>
      <c r="AF854" s="112"/>
      <c r="AG854" s="112"/>
      <c r="AH854" s="112"/>
      <c r="AI854" s="112"/>
      <c r="AJ854" s="112"/>
      <c r="AK854" s="112"/>
      <c r="AL854" s="112"/>
      <c r="AM854" s="112"/>
      <c r="AN854" s="112"/>
      <c r="AO854" s="112"/>
      <c r="AP854" s="112"/>
      <c r="AQ854" s="112"/>
      <c r="AR854" s="112"/>
      <c r="AS854" s="112"/>
      <c r="AT854" s="112"/>
      <c r="AU854" s="112"/>
      <c r="AV854" s="112"/>
      <c r="AW854" s="112"/>
      <c r="AX854" s="112"/>
    </row>
    <row r="855" spans="2:50" s="144" customFormat="1" outlineLevel="1" x14ac:dyDescent="0.25">
      <c r="B855" s="363"/>
      <c r="C855" s="364"/>
      <c r="D855" s="365"/>
      <c r="E855" s="377"/>
      <c r="F855" s="377"/>
      <c r="G855" s="377"/>
      <c r="H855" s="377"/>
      <c r="I855" s="377"/>
      <c r="J855" s="377"/>
      <c r="K855" s="377"/>
      <c r="L855" s="377"/>
      <c r="M855" s="377"/>
      <c r="N855" s="377"/>
      <c r="O855" s="378"/>
      <c r="P855" s="145"/>
      <c r="Q855" s="1" t="s">
        <v>1638</v>
      </c>
      <c r="S855" s="112"/>
      <c r="T855" s="112"/>
      <c r="U855" s="112"/>
      <c r="V855" s="112"/>
      <c r="W855" s="112"/>
      <c r="X855" s="112"/>
      <c r="Y855" s="112"/>
      <c r="Z855" s="112"/>
      <c r="AA855" s="112"/>
      <c r="AB855" s="112"/>
      <c r="AC855" s="112"/>
      <c r="AD855" s="112"/>
      <c r="AE855" s="112"/>
      <c r="AF855" s="112"/>
      <c r="AG855" s="112"/>
      <c r="AH855" s="112"/>
      <c r="AI855" s="112"/>
      <c r="AJ855" s="112"/>
      <c r="AK855" s="112"/>
      <c r="AL855" s="112"/>
      <c r="AM855" s="112"/>
      <c r="AN855" s="112"/>
      <c r="AO855" s="112"/>
      <c r="AP855" s="112"/>
      <c r="AQ855" s="112"/>
      <c r="AR855" s="112"/>
      <c r="AS855" s="112"/>
      <c r="AT855" s="112"/>
      <c r="AU855" s="112"/>
      <c r="AV855" s="112"/>
      <c r="AW855" s="112"/>
      <c r="AX855" s="112"/>
    </row>
    <row r="856" spans="2:50" s="144" customFormat="1" outlineLevel="1" x14ac:dyDescent="0.25">
      <c r="B856" s="363"/>
      <c r="C856" s="364"/>
      <c r="D856" s="365"/>
      <c r="E856" s="377"/>
      <c r="F856" s="377"/>
      <c r="G856" s="377"/>
      <c r="H856" s="377"/>
      <c r="I856" s="377"/>
      <c r="J856" s="377"/>
      <c r="K856" s="377"/>
      <c r="L856" s="377"/>
      <c r="M856" s="377"/>
      <c r="N856" s="377"/>
      <c r="O856" s="378"/>
      <c r="P856" s="145"/>
      <c r="Q856" s="1" t="s">
        <v>1639</v>
      </c>
      <c r="S856" s="112"/>
      <c r="T856" s="112"/>
      <c r="U856" s="112"/>
      <c r="V856" s="112"/>
      <c r="W856" s="112"/>
      <c r="X856" s="112"/>
      <c r="Y856" s="112"/>
      <c r="Z856" s="112"/>
      <c r="AA856" s="112"/>
      <c r="AB856" s="112"/>
      <c r="AC856" s="112"/>
      <c r="AD856" s="112"/>
      <c r="AE856" s="112"/>
      <c r="AF856" s="112"/>
      <c r="AG856" s="112"/>
      <c r="AH856" s="112"/>
      <c r="AI856" s="112"/>
      <c r="AJ856" s="112"/>
      <c r="AK856" s="112"/>
      <c r="AL856" s="112"/>
      <c r="AM856" s="112"/>
      <c r="AN856" s="112"/>
      <c r="AO856" s="112"/>
      <c r="AP856" s="112"/>
      <c r="AQ856" s="112"/>
      <c r="AR856" s="112"/>
      <c r="AS856" s="112"/>
      <c r="AT856" s="112"/>
      <c r="AU856" s="112"/>
      <c r="AV856" s="112"/>
      <c r="AW856" s="112"/>
      <c r="AX856" s="112"/>
    </row>
    <row r="857" spans="2:50" s="144" customFormat="1" outlineLevel="1" x14ac:dyDescent="0.25">
      <c r="B857" s="363"/>
      <c r="C857" s="364"/>
      <c r="D857" s="365"/>
      <c r="E857" s="377"/>
      <c r="F857" s="377"/>
      <c r="G857" s="377"/>
      <c r="H857" s="377"/>
      <c r="I857" s="377"/>
      <c r="J857" s="377"/>
      <c r="K857" s="377"/>
      <c r="L857" s="377"/>
      <c r="M857" s="377"/>
      <c r="N857" s="377"/>
      <c r="O857" s="378"/>
      <c r="P857" s="145"/>
      <c r="Q857" s="1" t="s">
        <v>1640</v>
      </c>
      <c r="S857" s="112"/>
      <c r="T857" s="112"/>
      <c r="U857" s="112"/>
      <c r="V857" s="112"/>
      <c r="W857" s="112"/>
      <c r="X857" s="112"/>
      <c r="Y857" s="112"/>
      <c r="Z857" s="112"/>
      <c r="AA857" s="112"/>
      <c r="AB857" s="112"/>
      <c r="AC857" s="112"/>
      <c r="AD857" s="112"/>
      <c r="AE857" s="112"/>
      <c r="AF857" s="112"/>
      <c r="AG857" s="112"/>
      <c r="AH857" s="112"/>
      <c r="AI857" s="112"/>
      <c r="AJ857" s="112"/>
      <c r="AK857" s="112"/>
      <c r="AL857" s="112"/>
      <c r="AM857" s="112"/>
      <c r="AN857" s="112"/>
      <c r="AO857" s="112"/>
      <c r="AP857" s="112"/>
      <c r="AQ857" s="112"/>
      <c r="AR857" s="112"/>
      <c r="AS857" s="112"/>
      <c r="AT857" s="112"/>
      <c r="AU857" s="112"/>
      <c r="AV857" s="112"/>
      <c r="AW857" s="112"/>
      <c r="AX857" s="112"/>
    </row>
    <row r="858" spans="2:50" s="144" customFormat="1" outlineLevel="1" x14ac:dyDescent="0.25">
      <c r="B858" s="363"/>
      <c r="C858" s="364"/>
      <c r="D858" s="365"/>
      <c r="E858" s="377"/>
      <c r="F858" s="377"/>
      <c r="G858" s="377"/>
      <c r="H858" s="377"/>
      <c r="I858" s="377"/>
      <c r="J858" s="377"/>
      <c r="K858" s="377"/>
      <c r="L858" s="377"/>
      <c r="M858" s="377"/>
      <c r="N858" s="377"/>
      <c r="O858" s="378"/>
      <c r="P858" s="145"/>
      <c r="Q858" s="1" t="s">
        <v>1641</v>
      </c>
      <c r="S858" s="112"/>
      <c r="T858" s="112"/>
      <c r="U858" s="112"/>
      <c r="V858" s="112"/>
      <c r="W858" s="112"/>
      <c r="X858" s="112"/>
      <c r="Y858" s="112"/>
      <c r="Z858" s="112"/>
      <c r="AA858" s="112"/>
      <c r="AB858" s="112"/>
      <c r="AC858" s="112"/>
      <c r="AD858" s="112"/>
      <c r="AE858" s="112"/>
      <c r="AF858" s="112"/>
      <c r="AG858" s="112"/>
      <c r="AH858" s="112"/>
      <c r="AI858" s="112"/>
      <c r="AJ858" s="112"/>
      <c r="AK858" s="112"/>
      <c r="AL858" s="112"/>
      <c r="AM858" s="112"/>
      <c r="AN858" s="112"/>
      <c r="AO858" s="112"/>
      <c r="AP858" s="112"/>
      <c r="AQ858" s="112"/>
      <c r="AR858" s="112"/>
      <c r="AS858" s="112"/>
      <c r="AT858" s="112"/>
      <c r="AU858" s="112"/>
      <c r="AV858" s="112"/>
      <c r="AW858" s="112"/>
      <c r="AX858" s="112"/>
    </row>
    <row r="859" spans="2:50" s="144" customFormat="1" outlineLevel="1" x14ac:dyDescent="0.25">
      <c r="B859" s="363"/>
      <c r="C859" s="364"/>
      <c r="D859" s="365"/>
      <c r="E859" s="377"/>
      <c r="F859" s="377"/>
      <c r="G859" s="377"/>
      <c r="H859" s="377"/>
      <c r="I859" s="377"/>
      <c r="J859" s="377"/>
      <c r="K859" s="377"/>
      <c r="L859" s="377"/>
      <c r="M859" s="377"/>
      <c r="N859" s="377"/>
      <c r="O859" s="378"/>
      <c r="P859" s="145"/>
      <c r="Q859" s="1" t="s">
        <v>1642</v>
      </c>
      <c r="S859" s="112"/>
      <c r="T859" s="112"/>
      <c r="U859" s="112"/>
      <c r="V859" s="112"/>
      <c r="W859" s="112"/>
      <c r="X859" s="112"/>
      <c r="Y859" s="112"/>
      <c r="Z859" s="112"/>
      <c r="AA859" s="112"/>
      <c r="AB859" s="112"/>
      <c r="AC859" s="112"/>
      <c r="AD859" s="112"/>
      <c r="AE859" s="112"/>
      <c r="AF859" s="112"/>
      <c r="AG859" s="112"/>
      <c r="AH859" s="112"/>
      <c r="AI859" s="112"/>
      <c r="AJ859" s="112"/>
      <c r="AK859" s="112"/>
      <c r="AL859" s="112"/>
      <c r="AM859" s="112"/>
      <c r="AN859" s="112"/>
      <c r="AO859" s="112"/>
      <c r="AP859" s="112"/>
      <c r="AQ859" s="112"/>
      <c r="AR859" s="112"/>
      <c r="AS859" s="112"/>
      <c r="AT859" s="112"/>
      <c r="AU859" s="112"/>
      <c r="AV859" s="112"/>
      <c r="AW859" s="112"/>
      <c r="AX859" s="112"/>
    </row>
    <row r="860" spans="2:50" s="144" customFormat="1" outlineLevel="1" x14ac:dyDescent="0.25">
      <c r="B860" s="363"/>
      <c r="C860" s="364"/>
      <c r="D860" s="365"/>
      <c r="E860" s="377"/>
      <c r="F860" s="377"/>
      <c r="G860" s="377"/>
      <c r="H860" s="377"/>
      <c r="I860" s="377"/>
      <c r="J860" s="377"/>
      <c r="K860" s="377"/>
      <c r="L860" s="377"/>
      <c r="M860" s="377"/>
      <c r="N860" s="377"/>
      <c r="O860" s="378"/>
      <c r="P860" s="145"/>
      <c r="Q860" s="1" t="s">
        <v>1643</v>
      </c>
      <c r="S860" s="112"/>
      <c r="T860" s="112"/>
      <c r="U860" s="112"/>
      <c r="V860" s="112"/>
      <c r="W860" s="112"/>
      <c r="X860" s="112"/>
      <c r="Y860" s="112"/>
      <c r="Z860" s="112"/>
      <c r="AA860" s="112"/>
      <c r="AB860" s="112"/>
      <c r="AC860" s="112"/>
      <c r="AD860" s="112"/>
      <c r="AE860" s="112"/>
      <c r="AF860" s="112"/>
      <c r="AG860" s="112"/>
      <c r="AH860" s="112"/>
      <c r="AI860" s="112"/>
      <c r="AJ860" s="112"/>
      <c r="AK860" s="112"/>
      <c r="AL860" s="112"/>
      <c r="AM860" s="112"/>
      <c r="AN860" s="112"/>
      <c r="AO860" s="112"/>
      <c r="AP860" s="112"/>
      <c r="AQ860" s="112"/>
      <c r="AR860" s="112"/>
      <c r="AS860" s="112"/>
      <c r="AT860" s="112"/>
      <c r="AU860" s="112"/>
      <c r="AV860" s="112"/>
      <c r="AW860" s="112"/>
      <c r="AX860" s="112"/>
    </row>
    <row r="861" spans="2:50" s="144" customFormat="1" outlineLevel="1" x14ac:dyDescent="0.25">
      <c r="B861" s="363"/>
      <c r="C861" s="364"/>
      <c r="D861" s="365"/>
      <c r="E861" s="377"/>
      <c r="F861" s="377"/>
      <c r="G861" s="377"/>
      <c r="H861" s="377"/>
      <c r="I861" s="377"/>
      <c r="J861" s="377"/>
      <c r="K861" s="377"/>
      <c r="L861" s="377"/>
      <c r="M861" s="377"/>
      <c r="N861" s="377"/>
      <c r="O861" s="378"/>
      <c r="P861" s="145"/>
      <c r="Q861" s="1" t="s">
        <v>1644</v>
      </c>
      <c r="S861" s="112"/>
      <c r="T861" s="112"/>
      <c r="U861" s="112"/>
      <c r="V861" s="112"/>
      <c r="W861" s="112"/>
      <c r="X861" s="112"/>
      <c r="Y861" s="112"/>
      <c r="Z861" s="112"/>
      <c r="AA861" s="112"/>
      <c r="AB861" s="112"/>
      <c r="AC861" s="112"/>
      <c r="AD861" s="112"/>
      <c r="AE861" s="112"/>
      <c r="AF861" s="112"/>
      <c r="AG861" s="112"/>
      <c r="AH861" s="112"/>
      <c r="AI861" s="112"/>
      <c r="AJ861" s="112"/>
      <c r="AK861" s="112"/>
      <c r="AL861" s="112"/>
      <c r="AM861" s="112"/>
      <c r="AN861" s="112"/>
      <c r="AO861" s="112"/>
      <c r="AP861" s="112"/>
      <c r="AQ861" s="112"/>
      <c r="AR861" s="112"/>
      <c r="AS861" s="112"/>
      <c r="AT861" s="112"/>
      <c r="AU861" s="112"/>
      <c r="AV861" s="112"/>
      <c r="AW861" s="112"/>
      <c r="AX861" s="112"/>
    </row>
    <row r="862" spans="2:50" s="144" customFormat="1" outlineLevel="1" x14ac:dyDescent="0.25">
      <c r="B862" s="363"/>
      <c r="C862" s="364"/>
      <c r="D862" s="365"/>
      <c r="E862" s="377"/>
      <c r="F862" s="377"/>
      <c r="G862" s="377"/>
      <c r="H862" s="377"/>
      <c r="I862" s="377"/>
      <c r="J862" s="377"/>
      <c r="K862" s="377"/>
      <c r="L862" s="377"/>
      <c r="M862" s="377"/>
      <c r="N862" s="377"/>
      <c r="O862" s="378"/>
      <c r="P862" s="145"/>
      <c r="Q862" s="1" t="s">
        <v>1645</v>
      </c>
      <c r="S862" s="112"/>
      <c r="T862" s="112"/>
      <c r="U862" s="112"/>
      <c r="V862" s="112"/>
      <c r="W862" s="112"/>
      <c r="X862" s="112"/>
      <c r="Y862" s="112"/>
      <c r="Z862" s="112"/>
      <c r="AA862" s="112"/>
      <c r="AB862" s="112"/>
      <c r="AC862" s="112"/>
      <c r="AD862" s="112"/>
      <c r="AE862" s="112"/>
      <c r="AF862" s="112"/>
      <c r="AG862" s="112"/>
      <c r="AH862" s="112"/>
      <c r="AI862" s="112"/>
      <c r="AJ862" s="112"/>
      <c r="AK862" s="112"/>
      <c r="AL862" s="112"/>
      <c r="AM862" s="112"/>
      <c r="AN862" s="112"/>
      <c r="AO862" s="112"/>
      <c r="AP862" s="112"/>
      <c r="AQ862" s="112"/>
      <c r="AR862" s="112"/>
      <c r="AS862" s="112"/>
      <c r="AT862" s="112"/>
      <c r="AU862" s="112"/>
      <c r="AV862" s="112"/>
      <c r="AW862" s="112"/>
      <c r="AX862" s="112"/>
    </row>
    <row r="863" spans="2:50" s="144" customFormat="1" outlineLevel="1" x14ac:dyDescent="0.25">
      <c r="B863" s="363"/>
      <c r="C863" s="364"/>
      <c r="D863" s="365"/>
      <c r="E863" s="377"/>
      <c r="F863" s="377"/>
      <c r="G863" s="377"/>
      <c r="H863" s="377"/>
      <c r="I863" s="377"/>
      <c r="J863" s="377"/>
      <c r="K863" s="377"/>
      <c r="L863" s="377"/>
      <c r="M863" s="377"/>
      <c r="N863" s="377"/>
      <c r="O863" s="378"/>
      <c r="P863" s="145"/>
      <c r="Q863" s="1" t="s">
        <v>1646</v>
      </c>
      <c r="S863" s="112"/>
      <c r="T863" s="112"/>
      <c r="U863" s="112"/>
      <c r="V863" s="112"/>
      <c r="W863" s="112"/>
      <c r="X863" s="112"/>
      <c r="Y863" s="112"/>
      <c r="Z863" s="112"/>
      <c r="AA863" s="112"/>
      <c r="AB863" s="112"/>
      <c r="AC863" s="112"/>
      <c r="AD863" s="112"/>
      <c r="AE863" s="112"/>
      <c r="AF863" s="112"/>
      <c r="AG863" s="112"/>
      <c r="AH863" s="112"/>
      <c r="AI863" s="112"/>
      <c r="AJ863" s="112"/>
      <c r="AK863" s="112"/>
      <c r="AL863" s="112"/>
      <c r="AM863" s="112"/>
      <c r="AN863" s="112"/>
      <c r="AO863" s="112"/>
      <c r="AP863" s="112"/>
      <c r="AQ863" s="112"/>
      <c r="AR863" s="112"/>
      <c r="AS863" s="112"/>
      <c r="AT863" s="112"/>
      <c r="AU863" s="112"/>
      <c r="AV863" s="112"/>
      <c r="AW863" s="112"/>
      <c r="AX863" s="112"/>
    </row>
    <row r="864" spans="2:50" s="144" customFormat="1" outlineLevel="1" x14ac:dyDescent="0.25">
      <c r="B864" s="363"/>
      <c r="C864" s="364"/>
      <c r="D864" s="365"/>
      <c r="E864" s="377"/>
      <c r="F864" s="377"/>
      <c r="G864" s="377"/>
      <c r="H864" s="377"/>
      <c r="I864" s="377"/>
      <c r="J864" s="377"/>
      <c r="K864" s="377"/>
      <c r="L864" s="377"/>
      <c r="M864" s="377"/>
      <c r="N864" s="377"/>
      <c r="O864" s="378"/>
      <c r="P864" s="145"/>
      <c r="Q864" s="1" t="s">
        <v>1647</v>
      </c>
      <c r="S864" s="112"/>
      <c r="T864" s="112"/>
      <c r="U864" s="112"/>
      <c r="V864" s="112"/>
      <c r="W864" s="112"/>
      <c r="X864" s="112"/>
      <c r="Y864" s="112"/>
      <c r="Z864" s="112"/>
      <c r="AA864" s="112"/>
      <c r="AB864" s="112"/>
      <c r="AC864" s="112"/>
      <c r="AD864" s="112"/>
      <c r="AE864" s="112"/>
      <c r="AF864" s="112"/>
      <c r="AG864" s="112"/>
      <c r="AH864" s="112"/>
      <c r="AI864" s="112"/>
      <c r="AJ864" s="112"/>
      <c r="AK864" s="112"/>
      <c r="AL864" s="112"/>
      <c r="AM864" s="112"/>
      <c r="AN864" s="112"/>
      <c r="AO864" s="112"/>
      <c r="AP864" s="112"/>
      <c r="AQ864" s="112"/>
      <c r="AR864" s="112"/>
      <c r="AS864" s="112"/>
      <c r="AT864" s="112"/>
      <c r="AU864" s="112"/>
      <c r="AV864" s="112"/>
      <c r="AW864" s="112"/>
      <c r="AX864" s="112"/>
    </row>
    <row r="865" spans="2:50" s="144" customFormat="1" outlineLevel="1" x14ac:dyDescent="0.25">
      <c r="B865" s="363"/>
      <c r="C865" s="364"/>
      <c r="D865" s="365"/>
      <c r="E865" s="377"/>
      <c r="F865" s="377"/>
      <c r="G865" s="377"/>
      <c r="H865" s="377"/>
      <c r="I865" s="377"/>
      <c r="J865" s="377"/>
      <c r="K865" s="377"/>
      <c r="L865" s="377"/>
      <c r="M865" s="377"/>
      <c r="N865" s="377"/>
      <c r="O865" s="378"/>
      <c r="P865" s="145"/>
      <c r="Q865" s="1" t="s">
        <v>1648</v>
      </c>
      <c r="S865" s="112"/>
      <c r="T865" s="112"/>
      <c r="U865" s="112"/>
      <c r="V865" s="112"/>
      <c r="W865" s="112"/>
      <c r="X865" s="112"/>
      <c r="Y865" s="112"/>
      <c r="Z865" s="112"/>
      <c r="AA865" s="112"/>
      <c r="AB865" s="112"/>
      <c r="AC865" s="112"/>
      <c r="AD865" s="112"/>
      <c r="AE865" s="112"/>
      <c r="AF865" s="112"/>
      <c r="AG865" s="112"/>
      <c r="AH865" s="112"/>
      <c r="AI865" s="112"/>
      <c r="AJ865" s="112"/>
      <c r="AK865" s="112"/>
      <c r="AL865" s="112"/>
      <c r="AM865" s="112"/>
      <c r="AN865" s="112"/>
      <c r="AO865" s="112"/>
      <c r="AP865" s="112"/>
      <c r="AQ865" s="112"/>
      <c r="AR865" s="112"/>
      <c r="AS865" s="112"/>
      <c r="AT865" s="112"/>
      <c r="AU865" s="112"/>
      <c r="AV865" s="112"/>
      <c r="AW865" s="112"/>
      <c r="AX865" s="112"/>
    </row>
    <row r="866" spans="2:50" s="144" customFormat="1" outlineLevel="1" x14ac:dyDescent="0.25">
      <c r="B866" s="363"/>
      <c r="C866" s="364"/>
      <c r="D866" s="365"/>
      <c r="E866" s="377"/>
      <c r="F866" s="377"/>
      <c r="G866" s="377"/>
      <c r="H866" s="377"/>
      <c r="I866" s="377"/>
      <c r="J866" s="377"/>
      <c r="K866" s="377"/>
      <c r="L866" s="377"/>
      <c r="M866" s="377"/>
      <c r="N866" s="377"/>
      <c r="O866" s="378"/>
      <c r="P866" s="145"/>
      <c r="Q866" s="1" t="s">
        <v>1649</v>
      </c>
      <c r="S866" s="112"/>
      <c r="T866" s="112"/>
      <c r="U866" s="112"/>
      <c r="V866" s="112"/>
      <c r="W866" s="112"/>
      <c r="X866" s="112"/>
      <c r="Y866" s="112"/>
      <c r="Z866" s="112"/>
      <c r="AA866" s="112"/>
      <c r="AB866" s="112"/>
      <c r="AC866" s="112"/>
      <c r="AD866" s="112"/>
      <c r="AE866" s="112"/>
      <c r="AF866" s="112"/>
      <c r="AG866" s="112"/>
      <c r="AH866" s="112"/>
      <c r="AI866" s="112"/>
      <c r="AJ866" s="112"/>
      <c r="AK866" s="112"/>
      <c r="AL866" s="112"/>
      <c r="AM866" s="112"/>
      <c r="AN866" s="112"/>
      <c r="AO866" s="112"/>
      <c r="AP866" s="112"/>
      <c r="AQ866" s="112"/>
      <c r="AR866" s="112"/>
      <c r="AS866" s="112"/>
      <c r="AT866" s="112"/>
      <c r="AU866" s="112"/>
      <c r="AV866" s="112"/>
      <c r="AW866" s="112"/>
      <c r="AX866" s="112"/>
    </row>
    <row r="867" spans="2:50" s="144" customFormat="1" outlineLevel="1" x14ac:dyDescent="0.25">
      <c r="B867" s="363"/>
      <c r="C867" s="364"/>
      <c r="D867" s="365"/>
      <c r="E867" s="377"/>
      <c r="F867" s="377"/>
      <c r="G867" s="377"/>
      <c r="H867" s="377"/>
      <c r="I867" s="377"/>
      <c r="J867" s="377"/>
      <c r="K867" s="377"/>
      <c r="L867" s="377"/>
      <c r="M867" s="377"/>
      <c r="N867" s="377"/>
      <c r="O867" s="378"/>
      <c r="P867" s="145"/>
      <c r="Q867" s="1" t="s">
        <v>1650</v>
      </c>
      <c r="S867" s="112"/>
      <c r="T867" s="112"/>
      <c r="U867" s="112"/>
      <c r="V867" s="112"/>
      <c r="W867" s="112"/>
      <c r="X867" s="112"/>
      <c r="Y867" s="112"/>
      <c r="Z867" s="112"/>
      <c r="AA867" s="112"/>
      <c r="AB867" s="112"/>
      <c r="AC867" s="112"/>
      <c r="AD867" s="112"/>
      <c r="AE867" s="112"/>
      <c r="AF867" s="112"/>
      <c r="AG867" s="112"/>
      <c r="AH867" s="112"/>
      <c r="AI867" s="112"/>
      <c r="AJ867" s="112"/>
      <c r="AK867" s="112"/>
      <c r="AL867" s="112"/>
      <c r="AM867" s="112"/>
      <c r="AN867" s="112"/>
      <c r="AO867" s="112"/>
      <c r="AP867" s="112"/>
      <c r="AQ867" s="112"/>
      <c r="AR867" s="112"/>
      <c r="AS867" s="112"/>
      <c r="AT867" s="112"/>
      <c r="AU867" s="112"/>
      <c r="AV867" s="112"/>
      <c r="AW867" s="112"/>
      <c r="AX867" s="112"/>
    </row>
    <row r="868" spans="2:50" s="144" customFormat="1" outlineLevel="1" x14ac:dyDescent="0.25">
      <c r="B868" s="363"/>
      <c r="C868" s="364"/>
      <c r="D868" s="365"/>
      <c r="E868" s="377"/>
      <c r="F868" s="377"/>
      <c r="G868" s="377"/>
      <c r="H868" s="377"/>
      <c r="I868" s="377"/>
      <c r="J868" s="377"/>
      <c r="K868" s="377"/>
      <c r="L868" s="377"/>
      <c r="M868" s="377"/>
      <c r="N868" s="377"/>
      <c r="O868" s="378"/>
      <c r="P868" s="145"/>
      <c r="Q868" s="1" t="s">
        <v>1651</v>
      </c>
      <c r="S868" s="112"/>
      <c r="T868" s="112"/>
      <c r="U868" s="112"/>
      <c r="V868" s="112"/>
      <c r="W868" s="112"/>
      <c r="X868" s="112"/>
      <c r="Y868" s="112"/>
      <c r="Z868" s="112"/>
      <c r="AA868" s="112"/>
      <c r="AB868" s="112"/>
      <c r="AC868" s="112"/>
      <c r="AD868" s="112"/>
      <c r="AE868" s="112"/>
      <c r="AF868" s="112"/>
      <c r="AG868" s="112"/>
      <c r="AH868" s="112"/>
      <c r="AI868" s="112"/>
      <c r="AJ868" s="112"/>
      <c r="AK868" s="112"/>
      <c r="AL868" s="112"/>
      <c r="AM868" s="112"/>
      <c r="AN868" s="112"/>
      <c r="AO868" s="112"/>
      <c r="AP868" s="112"/>
      <c r="AQ868" s="112"/>
      <c r="AR868" s="112"/>
      <c r="AS868" s="112"/>
      <c r="AT868" s="112"/>
      <c r="AU868" s="112"/>
      <c r="AV868" s="112"/>
      <c r="AW868" s="112"/>
      <c r="AX868" s="112"/>
    </row>
    <row r="869" spans="2:50" s="144" customFormat="1" outlineLevel="1" x14ac:dyDescent="0.25">
      <c r="B869" s="363"/>
      <c r="C869" s="364"/>
      <c r="D869" s="365"/>
      <c r="E869" s="377"/>
      <c r="F869" s="377"/>
      <c r="G869" s="377"/>
      <c r="H869" s="377"/>
      <c r="I869" s="377"/>
      <c r="J869" s="377"/>
      <c r="K869" s="377"/>
      <c r="L869" s="377"/>
      <c r="M869" s="377"/>
      <c r="N869" s="377"/>
      <c r="O869" s="378"/>
      <c r="P869" s="145"/>
      <c r="Q869" s="1" t="s">
        <v>1652</v>
      </c>
      <c r="S869" s="112"/>
      <c r="T869" s="112"/>
      <c r="U869" s="112"/>
      <c r="V869" s="112"/>
      <c r="W869" s="112"/>
      <c r="X869" s="112"/>
      <c r="Y869" s="112"/>
      <c r="Z869" s="112"/>
      <c r="AA869" s="112"/>
      <c r="AB869" s="112"/>
      <c r="AC869" s="112"/>
      <c r="AD869" s="112"/>
      <c r="AE869" s="112"/>
      <c r="AF869" s="112"/>
      <c r="AG869" s="112"/>
      <c r="AH869" s="112"/>
      <c r="AI869" s="112"/>
      <c r="AJ869" s="112"/>
      <c r="AK869" s="112"/>
      <c r="AL869" s="112"/>
      <c r="AM869" s="112"/>
      <c r="AN869" s="112"/>
      <c r="AO869" s="112"/>
      <c r="AP869" s="112"/>
      <c r="AQ869" s="112"/>
      <c r="AR869" s="112"/>
      <c r="AS869" s="112"/>
      <c r="AT869" s="112"/>
      <c r="AU869" s="112"/>
      <c r="AV869" s="112"/>
      <c r="AW869" s="112"/>
      <c r="AX869" s="112"/>
    </row>
    <row r="870" spans="2:50" s="144" customFormat="1" outlineLevel="1" x14ac:dyDescent="0.25">
      <c r="B870" s="363"/>
      <c r="C870" s="364"/>
      <c r="D870" s="365"/>
      <c r="E870" s="377"/>
      <c r="F870" s="377"/>
      <c r="G870" s="377"/>
      <c r="H870" s="377"/>
      <c r="I870" s="377"/>
      <c r="J870" s="377"/>
      <c r="K870" s="377"/>
      <c r="L870" s="377"/>
      <c r="M870" s="377"/>
      <c r="N870" s="377"/>
      <c r="O870" s="378"/>
      <c r="P870" s="145"/>
      <c r="Q870" s="1" t="s">
        <v>1653</v>
      </c>
      <c r="S870" s="112"/>
      <c r="T870" s="112"/>
      <c r="U870" s="112"/>
      <c r="V870" s="112"/>
      <c r="W870" s="112"/>
      <c r="X870" s="112"/>
      <c r="Y870" s="112"/>
      <c r="Z870" s="112"/>
      <c r="AA870" s="112"/>
      <c r="AB870" s="112"/>
      <c r="AC870" s="112"/>
      <c r="AD870" s="112"/>
      <c r="AE870" s="112"/>
      <c r="AF870" s="112"/>
      <c r="AG870" s="112"/>
      <c r="AH870" s="112"/>
      <c r="AI870" s="112"/>
      <c r="AJ870" s="112"/>
      <c r="AK870" s="112"/>
      <c r="AL870" s="112"/>
      <c r="AM870" s="112"/>
      <c r="AN870" s="112"/>
      <c r="AO870" s="112"/>
      <c r="AP870" s="112"/>
      <c r="AQ870" s="112"/>
      <c r="AR870" s="112"/>
      <c r="AS870" s="112"/>
      <c r="AT870" s="112"/>
      <c r="AU870" s="112"/>
      <c r="AV870" s="112"/>
      <c r="AW870" s="112"/>
      <c r="AX870" s="112"/>
    </row>
    <row r="871" spans="2:50" s="144" customFormat="1" outlineLevel="1" x14ac:dyDescent="0.25">
      <c r="B871" s="363"/>
      <c r="C871" s="364"/>
      <c r="D871" s="365"/>
      <c r="E871" s="377"/>
      <c r="F871" s="377"/>
      <c r="G871" s="377"/>
      <c r="H871" s="377"/>
      <c r="I871" s="377"/>
      <c r="J871" s="377"/>
      <c r="K871" s="377"/>
      <c r="L871" s="377"/>
      <c r="M871" s="377"/>
      <c r="N871" s="377"/>
      <c r="O871" s="378"/>
      <c r="P871" s="145"/>
      <c r="Q871" s="1" t="s">
        <v>1654</v>
      </c>
      <c r="S871" s="112"/>
      <c r="T871" s="112"/>
      <c r="U871" s="112"/>
      <c r="V871" s="112"/>
      <c r="W871" s="112"/>
      <c r="X871" s="112"/>
      <c r="Y871" s="112"/>
      <c r="Z871" s="112"/>
      <c r="AA871" s="112"/>
      <c r="AB871" s="112"/>
      <c r="AC871" s="112"/>
      <c r="AD871" s="112"/>
      <c r="AE871" s="112"/>
      <c r="AF871" s="112"/>
      <c r="AG871" s="112"/>
      <c r="AH871" s="112"/>
      <c r="AI871" s="112"/>
      <c r="AJ871" s="112"/>
      <c r="AK871" s="112"/>
      <c r="AL871" s="112"/>
      <c r="AM871" s="112"/>
      <c r="AN871" s="112"/>
      <c r="AO871" s="112"/>
      <c r="AP871" s="112"/>
      <c r="AQ871" s="112"/>
      <c r="AR871" s="112"/>
      <c r="AS871" s="112"/>
      <c r="AT871" s="112"/>
      <c r="AU871" s="112"/>
      <c r="AV871" s="112"/>
      <c r="AW871" s="112"/>
      <c r="AX871" s="112"/>
    </row>
    <row r="872" spans="2:50" s="144" customFormat="1" outlineLevel="1" x14ac:dyDescent="0.25">
      <c r="B872" s="363"/>
      <c r="C872" s="364"/>
      <c r="D872" s="365"/>
      <c r="E872" s="377"/>
      <c r="F872" s="377"/>
      <c r="G872" s="377"/>
      <c r="H872" s="377"/>
      <c r="I872" s="377"/>
      <c r="J872" s="377"/>
      <c r="K872" s="377"/>
      <c r="L872" s="377"/>
      <c r="M872" s="377"/>
      <c r="N872" s="377"/>
      <c r="O872" s="378"/>
      <c r="P872" s="145"/>
      <c r="Q872" s="1" t="s">
        <v>1655</v>
      </c>
      <c r="S872" s="112"/>
      <c r="T872" s="112"/>
      <c r="U872" s="112"/>
      <c r="V872" s="112"/>
      <c r="W872" s="112"/>
      <c r="X872" s="112"/>
      <c r="Y872" s="112"/>
      <c r="Z872" s="112"/>
      <c r="AA872" s="112"/>
      <c r="AB872" s="112"/>
      <c r="AC872" s="112"/>
      <c r="AD872" s="112"/>
      <c r="AE872" s="112"/>
      <c r="AF872" s="112"/>
      <c r="AG872" s="112"/>
      <c r="AH872" s="112"/>
      <c r="AI872" s="112"/>
      <c r="AJ872" s="112"/>
      <c r="AK872" s="112"/>
      <c r="AL872" s="112"/>
      <c r="AM872" s="112"/>
      <c r="AN872" s="112"/>
      <c r="AO872" s="112"/>
      <c r="AP872" s="112"/>
      <c r="AQ872" s="112"/>
      <c r="AR872" s="112"/>
      <c r="AS872" s="112"/>
      <c r="AT872" s="112"/>
      <c r="AU872" s="112"/>
      <c r="AV872" s="112"/>
      <c r="AW872" s="112"/>
      <c r="AX872" s="112"/>
    </row>
    <row r="873" spans="2:50" s="144" customFormat="1" outlineLevel="1" x14ac:dyDescent="0.25">
      <c r="B873" s="363"/>
      <c r="C873" s="364"/>
      <c r="D873" s="365"/>
      <c r="E873" s="377"/>
      <c r="F873" s="377"/>
      <c r="G873" s="377"/>
      <c r="H873" s="377"/>
      <c r="I873" s="377"/>
      <c r="J873" s="377"/>
      <c r="K873" s="377"/>
      <c r="L873" s="377"/>
      <c r="M873" s="377"/>
      <c r="N873" s="377"/>
      <c r="O873" s="378"/>
      <c r="P873" s="145"/>
      <c r="Q873" s="1" t="s">
        <v>1656</v>
      </c>
      <c r="S873" s="112"/>
      <c r="T873" s="112"/>
      <c r="U873" s="112"/>
      <c r="V873" s="112"/>
      <c r="W873" s="112"/>
      <c r="X873" s="112"/>
      <c r="Y873" s="112"/>
      <c r="Z873" s="112"/>
      <c r="AA873" s="112"/>
      <c r="AB873" s="112"/>
      <c r="AC873" s="112"/>
      <c r="AD873" s="112"/>
      <c r="AE873" s="112"/>
      <c r="AF873" s="112"/>
      <c r="AG873" s="112"/>
      <c r="AH873" s="112"/>
      <c r="AI873" s="112"/>
      <c r="AJ873" s="112"/>
      <c r="AK873" s="112"/>
      <c r="AL873" s="112"/>
      <c r="AM873" s="112"/>
      <c r="AN873" s="112"/>
      <c r="AO873" s="112"/>
      <c r="AP873" s="112"/>
      <c r="AQ873" s="112"/>
      <c r="AR873" s="112"/>
      <c r="AS873" s="112"/>
      <c r="AT873" s="112"/>
      <c r="AU873" s="112"/>
      <c r="AV873" s="112"/>
      <c r="AW873" s="112"/>
      <c r="AX873" s="112"/>
    </row>
    <row r="874" spans="2:50" s="144" customFormat="1" outlineLevel="1" x14ac:dyDescent="0.25">
      <c r="B874" s="363"/>
      <c r="C874" s="364"/>
      <c r="D874" s="365"/>
      <c r="E874" s="377"/>
      <c r="F874" s="377"/>
      <c r="G874" s="377"/>
      <c r="H874" s="377"/>
      <c r="I874" s="377"/>
      <c r="J874" s="377"/>
      <c r="K874" s="377"/>
      <c r="L874" s="377"/>
      <c r="M874" s="377"/>
      <c r="N874" s="377"/>
      <c r="O874" s="378"/>
      <c r="P874" s="145"/>
      <c r="Q874" s="1" t="s">
        <v>1657</v>
      </c>
      <c r="S874" s="112"/>
      <c r="T874" s="112"/>
      <c r="U874" s="112"/>
      <c r="V874" s="112"/>
      <c r="W874" s="112"/>
      <c r="X874" s="112"/>
      <c r="Y874" s="112"/>
      <c r="Z874" s="112"/>
      <c r="AA874" s="112"/>
      <c r="AB874" s="112"/>
      <c r="AC874" s="112"/>
      <c r="AD874" s="112"/>
      <c r="AE874" s="112"/>
      <c r="AF874" s="112"/>
      <c r="AG874" s="112"/>
      <c r="AH874" s="112"/>
      <c r="AI874" s="112"/>
      <c r="AJ874" s="112"/>
      <c r="AK874" s="112"/>
      <c r="AL874" s="112"/>
      <c r="AM874" s="112"/>
      <c r="AN874" s="112"/>
      <c r="AO874" s="112"/>
      <c r="AP874" s="112"/>
      <c r="AQ874" s="112"/>
      <c r="AR874" s="112"/>
      <c r="AS874" s="112"/>
      <c r="AT874" s="112"/>
      <c r="AU874" s="112"/>
      <c r="AV874" s="112"/>
      <c r="AW874" s="112"/>
      <c r="AX874" s="112"/>
    </row>
    <row r="875" spans="2:50" s="144" customFormat="1" outlineLevel="1" x14ac:dyDescent="0.25">
      <c r="B875" s="363"/>
      <c r="C875" s="364"/>
      <c r="D875" s="365"/>
      <c r="E875" s="377"/>
      <c r="F875" s="377"/>
      <c r="G875" s="377"/>
      <c r="H875" s="377"/>
      <c r="I875" s="377"/>
      <c r="J875" s="377"/>
      <c r="K875" s="377"/>
      <c r="L875" s="377"/>
      <c r="M875" s="377"/>
      <c r="N875" s="377"/>
      <c r="O875" s="378"/>
      <c r="P875" s="145"/>
      <c r="Q875" s="1" t="s">
        <v>1658</v>
      </c>
      <c r="S875" s="112"/>
      <c r="T875" s="112"/>
      <c r="U875" s="112"/>
      <c r="V875" s="112"/>
      <c r="W875" s="112"/>
      <c r="X875" s="112"/>
      <c r="Y875" s="112"/>
      <c r="Z875" s="112"/>
      <c r="AA875" s="112"/>
      <c r="AB875" s="112"/>
      <c r="AC875" s="112"/>
      <c r="AD875" s="112"/>
      <c r="AE875" s="112"/>
      <c r="AF875" s="112"/>
      <c r="AG875" s="112"/>
      <c r="AH875" s="112"/>
      <c r="AI875" s="112"/>
      <c r="AJ875" s="112"/>
      <c r="AK875" s="112"/>
      <c r="AL875" s="112"/>
      <c r="AM875" s="112"/>
      <c r="AN875" s="112"/>
      <c r="AO875" s="112"/>
      <c r="AP875" s="112"/>
      <c r="AQ875" s="112"/>
      <c r="AR875" s="112"/>
      <c r="AS875" s="112"/>
      <c r="AT875" s="112"/>
      <c r="AU875" s="112"/>
      <c r="AV875" s="112"/>
      <c r="AW875" s="112"/>
      <c r="AX875" s="112"/>
    </row>
    <row r="876" spans="2:50" s="144" customFormat="1" outlineLevel="1" x14ac:dyDescent="0.25">
      <c r="B876" s="363"/>
      <c r="C876" s="364"/>
      <c r="D876" s="365"/>
      <c r="E876" s="377"/>
      <c r="F876" s="377"/>
      <c r="G876" s="377"/>
      <c r="H876" s="377"/>
      <c r="I876" s="377"/>
      <c r="J876" s="377"/>
      <c r="K876" s="377"/>
      <c r="L876" s="377"/>
      <c r="M876" s="377"/>
      <c r="N876" s="377"/>
      <c r="O876" s="378"/>
      <c r="P876" s="145"/>
      <c r="Q876" s="1" t="s">
        <v>1659</v>
      </c>
      <c r="S876" s="112"/>
      <c r="T876" s="112"/>
      <c r="U876" s="112"/>
      <c r="V876" s="112"/>
      <c r="W876" s="112"/>
      <c r="X876" s="112"/>
      <c r="Y876" s="112"/>
      <c r="Z876" s="112"/>
      <c r="AA876" s="112"/>
      <c r="AB876" s="112"/>
      <c r="AC876" s="112"/>
      <c r="AD876" s="112"/>
      <c r="AE876" s="112"/>
      <c r="AF876" s="112"/>
      <c r="AG876" s="112"/>
      <c r="AH876" s="112"/>
      <c r="AI876" s="112"/>
      <c r="AJ876" s="112"/>
      <c r="AK876" s="112"/>
      <c r="AL876" s="112"/>
      <c r="AM876" s="112"/>
      <c r="AN876" s="112"/>
      <c r="AO876" s="112"/>
      <c r="AP876" s="112"/>
      <c r="AQ876" s="112"/>
      <c r="AR876" s="112"/>
      <c r="AS876" s="112"/>
      <c r="AT876" s="112"/>
      <c r="AU876" s="112"/>
      <c r="AV876" s="112"/>
      <c r="AW876" s="112"/>
      <c r="AX876" s="112"/>
    </row>
    <row r="877" spans="2:50" s="144" customFormat="1" outlineLevel="1" x14ac:dyDescent="0.25">
      <c r="B877" s="363"/>
      <c r="C877" s="364"/>
      <c r="D877" s="365"/>
      <c r="E877" s="377"/>
      <c r="F877" s="377"/>
      <c r="G877" s="377"/>
      <c r="H877" s="377"/>
      <c r="I877" s="377"/>
      <c r="J877" s="377"/>
      <c r="K877" s="377"/>
      <c r="L877" s="377"/>
      <c r="M877" s="377"/>
      <c r="N877" s="377"/>
      <c r="O877" s="378"/>
      <c r="P877" s="145"/>
      <c r="Q877" s="1" t="s">
        <v>1660</v>
      </c>
      <c r="S877" s="112"/>
      <c r="T877" s="112"/>
      <c r="U877" s="112"/>
      <c r="V877" s="112"/>
      <c r="W877" s="112"/>
      <c r="X877" s="112"/>
      <c r="Y877" s="112"/>
      <c r="Z877" s="112"/>
      <c r="AA877" s="112"/>
      <c r="AB877" s="112"/>
      <c r="AC877" s="112"/>
      <c r="AD877" s="112"/>
      <c r="AE877" s="112"/>
      <c r="AF877" s="112"/>
      <c r="AG877" s="112"/>
      <c r="AH877" s="112"/>
      <c r="AI877" s="112"/>
      <c r="AJ877" s="112"/>
      <c r="AK877" s="112"/>
      <c r="AL877" s="112"/>
      <c r="AM877" s="112"/>
      <c r="AN877" s="112"/>
      <c r="AO877" s="112"/>
      <c r="AP877" s="112"/>
      <c r="AQ877" s="112"/>
      <c r="AR877" s="112"/>
      <c r="AS877" s="112"/>
      <c r="AT877" s="112"/>
      <c r="AU877" s="112"/>
      <c r="AV877" s="112"/>
      <c r="AW877" s="112"/>
      <c r="AX877" s="112"/>
    </row>
    <row r="878" spans="2:50" s="144" customFormat="1" outlineLevel="1" x14ac:dyDescent="0.25">
      <c r="B878" s="363"/>
      <c r="C878" s="364"/>
      <c r="D878" s="365"/>
      <c r="E878" s="377"/>
      <c r="F878" s="377"/>
      <c r="G878" s="377"/>
      <c r="H878" s="377"/>
      <c r="I878" s="377"/>
      <c r="J878" s="377"/>
      <c r="K878" s="377"/>
      <c r="L878" s="377"/>
      <c r="M878" s="377"/>
      <c r="N878" s="377"/>
      <c r="O878" s="378"/>
      <c r="P878" s="145"/>
      <c r="Q878" s="1" t="s">
        <v>1661</v>
      </c>
      <c r="S878" s="112"/>
      <c r="T878" s="112"/>
      <c r="U878" s="112"/>
      <c r="V878" s="112"/>
      <c r="W878" s="112"/>
      <c r="X878" s="112"/>
      <c r="Y878" s="112"/>
      <c r="Z878" s="112"/>
      <c r="AA878" s="112"/>
      <c r="AB878" s="112"/>
      <c r="AC878" s="112"/>
      <c r="AD878" s="112"/>
      <c r="AE878" s="112"/>
      <c r="AF878" s="112"/>
      <c r="AG878" s="112"/>
      <c r="AH878" s="112"/>
      <c r="AI878" s="112"/>
      <c r="AJ878" s="112"/>
      <c r="AK878" s="112"/>
      <c r="AL878" s="112"/>
      <c r="AM878" s="112"/>
      <c r="AN878" s="112"/>
      <c r="AO878" s="112"/>
      <c r="AP878" s="112"/>
      <c r="AQ878" s="112"/>
      <c r="AR878" s="112"/>
      <c r="AS878" s="112"/>
      <c r="AT878" s="112"/>
      <c r="AU878" s="112"/>
      <c r="AV878" s="112"/>
      <c r="AW878" s="112"/>
      <c r="AX878" s="112"/>
    </row>
    <row r="879" spans="2:50" s="144" customFormat="1" outlineLevel="1" x14ac:dyDescent="0.25">
      <c r="B879" s="363"/>
      <c r="C879" s="364"/>
      <c r="D879" s="365"/>
      <c r="E879" s="377"/>
      <c r="F879" s="377"/>
      <c r="G879" s="377"/>
      <c r="H879" s="377"/>
      <c r="I879" s="377"/>
      <c r="J879" s="377"/>
      <c r="K879" s="377"/>
      <c r="L879" s="377"/>
      <c r="M879" s="377"/>
      <c r="N879" s="377"/>
      <c r="O879" s="378"/>
      <c r="P879" s="145"/>
      <c r="Q879" s="1" t="s">
        <v>1662</v>
      </c>
      <c r="S879" s="112"/>
      <c r="T879" s="112"/>
      <c r="U879" s="112"/>
      <c r="V879" s="112"/>
      <c r="W879" s="112"/>
      <c r="X879" s="112"/>
      <c r="Y879" s="112"/>
      <c r="Z879" s="112"/>
      <c r="AA879" s="112"/>
      <c r="AB879" s="112"/>
      <c r="AC879" s="112"/>
      <c r="AD879" s="112"/>
      <c r="AE879" s="112"/>
      <c r="AF879" s="112"/>
      <c r="AG879" s="112"/>
      <c r="AH879" s="112"/>
      <c r="AI879" s="112"/>
      <c r="AJ879" s="112"/>
      <c r="AK879" s="112"/>
      <c r="AL879" s="112"/>
      <c r="AM879" s="112"/>
      <c r="AN879" s="112"/>
      <c r="AO879" s="112"/>
      <c r="AP879" s="112"/>
      <c r="AQ879" s="112"/>
      <c r="AR879" s="112"/>
      <c r="AS879" s="112"/>
      <c r="AT879" s="112"/>
      <c r="AU879" s="112"/>
      <c r="AV879" s="112"/>
      <c r="AW879" s="112"/>
      <c r="AX879" s="112"/>
    </row>
    <row r="880" spans="2:50" s="144" customFormat="1" outlineLevel="1" x14ac:dyDescent="0.25">
      <c r="B880" s="363"/>
      <c r="C880" s="364"/>
      <c r="D880" s="365"/>
      <c r="E880" s="377"/>
      <c r="F880" s="377"/>
      <c r="G880" s="377"/>
      <c r="H880" s="377"/>
      <c r="I880" s="377"/>
      <c r="J880" s="377"/>
      <c r="K880" s="377"/>
      <c r="L880" s="377"/>
      <c r="M880" s="377"/>
      <c r="N880" s="377"/>
      <c r="O880" s="378"/>
      <c r="P880" s="145"/>
      <c r="Q880" s="1" t="s">
        <v>1663</v>
      </c>
      <c r="S880" s="112"/>
      <c r="T880" s="112"/>
      <c r="U880" s="112"/>
      <c r="V880" s="112"/>
      <c r="W880" s="112"/>
      <c r="X880" s="112"/>
      <c r="Y880" s="112"/>
      <c r="Z880" s="112"/>
      <c r="AA880" s="112"/>
      <c r="AB880" s="112"/>
      <c r="AC880" s="112"/>
      <c r="AD880" s="112"/>
      <c r="AE880" s="112"/>
      <c r="AF880" s="112"/>
      <c r="AG880" s="112"/>
      <c r="AH880" s="112"/>
      <c r="AI880" s="112"/>
      <c r="AJ880" s="112"/>
      <c r="AK880" s="112"/>
      <c r="AL880" s="112"/>
      <c r="AM880" s="112"/>
      <c r="AN880" s="112"/>
      <c r="AO880" s="112"/>
      <c r="AP880" s="112"/>
      <c r="AQ880" s="112"/>
      <c r="AR880" s="112"/>
      <c r="AS880" s="112"/>
      <c r="AT880" s="112"/>
      <c r="AU880" s="112"/>
      <c r="AV880" s="112"/>
      <c r="AW880" s="112"/>
      <c r="AX880" s="112"/>
    </row>
    <row r="881" spans="2:50" s="144" customFormat="1" outlineLevel="1" x14ac:dyDescent="0.25">
      <c r="B881" s="363"/>
      <c r="C881" s="364"/>
      <c r="D881" s="365"/>
      <c r="E881" s="377"/>
      <c r="F881" s="377"/>
      <c r="G881" s="377"/>
      <c r="H881" s="377"/>
      <c r="I881" s="377"/>
      <c r="J881" s="377"/>
      <c r="K881" s="377"/>
      <c r="L881" s="377"/>
      <c r="M881" s="377"/>
      <c r="N881" s="377"/>
      <c r="O881" s="378"/>
      <c r="P881" s="145"/>
      <c r="Q881" s="1" t="s">
        <v>1664</v>
      </c>
      <c r="S881" s="112"/>
      <c r="T881" s="112"/>
      <c r="U881" s="112"/>
      <c r="V881" s="112"/>
      <c r="W881" s="112"/>
      <c r="X881" s="112"/>
      <c r="Y881" s="112"/>
      <c r="Z881" s="112"/>
      <c r="AA881" s="112"/>
      <c r="AB881" s="112"/>
      <c r="AC881" s="112"/>
      <c r="AD881" s="112"/>
      <c r="AE881" s="112"/>
      <c r="AF881" s="112"/>
      <c r="AG881" s="112"/>
      <c r="AH881" s="112"/>
      <c r="AI881" s="112"/>
      <c r="AJ881" s="112"/>
      <c r="AK881" s="112"/>
      <c r="AL881" s="112"/>
      <c r="AM881" s="112"/>
      <c r="AN881" s="112"/>
      <c r="AO881" s="112"/>
      <c r="AP881" s="112"/>
      <c r="AQ881" s="112"/>
      <c r="AR881" s="112"/>
      <c r="AS881" s="112"/>
      <c r="AT881" s="112"/>
      <c r="AU881" s="112"/>
      <c r="AV881" s="112"/>
      <c r="AW881" s="112"/>
      <c r="AX881" s="112"/>
    </row>
    <row r="882" spans="2:50" s="144" customFormat="1" outlineLevel="1" x14ac:dyDescent="0.25">
      <c r="B882" s="363"/>
      <c r="C882" s="364"/>
      <c r="D882" s="365"/>
      <c r="E882" s="377"/>
      <c r="F882" s="377"/>
      <c r="G882" s="377"/>
      <c r="H882" s="377"/>
      <c r="I882" s="377"/>
      <c r="J882" s="377"/>
      <c r="K882" s="377"/>
      <c r="L882" s="377"/>
      <c r="M882" s="377"/>
      <c r="N882" s="377"/>
      <c r="O882" s="378"/>
      <c r="P882" s="145"/>
      <c r="Q882" s="1" t="s">
        <v>1665</v>
      </c>
      <c r="S882" s="112"/>
      <c r="T882" s="112"/>
      <c r="U882" s="112"/>
      <c r="V882" s="112"/>
      <c r="W882" s="112"/>
      <c r="X882" s="112"/>
      <c r="Y882" s="112"/>
      <c r="Z882" s="112"/>
      <c r="AA882" s="112"/>
      <c r="AB882" s="112"/>
      <c r="AC882" s="112"/>
      <c r="AD882" s="112"/>
      <c r="AE882" s="112"/>
      <c r="AF882" s="112"/>
      <c r="AG882" s="112"/>
      <c r="AH882" s="112"/>
      <c r="AI882" s="112"/>
      <c r="AJ882" s="112"/>
      <c r="AK882" s="112"/>
      <c r="AL882" s="112"/>
      <c r="AM882" s="112"/>
      <c r="AN882" s="112"/>
      <c r="AO882" s="112"/>
      <c r="AP882" s="112"/>
      <c r="AQ882" s="112"/>
      <c r="AR882" s="112"/>
      <c r="AS882" s="112"/>
      <c r="AT882" s="112"/>
      <c r="AU882" s="112"/>
      <c r="AV882" s="112"/>
      <c r="AW882" s="112"/>
      <c r="AX882" s="112"/>
    </row>
    <row r="883" spans="2:50" s="144" customFormat="1" outlineLevel="1" x14ac:dyDescent="0.25">
      <c r="B883" s="363"/>
      <c r="C883" s="364"/>
      <c r="D883" s="365"/>
      <c r="E883" s="377"/>
      <c r="F883" s="377"/>
      <c r="G883" s="377"/>
      <c r="H883" s="377"/>
      <c r="I883" s="377"/>
      <c r="J883" s="377"/>
      <c r="K883" s="377"/>
      <c r="L883" s="377"/>
      <c r="M883" s="377"/>
      <c r="N883" s="377"/>
      <c r="O883" s="378"/>
      <c r="P883" s="145"/>
      <c r="Q883" s="1" t="s">
        <v>1666</v>
      </c>
      <c r="S883" s="112"/>
      <c r="T883" s="112"/>
      <c r="U883" s="112"/>
      <c r="V883" s="112"/>
      <c r="W883" s="112"/>
      <c r="X883" s="112"/>
      <c r="Y883" s="112"/>
      <c r="Z883" s="112"/>
      <c r="AA883" s="112"/>
      <c r="AB883" s="112"/>
      <c r="AC883" s="112"/>
      <c r="AD883" s="112"/>
      <c r="AE883" s="112"/>
      <c r="AF883" s="112"/>
      <c r="AG883" s="112"/>
      <c r="AH883" s="112"/>
      <c r="AI883" s="112"/>
      <c r="AJ883" s="112"/>
      <c r="AK883" s="112"/>
      <c r="AL883" s="112"/>
      <c r="AM883" s="112"/>
      <c r="AN883" s="112"/>
      <c r="AO883" s="112"/>
      <c r="AP883" s="112"/>
      <c r="AQ883" s="112"/>
      <c r="AR883" s="112"/>
      <c r="AS883" s="112"/>
      <c r="AT883" s="112"/>
      <c r="AU883" s="112"/>
      <c r="AV883" s="112"/>
      <c r="AW883" s="112"/>
      <c r="AX883" s="112"/>
    </row>
    <row r="884" spans="2:50" s="144" customFormat="1" outlineLevel="1" x14ac:dyDescent="0.25">
      <c r="B884" s="363"/>
      <c r="C884" s="364"/>
      <c r="D884" s="365"/>
      <c r="E884" s="377"/>
      <c r="F884" s="377"/>
      <c r="G884" s="377"/>
      <c r="H884" s="377"/>
      <c r="I884" s="377"/>
      <c r="J884" s="377"/>
      <c r="K884" s="377"/>
      <c r="L884" s="377"/>
      <c r="M884" s="377"/>
      <c r="N884" s="377"/>
      <c r="O884" s="378"/>
      <c r="P884" s="145"/>
      <c r="Q884" s="1" t="s">
        <v>1667</v>
      </c>
      <c r="S884" s="112"/>
      <c r="T884" s="112"/>
      <c r="U884" s="112"/>
      <c r="V884" s="112"/>
      <c r="W884" s="112"/>
      <c r="X884" s="112"/>
      <c r="Y884" s="112"/>
      <c r="Z884" s="112"/>
      <c r="AA884" s="112"/>
      <c r="AB884" s="112"/>
      <c r="AC884" s="112"/>
      <c r="AD884" s="112"/>
      <c r="AE884" s="112"/>
      <c r="AF884" s="112"/>
      <c r="AG884" s="112"/>
      <c r="AH884" s="112"/>
      <c r="AI884" s="112"/>
      <c r="AJ884" s="112"/>
      <c r="AK884" s="112"/>
      <c r="AL884" s="112"/>
      <c r="AM884" s="112"/>
      <c r="AN884" s="112"/>
      <c r="AO884" s="112"/>
      <c r="AP884" s="112"/>
      <c r="AQ884" s="112"/>
      <c r="AR884" s="112"/>
      <c r="AS884" s="112"/>
      <c r="AT884" s="112"/>
      <c r="AU884" s="112"/>
      <c r="AV884" s="112"/>
      <c r="AW884" s="112"/>
      <c r="AX884" s="112"/>
    </row>
    <row r="885" spans="2:50" s="144" customFormat="1" outlineLevel="1" x14ac:dyDescent="0.25">
      <c r="B885" s="363"/>
      <c r="C885" s="364"/>
      <c r="D885" s="365"/>
      <c r="E885" s="377"/>
      <c r="F885" s="377"/>
      <c r="G885" s="377"/>
      <c r="H885" s="377"/>
      <c r="I885" s="377"/>
      <c r="J885" s="377"/>
      <c r="K885" s="377"/>
      <c r="L885" s="377"/>
      <c r="M885" s="377"/>
      <c r="N885" s="377"/>
      <c r="O885" s="378"/>
      <c r="P885" s="145"/>
      <c r="Q885" s="1" t="s">
        <v>1668</v>
      </c>
      <c r="S885" s="112"/>
      <c r="T885" s="112"/>
      <c r="U885" s="112"/>
      <c r="V885" s="112"/>
      <c r="W885" s="112"/>
      <c r="X885" s="112"/>
      <c r="Y885" s="112"/>
      <c r="Z885" s="112"/>
      <c r="AA885" s="112"/>
      <c r="AB885" s="112"/>
      <c r="AC885" s="112"/>
      <c r="AD885" s="112"/>
      <c r="AE885" s="112"/>
      <c r="AF885" s="112"/>
      <c r="AG885" s="112"/>
      <c r="AH885" s="112"/>
      <c r="AI885" s="112"/>
      <c r="AJ885" s="112"/>
      <c r="AK885" s="112"/>
      <c r="AL885" s="112"/>
      <c r="AM885" s="112"/>
      <c r="AN885" s="112"/>
      <c r="AO885" s="112"/>
      <c r="AP885" s="112"/>
      <c r="AQ885" s="112"/>
      <c r="AR885" s="112"/>
      <c r="AS885" s="112"/>
      <c r="AT885" s="112"/>
      <c r="AU885" s="112"/>
      <c r="AV885" s="112"/>
      <c r="AW885" s="112"/>
      <c r="AX885" s="112"/>
    </row>
    <row r="886" spans="2:50" s="144" customFormat="1" outlineLevel="1" x14ac:dyDescent="0.25">
      <c r="B886" s="363"/>
      <c r="C886" s="364"/>
      <c r="D886" s="365"/>
      <c r="E886" s="377"/>
      <c r="F886" s="377"/>
      <c r="G886" s="377"/>
      <c r="H886" s="377"/>
      <c r="I886" s="377"/>
      <c r="J886" s="377"/>
      <c r="K886" s="377"/>
      <c r="L886" s="377"/>
      <c r="M886" s="377"/>
      <c r="N886" s="377"/>
      <c r="O886" s="378"/>
      <c r="P886" s="145"/>
      <c r="Q886" s="1" t="s">
        <v>1669</v>
      </c>
      <c r="S886" s="112"/>
      <c r="T886" s="112"/>
      <c r="U886" s="112"/>
      <c r="V886" s="112"/>
      <c r="W886" s="112"/>
      <c r="X886" s="112"/>
      <c r="Y886" s="112"/>
      <c r="Z886" s="112"/>
      <c r="AA886" s="112"/>
      <c r="AB886" s="112"/>
      <c r="AC886" s="112"/>
      <c r="AD886" s="112"/>
      <c r="AE886" s="112"/>
      <c r="AF886" s="112"/>
      <c r="AG886" s="112"/>
      <c r="AH886" s="112"/>
      <c r="AI886" s="112"/>
      <c r="AJ886" s="112"/>
      <c r="AK886" s="112"/>
      <c r="AL886" s="112"/>
      <c r="AM886" s="112"/>
      <c r="AN886" s="112"/>
      <c r="AO886" s="112"/>
      <c r="AP886" s="112"/>
      <c r="AQ886" s="112"/>
      <c r="AR886" s="112"/>
      <c r="AS886" s="112"/>
      <c r="AT886" s="112"/>
      <c r="AU886" s="112"/>
      <c r="AV886" s="112"/>
      <c r="AW886" s="112"/>
      <c r="AX886" s="112"/>
    </row>
    <row r="887" spans="2:50" s="144" customFormat="1" outlineLevel="1" x14ac:dyDescent="0.25">
      <c r="B887" s="363"/>
      <c r="C887" s="364"/>
      <c r="D887" s="365"/>
      <c r="E887" s="377"/>
      <c r="F887" s="377"/>
      <c r="G887" s="377"/>
      <c r="H887" s="377"/>
      <c r="I887" s="377"/>
      <c r="J887" s="377"/>
      <c r="K887" s="377"/>
      <c r="L887" s="377"/>
      <c r="M887" s="377"/>
      <c r="N887" s="377"/>
      <c r="O887" s="378"/>
      <c r="P887" s="145"/>
      <c r="Q887" s="1" t="s">
        <v>1670</v>
      </c>
      <c r="S887" s="112"/>
      <c r="T887" s="112"/>
      <c r="U887" s="112"/>
      <c r="V887" s="112"/>
      <c r="W887" s="112"/>
      <c r="X887" s="112"/>
      <c r="Y887" s="112"/>
      <c r="Z887" s="112"/>
      <c r="AA887" s="112"/>
      <c r="AB887" s="112"/>
      <c r="AC887" s="112"/>
      <c r="AD887" s="112"/>
      <c r="AE887" s="112"/>
      <c r="AF887" s="112"/>
      <c r="AG887" s="112"/>
      <c r="AH887" s="112"/>
      <c r="AI887" s="112"/>
      <c r="AJ887" s="112"/>
      <c r="AK887" s="112"/>
      <c r="AL887" s="112"/>
      <c r="AM887" s="112"/>
      <c r="AN887" s="112"/>
      <c r="AO887" s="112"/>
      <c r="AP887" s="112"/>
      <c r="AQ887" s="112"/>
      <c r="AR887" s="112"/>
      <c r="AS887" s="112"/>
      <c r="AT887" s="112"/>
      <c r="AU887" s="112"/>
      <c r="AV887" s="112"/>
      <c r="AW887" s="112"/>
      <c r="AX887" s="112"/>
    </row>
    <row r="888" spans="2:50" s="144" customFormat="1" outlineLevel="1" x14ac:dyDescent="0.25">
      <c r="B888" s="363"/>
      <c r="C888" s="364"/>
      <c r="D888" s="365"/>
      <c r="E888" s="377"/>
      <c r="F888" s="377"/>
      <c r="G888" s="377"/>
      <c r="H888" s="377"/>
      <c r="I888" s="377"/>
      <c r="J888" s="377"/>
      <c r="K888" s="377"/>
      <c r="L888" s="377"/>
      <c r="M888" s="377"/>
      <c r="N888" s="377"/>
      <c r="O888" s="378"/>
      <c r="P888" s="145"/>
      <c r="Q888" s="1" t="s">
        <v>1671</v>
      </c>
      <c r="S888" s="112"/>
      <c r="T888" s="112"/>
      <c r="U888" s="112"/>
      <c r="V888" s="112"/>
      <c r="W888" s="112"/>
      <c r="X888" s="112"/>
      <c r="Y888" s="112"/>
      <c r="Z888" s="112"/>
      <c r="AA888" s="112"/>
      <c r="AB888" s="112"/>
      <c r="AC888" s="112"/>
      <c r="AD888" s="112"/>
      <c r="AE888" s="112"/>
      <c r="AF888" s="112"/>
      <c r="AG888" s="112"/>
      <c r="AH888" s="112"/>
      <c r="AI888" s="112"/>
      <c r="AJ888" s="112"/>
      <c r="AK888" s="112"/>
      <c r="AL888" s="112"/>
      <c r="AM888" s="112"/>
      <c r="AN888" s="112"/>
      <c r="AO888" s="112"/>
      <c r="AP888" s="112"/>
      <c r="AQ888" s="112"/>
      <c r="AR888" s="112"/>
      <c r="AS888" s="112"/>
      <c r="AT888" s="112"/>
      <c r="AU888" s="112"/>
      <c r="AV888" s="112"/>
      <c r="AW888" s="112"/>
      <c r="AX888" s="112"/>
    </row>
    <row r="889" spans="2:50" s="144" customFormat="1" outlineLevel="1" x14ac:dyDescent="0.25">
      <c r="B889" s="363"/>
      <c r="C889" s="364"/>
      <c r="D889" s="365"/>
      <c r="E889" s="377"/>
      <c r="F889" s="377"/>
      <c r="G889" s="377"/>
      <c r="H889" s="377"/>
      <c r="I889" s="377"/>
      <c r="J889" s="377"/>
      <c r="K889" s="377"/>
      <c r="L889" s="377"/>
      <c r="M889" s="377"/>
      <c r="N889" s="377"/>
      <c r="O889" s="378"/>
      <c r="P889" s="145"/>
      <c r="Q889" s="1" t="s">
        <v>1672</v>
      </c>
      <c r="S889" s="112"/>
      <c r="T889" s="112"/>
      <c r="U889" s="112"/>
      <c r="V889" s="112"/>
      <c r="W889" s="112"/>
      <c r="X889" s="112"/>
      <c r="Y889" s="112"/>
      <c r="Z889" s="112"/>
      <c r="AA889" s="112"/>
      <c r="AB889" s="112"/>
      <c r="AC889" s="112"/>
      <c r="AD889" s="112"/>
      <c r="AE889" s="112"/>
      <c r="AF889" s="112"/>
      <c r="AG889" s="112"/>
      <c r="AH889" s="112"/>
      <c r="AI889" s="112"/>
      <c r="AJ889" s="112"/>
      <c r="AK889" s="112"/>
      <c r="AL889" s="112"/>
      <c r="AM889" s="112"/>
      <c r="AN889" s="112"/>
      <c r="AO889" s="112"/>
      <c r="AP889" s="112"/>
      <c r="AQ889" s="112"/>
      <c r="AR889" s="112"/>
      <c r="AS889" s="112"/>
      <c r="AT889" s="112"/>
      <c r="AU889" s="112"/>
      <c r="AV889" s="112"/>
      <c r="AW889" s="112"/>
      <c r="AX889" s="112"/>
    </row>
    <row r="890" spans="2:50" s="144" customFormat="1" outlineLevel="1" x14ac:dyDescent="0.25">
      <c r="B890" s="363"/>
      <c r="C890" s="364"/>
      <c r="D890" s="365"/>
      <c r="E890" s="377"/>
      <c r="F890" s="377"/>
      <c r="G890" s="377"/>
      <c r="H890" s="377"/>
      <c r="I890" s="377"/>
      <c r="J890" s="377"/>
      <c r="K890" s="377"/>
      <c r="L890" s="377"/>
      <c r="M890" s="377"/>
      <c r="N890" s="377"/>
      <c r="O890" s="378"/>
      <c r="P890" s="145"/>
      <c r="Q890" s="1" t="s">
        <v>1673</v>
      </c>
      <c r="S890" s="112"/>
      <c r="T890" s="112"/>
      <c r="U890" s="112"/>
      <c r="V890" s="112"/>
      <c r="W890" s="112"/>
      <c r="X890" s="112"/>
      <c r="Y890" s="112"/>
      <c r="Z890" s="112"/>
      <c r="AA890" s="112"/>
      <c r="AB890" s="112"/>
      <c r="AC890" s="112"/>
      <c r="AD890" s="112"/>
      <c r="AE890" s="112"/>
      <c r="AF890" s="112"/>
      <c r="AG890" s="112"/>
      <c r="AH890" s="112"/>
      <c r="AI890" s="112"/>
      <c r="AJ890" s="112"/>
      <c r="AK890" s="112"/>
      <c r="AL890" s="112"/>
      <c r="AM890" s="112"/>
      <c r="AN890" s="112"/>
      <c r="AO890" s="112"/>
      <c r="AP890" s="112"/>
      <c r="AQ890" s="112"/>
      <c r="AR890" s="112"/>
      <c r="AS890" s="112"/>
      <c r="AT890" s="112"/>
      <c r="AU890" s="112"/>
      <c r="AV890" s="112"/>
      <c r="AW890" s="112"/>
      <c r="AX890" s="112"/>
    </row>
    <row r="891" spans="2:50" s="144" customFormat="1" outlineLevel="1" x14ac:dyDescent="0.25">
      <c r="B891" s="363"/>
      <c r="C891" s="364"/>
      <c r="D891" s="365"/>
      <c r="E891" s="377"/>
      <c r="F891" s="377"/>
      <c r="G891" s="377"/>
      <c r="H891" s="377"/>
      <c r="I891" s="377"/>
      <c r="J891" s="377"/>
      <c r="K891" s="377"/>
      <c r="L891" s="377"/>
      <c r="M891" s="377"/>
      <c r="N891" s="377"/>
      <c r="O891" s="378"/>
      <c r="P891" s="145"/>
      <c r="Q891" s="1" t="s">
        <v>1674</v>
      </c>
      <c r="S891" s="112"/>
      <c r="T891" s="112"/>
      <c r="U891" s="112"/>
      <c r="V891" s="112"/>
      <c r="W891" s="112"/>
      <c r="X891" s="112"/>
      <c r="Y891" s="112"/>
      <c r="Z891" s="112"/>
      <c r="AA891" s="112"/>
      <c r="AB891" s="112"/>
      <c r="AC891" s="112"/>
      <c r="AD891" s="112"/>
      <c r="AE891" s="112"/>
      <c r="AF891" s="112"/>
      <c r="AG891" s="112"/>
      <c r="AH891" s="112"/>
      <c r="AI891" s="112"/>
      <c r="AJ891" s="112"/>
      <c r="AK891" s="112"/>
      <c r="AL891" s="112"/>
      <c r="AM891" s="112"/>
      <c r="AN891" s="112"/>
      <c r="AO891" s="112"/>
      <c r="AP891" s="112"/>
      <c r="AQ891" s="112"/>
      <c r="AR891" s="112"/>
      <c r="AS891" s="112"/>
      <c r="AT891" s="112"/>
      <c r="AU891" s="112"/>
      <c r="AV891" s="112"/>
      <c r="AW891" s="112"/>
      <c r="AX891" s="112"/>
    </row>
    <row r="892" spans="2:50" s="144" customFormat="1" outlineLevel="1" x14ac:dyDescent="0.25">
      <c r="B892" s="363"/>
      <c r="C892" s="364"/>
      <c r="D892" s="365"/>
      <c r="E892" s="377"/>
      <c r="F892" s="377"/>
      <c r="G892" s="377"/>
      <c r="H892" s="377"/>
      <c r="I892" s="377"/>
      <c r="J892" s="377"/>
      <c r="K892" s="377"/>
      <c r="L892" s="377"/>
      <c r="M892" s="377"/>
      <c r="N892" s="377"/>
      <c r="O892" s="378"/>
      <c r="P892" s="145"/>
      <c r="Q892" s="1" t="s">
        <v>1675</v>
      </c>
      <c r="S892" s="112"/>
      <c r="T892" s="112"/>
      <c r="U892" s="112"/>
      <c r="V892" s="112"/>
      <c r="W892" s="112"/>
      <c r="X892" s="112"/>
      <c r="Y892" s="112"/>
      <c r="Z892" s="112"/>
      <c r="AA892" s="112"/>
      <c r="AB892" s="112"/>
      <c r="AC892" s="112"/>
      <c r="AD892" s="112"/>
      <c r="AE892" s="112"/>
      <c r="AF892" s="112"/>
      <c r="AG892" s="112"/>
      <c r="AH892" s="112"/>
      <c r="AI892" s="112"/>
      <c r="AJ892" s="112"/>
      <c r="AK892" s="112"/>
      <c r="AL892" s="112"/>
      <c r="AM892" s="112"/>
      <c r="AN892" s="112"/>
      <c r="AO892" s="112"/>
      <c r="AP892" s="112"/>
      <c r="AQ892" s="112"/>
      <c r="AR892" s="112"/>
      <c r="AS892" s="112"/>
      <c r="AT892" s="112"/>
      <c r="AU892" s="112"/>
      <c r="AV892" s="112"/>
      <c r="AW892" s="112"/>
      <c r="AX892" s="112"/>
    </row>
    <row r="893" spans="2:50" s="144" customFormat="1" outlineLevel="1" x14ac:dyDescent="0.25">
      <c r="B893" s="363"/>
      <c r="C893" s="364"/>
      <c r="D893" s="365"/>
      <c r="E893" s="377"/>
      <c r="F893" s="377"/>
      <c r="G893" s="377"/>
      <c r="H893" s="377"/>
      <c r="I893" s="377"/>
      <c r="J893" s="377"/>
      <c r="K893" s="377"/>
      <c r="L893" s="377"/>
      <c r="M893" s="377"/>
      <c r="N893" s="377"/>
      <c r="O893" s="378"/>
      <c r="P893" s="145"/>
      <c r="Q893" s="1" t="s">
        <v>1676</v>
      </c>
      <c r="S893" s="112"/>
      <c r="T893" s="112"/>
      <c r="U893" s="112"/>
      <c r="V893" s="112"/>
      <c r="W893" s="112"/>
      <c r="X893" s="112"/>
      <c r="Y893" s="112"/>
      <c r="Z893" s="112"/>
      <c r="AA893" s="112"/>
      <c r="AB893" s="112"/>
      <c r="AC893" s="112"/>
      <c r="AD893" s="112"/>
      <c r="AE893" s="112"/>
      <c r="AF893" s="112"/>
      <c r="AG893" s="112"/>
      <c r="AH893" s="112"/>
      <c r="AI893" s="112"/>
      <c r="AJ893" s="112"/>
      <c r="AK893" s="112"/>
      <c r="AL893" s="112"/>
      <c r="AM893" s="112"/>
      <c r="AN893" s="112"/>
      <c r="AO893" s="112"/>
      <c r="AP893" s="112"/>
      <c r="AQ893" s="112"/>
      <c r="AR893" s="112"/>
      <c r="AS893" s="112"/>
      <c r="AT893" s="112"/>
      <c r="AU893" s="112"/>
      <c r="AV893" s="112"/>
      <c r="AW893" s="112"/>
      <c r="AX893" s="112"/>
    </row>
    <row r="894" spans="2:50" s="144" customFormat="1" outlineLevel="1" x14ac:dyDescent="0.25">
      <c r="B894" s="363"/>
      <c r="C894" s="364"/>
      <c r="D894" s="365"/>
      <c r="E894" s="377"/>
      <c r="F894" s="377"/>
      <c r="G894" s="377"/>
      <c r="H894" s="377"/>
      <c r="I894" s="377"/>
      <c r="J894" s="377"/>
      <c r="K894" s="377"/>
      <c r="L894" s="377"/>
      <c r="M894" s="377"/>
      <c r="N894" s="377"/>
      <c r="O894" s="378"/>
      <c r="P894" s="145"/>
      <c r="Q894" s="1" t="s">
        <v>1677</v>
      </c>
      <c r="S894" s="112"/>
      <c r="T894" s="112"/>
      <c r="U894" s="112"/>
      <c r="V894" s="112"/>
      <c r="W894" s="112"/>
      <c r="X894" s="112"/>
      <c r="Y894" s="112"/>
      <c r="Z894" s="112"/>
      <c r="AA894" s="112"/>
      <c r="AB894" s="112"/>
      <c r="AC894" s="112"/>
      <c r="AD894" s="112"/>
      <c r="AE894" s="112"/>
      <c r="AF894" s="112"/>
      <c r="AG894" s="112"/>
      <c r="AH894" s="112"/>
      <c r="AI894" s="112"/>
      <c r="AJ894" s="112"/>
      <c r="AK894" s="112"/>
      <c r="AL894" s="112"/>
      <c r="AM894" s="112"/>
      <c r="AN894" s="112"/>
      <c r="AO894" s="112"/>
      <c r="AP894" s="112"/>
      <c r="AQ894" s="112"/>
      <c r="AR894" s="112"/>
      <c r="AS894" s="112"/>
      <c r="AT894" s="112"/>
      <c r="AU894" s="112"/>
      <c r="AV894" s="112"/>
      <c r="AW894" s="112"/>
      <c r="AX894" s="112"/>
    </row>
    <row r="895" spans="2:50" s="144" customFormat="1" outlineLevel="1" x14ac:dyDescent="0.25">
      <c r="B895" s="363"/>
      <c r="C895" s="364"/>
      <c r="D895" s="365"/>
      <c r="E895" s="377"/>
      <c r="F895" s="377"/>
      <c r="G895" s="377"/>
      <c r="H895" s="377"/>
      <c r="I895" s="377"/>
      <c r="J895" s="377"/>
      <c r="K895" s="377"/>
      <c r="L895" s="377"/>
      <c r="M895" s="377"/>
      <c r="N895" s="377"/>
      <c r="O895" s="378"/>
      <c r="P895" s="145"/>
      <c r="Q895" s="1" t="s">
        <v>1678</v>
      </c>
      <c r="S895" s="112"/>
      <c r="T895" s="112"/>
      <c r="U895" s="112"/>
      <c r="V895" s="112"/>
      <c r="W895" s="112"/>
      <c r="X895" s="112"/>
      <c r="Y895" s="112"/>
      <c r="Z895" s="112"/>
      <c r="AA895" s="112"/>
      <c r="AB895" s="112"/>
      <c r="AC895" s="112"/>
      <c r="AD895" s="112"/>
      <c r="AE895" s="112"/>
      <c r="AF895" s="112"/>
      <c r="AG895" s="112"/>
      <c r="AH895" s="112"/>
      <c r="AI895" s="112"/>
      <c r="AJ895" s="112"/>
      <c r="AK895" s="112"/>
      <c r="AL895" s="112"/>
      <c r="AM895" s="112"/>
      <c r="AN895" s="112"/>
      <c r="AO895" s="112"/>
      <c r="AP895" s="112"/>
      <c r="AQ895" s="112"/>
      <c r="AR895" s="112"/>
      <c r="AS895" s="112"/>
      <c r="AT895" s="112"/>
      <c r="AU895" s="112"/>
      <c r="AV895" s="112"/>
      <c r="AW895" s="112"/>
      <c r="AX895" s="112"/>
    </row>
    <row r="896" spans="2:50" s="144" customFormat="1" outlineLevel="1" x14ac:dyDescent="0.25">
      <c r="B896" s="363"/>
      <c r="C896" s="364"/>
      <c r="D896" s="365"/>
      <c r="E896" s="377"/>
      <c r="F896" s="377"/>
      <c r="G896" s="377"/>
      <c r="H896" s="377"/>
      <c r="I896" s="377"/>
      <c r="J896" s="377"/>
      <c r="K896" s="377"/>
      <c r="L896" s="377"/>
      <c r="M896" s="377"/>
      <c r="N896" s="377"/>
      <c r="O896" s="378"/>
      <c r="P896" s="145"/>
      <c r="Q896" s="1" t="s">
        <v>1679</v>
      </c>
      <c r="S896" s="112"/>
      <c r="T896" s="112"/>
      <c r="U896" s="112"/>
      <c r="V896" s="112"/>
      <c r="W896" s="112"/>
      <c r="X896" s="112"/>
      <c r="Y896" s="112"/>
      <c r="Z896" s="112"/>
      <c r="AA896" s="112"/>
      <c r="AB896" s="112"/>
      <c r="AC896" s="112"/>
      <c r="AD896" s="112"/>
      <c r="AE896" s="112"/>
      <c r="AF896" s="112"/>
      <c r="AG896" s="112"/>
      <c r="AH896" s="112"/>
      <c r="AI896" s="112"/>
      <c r="AJ896" s="112"/>
      <c r="AK896" s="112"/>
      <c r="AL896" s="112"/>
      <c r="AM896" s="112"/>
      <c r="AN896" s="112"/>
      <c r="AO896" s="112"/>
      <c r="AP896" s="112"/>
      <c r="AQ896" s="112"/>
      <c r="AR896" s="112"/>
      <c r="AS896" s="112"/>
      <c r="AT896" s="112"/>
      <c r="AU896" s="112"/>
      <c r="AV896" s="112"/>
      <c r="AW896" s="112"/>
      <c r="AX896" s="112"/>
    </row>
    <row r="897" spans="2:50" s="144" customFormat="1" outlineLevel="1" x14ac:dyDescent="0.25">
      <c r="B897" s="363"/>
      <c r="C897" s="364"/>
      <c r="D897" s="365"/>
      <c r="E897" s="377"/>
      <c r="F897" s="377"/>
      <c r="G897" s="377"/>
      <c r="H897" s="377"/>
      <c r="I897" s="377"/>
      <c r="J897" s="377"/>
      <c r="K897" s="377"/>
      <c r="L897" s="377"/>
      <c r="M897" s="377"/>
      <c r="N897" s="377"/>
      <c r="O897" s="378"/>
      <c r="P897" s="145"/>
      <c r="Q897" s="1" t="s">
        <v>1680</v>
      </c>
      <c r="S897" s="112"/>
      <c r="T897" s="112"/>
      <c r="U897" s="112"/>
      <c r="V897" s="112"/>
      <c r="W897" s="112"/>
      <c r="X897" s="112"/>
      <c r="Y897" s="112"/>
      <c r="Z897" s="112"/>
      <c r="AA897" s="112"/>
      <c r="AB897" s="112"/>
      <c r="AC897" s="112"/>
      <c r="AD897" s="112"/>
      <c r="AE897" s="112"/>
      <c r="AF897" s="112"/>
      <c r="AG897" s="112"/>
      <c r="AH897" s="112"/>
      <c r="AI897" s="112"/>
      <c r="AJ897" s="112"/>
      <c r="AK897" s="112"/>
      <c r="AL897" s="112"/>
      <c r="AM897" s="112"/>
      <c r="AN897" s="112"/>
      <c r="AO897" s="112"/>
      <c r="AP897" s="112"/>
      <c r="AQ897" s="112"/>
      <c r="AR897" s="112"/>
      <c r="AS897" s="112"/>
      <c r="AT897" s="112"/>
      <c r="AU897" s="112"/>
      <c r="AV897" s="112"/>
      <c r="AW897" s="112"/>
      <c r="AX897" s="112"/>
    </row>
    <row r="898" spans="2:50" s="144" customFormat="1" outlineLevel="1" x14ac:dyDescent="0.25">
      <c r="B898" s="363"/>
      <c r="C898" s="364"/>
      <c r="D898" s="365"/>
      <c r="E898" s="377"/>
      <c r="F898" s="377"/>
      <c r="G898" s="377"/>
      <c r="H898" s="377"/>
      <c r="I898" s="377"/>
      <c r="J898" s="377"/>
      <c r="K898" s="377"/>
      <c r="L898" s="377"/>
      <c r="M898" s="377"/>
      <c r="N898" s="377"/>
      <c r="O898" s="378"/>
      <c r="P898" s="145"/>
      <c r="Q898" s="1" t="s">
        <v>1681</v>
      </c>
      <c r="S898" s="112"/>
      <c r="T898" s="112"/>
      <c r="U898" s="112"/>
      <c r="V898" s="112"/>
      <c r="W898" s="112"/>
      <c r="X898" s="112"/>
      <c r="Y898" s="112"/>
      <c r="Z898" s="112"/>
      <c r="AA898" s="112"/>
      <c r="AB898" s="112"/>
      <c r="AC898" s="112"/>
      <c r="AD898" s="112"/>
      <c r="AE898" s="112"/>
      <c r="AF898" s="112"/>
      <c r="AG898" s="112"/>
      <c r="AH898" s="112"/>
      <c r="AI898" s="112"/>
      <c r="AJ898" s="112"/>
      <c r="AK898" s="112"/>
      <c r="AL898" s="112"/>
      <c r="AM898" s="112"/>
      <c r="AN898" s="112"/>
      <c r="AO898" s="112"/>
      <c r="AP898" s="112"/>
      <c r="AQ898" s="112"/>
      <c r="AR898" s="112"/>
      <c r="AS898" s="112"/>
      <c r="AT898" s="112"/>
      <c r="AU898" s="112"/>
      <c r="AV898" s="112"/>
      <c r="AW898" s="112"/>
      <c r="AX898" s="112"/>
    </row>
    <row r="899" spans="2:50" s="144" customFormat="1" outlineLevel="1" x14ac:dyDescent="0.25">
      <c r="B899" s="363"/>
      <c r="C899" s="364"/>
      <c r="D899" s="365"/>
      <c r="E899" s="377"/>
      <c r="F899" s="377"/>
      <c r="G899" s="377"/>
      <c r="H899" s="377"/>
      <c r="I899" s="377"/>
      <c r="J899" s="377"/>
      <c r="K899" s="377"/>
      <c r="L899" s="377"/>
      <c r="M899" s="377"/>
      <c r="N899" s="377"/>
      <c r="O899" s="378"/>
      <c r="P899" s="145"/>
      <c r="Q899" s="1" t="s">
        <v>1682</v>
      </c>
      <c r="S899" s="112"/>
      <c r="T899" s="112"/>
      <c r="U899" s="112"/>
      <c r="V899" s="112"/>
      <c r="W899" s="112"/>
      <c r="X899" s="112"/>
      <c r="Y899" s="112"/>
      <c r="Z899" s="112"/>
      <c r="AA899" s="112"/>
      <c r="AB899" s="112"/>
      <c r="AC899" s="112"/>
      <c r="AD899" s="112"/>
      <c r="AE899" s="112"/>
      <c r="AF899" s="112"/>
      <c r="AG899" s="112"/>
      <c r="AH899" s="112"/>
      <c r="AI899" s="112"/>
      <c r="AJ899" s="112"/>
      <c r="AK899" s="112"/>
      <c r="AL899" s="112"/>
      <c r="AM899" s="112"/>
      <c r="AN899" s="112"/>
      <c r="AO899" s="112"/>
      <c r="AP899" s="112"/>
      <c r="AQ899" s="112"/>
      <c r="AR899" s="112"/>
      <c r="AS899" s="112"/>
      <c r="AT899" s="112"/>
      <c r="AU899" s="112"/>
      <c r="AV899" s="112"/>
      <c r="AW899" s="112"/>
      <c r="AX899" s="112"/>
    </row>
    <row r="900" spans="2:50" s="144" customFormat="1" outlineLevel="1" x14ac:dyDescent="0.25">
      <c r="B900" s="363"/>
      <c r="C900" s="364"/>
      <c r="D900" s="365"/>
      <c r="E900" s="377"/>
      <c r="F900" s="377"/>
      <c r="G900" s="377"/>
      <c r="H900" s="377"/>
      <c r="I900" s="377"/>
      <c r="J900" s="377"/>
      <c r="K900" s="377"/>
      <c r="L900" s="377"/>
      <c r="M900" s="377"/>
      <c r="N900" s="377"/>
      <c r="O900" s="378"/>
      <c r="P900" s="145"/>
      <c r="Q900" s="1" t="s">
        <v>1683</v>
      </c>
      <c r="S900" s="112"/>
      <c r="T900" s="112"/>
      <c r="U900" s="112"/>
      <c r="V900" s="112"/>
      <c r="W900" s="112"/>
      <c r="X900" s="112"/>
      <c r="Y900" s="112"/>
      <c r="Z900" s="112"/>
      <c r="AA900" s="112"/>
      <c r="AB900" s="112"/>
      <c r="AC900" s="112"/>
      <c r="AD900" s="112"/>
      <c r="AE900" s="112"/>
      <c r="AF900" s="112"/>
      <c r="AG900" s="112"/>
      <c r="AH900" s="112"/>
      <c r="AI900" s="112"/>
      <c r="AJ900" s="112"/>
      <c r="AK900" s="112"/>
      <c r="AL900" s="112"/>
      <c r="AM900" s="112"/>
      <c r="AN900" s="112"/>
      <c r="AO900" s="112"/>
      <c r="AP900" s="112"/>
      <c r="AQ900" s="112"/>
      <c r="AR900" s="112"/>
      <c r="AS900" s="112"/>
      <c r="AT900" s="112"/>
      <c r="AU900" s="112"/>
      <c r="AV900" s="112"/>
      <c r="AW900" s="112"/>
      <c r="AX900" s="112"/>
    </row>
    <row r="901" spans="2:50" s="144" customFormat="1" outlineLevel="1" x14ac:dyDescent="0.25">
      <c r="B901" s="363"/>
      <c r="C901" s="364"/>
      <c r="D901" s="365"/>
      <c r="E901" s="377"/>
      <c r="F901" s="377"/>
      <c r="G901" s="377"/>
      <c r="H901" s="377"/>
      <c r="I901" s="377"/>
      <c r="J901" s="377"/>
      <c r="K901" s="377"/>
      <c r="L901" s="377"/>
      <c r="M901" s="377"/>
      <c r="N901" s="377"/>
      <c r="O901" s="378"/>
      <c r="P901" s="145"/>
      <c r="Q901" s="1" t="s">
        <v>1684</v>
      </c>
      <c r="S901" s="112"/>
      <c r="T901" s="112"/>
      <c r="U901" s="112"/>
      <c r="V901" s="112"/>
      <c r="W901" s="112"/>
      <c r="X901" s="112"/>
      <c r="Y901" s="112"/>
      <c r="Z901" s="112"/>
      <c r="AA901" s="112"/>
      <c r="AB901" s="112"/>
      <c r="AC901" s="112"/>
      <c r="AD901" s="112"/>
      <c r="AE901" s="112"/>
      <c r="AF901" s="112"/>
      <c r="AG901" s="112"/>
      <c r="AH901" s="112"/>
      <c r="AI901" s="112"/>
      <c r="AJ901" s="112"/>
      <c r="AK901" s="112"/>
      <c r="AL901" s="112"/>
      <c r="AM901" s="112"/>
      <c r="AN901" s="112"/>
      <c r="AO901" s="112"/>
      <c r="AP901" s="112"/>
      <c r="AQ901" s="112"/>
      <c r="AR901" s="112"/>
      <c r="AS901" s="112"/>
      <c r="AT901" s="112"/>
      <c r="AU901" s="112"/>
      <c r="AV901" s="112"/>
      <c r="AW901" s="112"/>
      <c r="AX901" s="112"/>
    </row>
    <row r="902" spans="2:50" s="144" customFormat="1" outlineLevel="1" x14ac:dyDescent="0.25">
      <c r="B902" s="363"/>
      <c r="C902" s="364"/>
      <c r="D902" s="365"/>
      <c r="E902" s="377"/>
      <c r="F902" s="377"/>
      <c r="G902" s="377"/>
      <c r="H902" s="377"/>
      <c r="I902" s="377"/>
      <c r="J902" s="377"/>
      <c r="K902" s="377"/>
      <c r="L902" s="377"/>
      <c r="M902" s="377"/>
      <c r="N902" s="377"/>
      <c r="O902" s="378"/>
      <c r="P902" s="145"/>
      <c r="Q902" s="1" t="s">
        <v>1685</v>
      </c>
      <c r="S902" s="112"/>
      <c r="T902" s="112"/>
      <c r="U902" s="112"/>
      <c r="V902" s="112"/>
      <c r="W902" s="112"/>
      <c r="X902" s="112"/>
      <c r="Y902" s="112"/>
      <c r="Z902" s="112"/>
      <c r="AA902" s="112"/>
      <c r="AB902" s="112"/>
      <c r="AC902" s="112"/>
      <c r="AD902" s="112"/>
      <c r="AE902" s="112"/>
      <c r="AF902" s="112"/>
      <c r="AG902" s="112"/>
      <c r="AH902" s="112"/>
      <c r="AI902" s="112"/>
      <c r="AJ902" s="112"/>
      <c r="AK902" s="112"/>
      <c r="AL902" s="112"/>
      <c r="AM902" s="112"/>
      <c r="AN902" s="112"/>
      <c r="AO902" s="112"/>
      <c r="AP902" s="112"/>
      <c r="AQ902" s="112"/>
      <c r="AR902" s="112"/>
      <c r="AS902" s="112"/>
      <c r="AT902" s="112"/>
      <c r="AU902" s="112"/>
      <c r="AV902" s="112"/>
      <c r="AW902" s="112"/>
      <c r="AX902" s="112"/>
    </row>
    <row r="903" spans="2:50" s="144" customFormat="1" outlineLevel="1" x14ac:dyDescent="0.25">
      <c r="B903" s="363"/>
      <c r="C903" s="364"/>
      <c r="D903" s="365"/>
      <c r="E903" s="377"/>
      <c r="F903" s="377"/>
      <c r="G903" s="377"/>
      <c r="H903" s="377"/>
      <c r="I903" s="377"/>
      <c r="J903" s="377"/>
      <c r="K903" s="377"/>
      <c r="L903" s="377"/>
      <c r="M903" s="377"/>
      <c r="N903" s="377"/>
      <c r="O903" s="378"/>
      <c r="P903" s="145"/>
      <c r="Q903" s="1" t="s">
        <v>1686</v>
      </c>
      <c r="S903" s="112"/>
      <c r="T903" s="112"/>
      <c r="U903" s="112"/>
      <c r="V903" s="112"/>
      <c r="W903" s="112"/>
      <c r="X903" s="112"/>
      <c r="Y903" s="112"/>
      <c r="Z903" s="112"/>
      <c r="AA903" s="112"/>
      <c r="AB903" s="112"/>
      <c r="AC903" s="112"/>
      <c r="AD903" s="112"/>
      <c r="AE903" s="112"/>
      <c r="AF903" s="112"/>
      <c r="AG903" s="112"/>
      <c r="AH903" s="112"/>
      <c r="AI903" s="112"/>
      <c r="AJ903" s="112"/>
      <c r="AK903" s="112"/>
      <c r="AL903" s="112"/>
      <c r="AM903" s="112"/>
      <c r="AN903" s="112"/>
      <c r="AO903" s="112"/>
      <c r="AP903" s="112"/>
      <c r="AQ903" s="112"/>
      <c r="AR903" s="112"/>
      <c r="AS903" s="112"/>
      <c r="AT903" s="112"/>
      <c r="AU903" s="112"/>
      <c r="AV903" s="112"/>
      <c r="AW903" s="112"/>
      <c r="AX903" s="112"/>
    </row>
    <row r="904" spans="2:50" s="144" customFormat="1" outlineLevel="1" x14ac:dyDescent="0.25">
      <c r="B904" s="363"/>
      <c r="C904" s="364"/>
      <c r="D904" s="365"/>
      <c r="E904" s="377"/>
      <c r="F904" s="377"/>
      <c r="G904" s="377"/>
      <c r="H904" s="377"/>
      <c r="I904" s="377"/>
      <c r="J904" s="377"/>
      <c r="K904" s="377"/>
      <c r="L904" s="377"/>
      <c r="M904" s="377"/>
      <c r="N904" s="377"/>
      <c r="O904" s="378"/>
      <c r="P904" s="145"/>
      <c r="Q904" s="1" t="s">
        <v>1687</v>
      </c>
      <c r="S904" s="112"/>
      <c r="T904" s="112"/>
      <c r="U904" s="112"/>
      <c r="V904" s="112"/>
      <c r="W904" s="112"/>
      <c r="X904" s="112"/>
      <c r="Y904" s="112"/>
      <c r="Z904" s="112"/>
      <c r="AA904" s="112"/>
      <c r="AB904" s="112"/>
      <c r="AC904" s="112"/>
      <c r="AD904" s="112"/>
      <c r="AE904" s="112"/>
      <c r="AF904" s="112"/>
      <c r="AG904" s="112"/>
      <c r="AH904" s="112"/>
      <c r="AI904" s="112"/>
      <c r="AJ904" s="112"/>
      <c r="AK904" s="112"/>
      <c r="AL904" s="112"/>
      <c r="AM904" s="112"/>
      <c r="AN904" s="112"/>
      <c r="AO904" s="112"/>
      <c r="AP904" s="112"/>
      <c r="AQ904" s="112"/>
      <c r="AR904" s="112"/>
      <c r="AS904" s="112"/>
      <c r="AT904" s="112"/>
      <c r="AU904" s="112"/>
      <c r="AV904" s="112"/>
      <c r="AW904" s="112"/>
      <c r="AX904" s="112"/>
    </row>
    <row r="905" spans="2:50" s="144" customFormat="1" outlineLevel="1" x14ac:dyDescent="0.25">
      <c r="B905" s="363"/>
      <c r="C905" s="364"/>
      <c r="D905" s="365"/>
      <c r="E905" s="377"/>
      <c r="F905" s="377"/>
      <c r="G905" s="377"/>
      <c r="H905" s="377"/>
      <c r="I905" s="377"/>
      <c r="J905" s="377"/>
      <c r="K905" s="377"/>
      <c r="L905" s="377"/>
      <c r="M905" s="377"/>
      <c r="N905" s="377"/>
      <c r="O905" s="378"/>
      <c r="P905" s="145"/>
      <c r="Q905" s="1" t="s">
        <v>1688</v>
      </c>
      <c r="S905" s="112"/>
      <c r="T905" s="112"/>
      <c r="U905" s="112"/>
      <c r="V905" s="112"/>
      <c r="W905" s="112"/>
      <c r="X905" s="112"/>
      <c r="Y905" s="112"/>
      <c r="Z905" s="112"/>
      <c r="AA905" s="112"/>
      <c r="AB905" s="112"/>
      <c r="AC905" s="112"/>
      <c r="AD905" s="112"/>
      <c r="AE905" s="112"/>
      <c r="AF905" s="112"/>
      <c r="AG905" s="112"/>
      <c r="AH905" s="112"/>
      <c r="AI905" s="112"/>
      <c r="AJ905" s="112"/>
      <c r="AK905" s="112"/>
      <c r="AL905" s="112"/>
      <c r="AM905" s="112"/>
      <c r="AN905" s="112"/>
      <c r="AO905" s="112"/>
      <c r="AP905" s="112"/>
      <c r="AQ905" s="112"/>
      <c r="AR905" s="112"/>
      <c r="AS905" s="112"/>
      <c r="AT905" s="112"/>
      <c r="AU905" s="112"/>
      <c r="AV905" s="112"/>
      <c r="AW905" s="112"/>
      <c r="AX905" s="112"/>
    </row>
    <row r="906" spans="2:50" s="144" customFormat="1" outlineLevel="1" x14ac:dyDescent="0.25">
      <c r="B906" s="363"/>
      <c r="C906" s="364"/>
      <c r="D906" s="365"/>
      <c r="E906" s="377"/>
      <c r="F906" s="377"/>
      <c r="G906" s="377"/>
      <c r="H906" s="377"/>
      <c r="I906" s="377"/>
      <c r="J906" s="377"/>
      <c r="K906" s="377"/>
      <c r="L906" s="377"/>
      <c r="M906" s="377"/>
      <c r="N906" s="377"/>
      <c r="O906" s="378"/>
      <c r="P906" s="145"/>
      <c r="Q906" s="1" t="s">
        <v>1689</v>
      </c>
      <c r="S906" s="112"/>
      <c r="T906" s="112"/>
      <c r="U906" s="112"/>
      <c r="V906" s="112"/>
      <c r="W906" s="112"/>
      <c r="X906" s="112"/>
      <c r="Y906" s="112"/>
      <c r="Z906" s="112"/>
      <c r="AA906" s="112"/>
      <c r="AB906" s="112"/>
      <c r="AC906" s="112"/>
      <c r="AD906" s="112"/>
      <c r="AE906" s="112"/>
      <c r="AF906" s="112"/>
      <c r="AG906" s="112"/>
      <c r="AH906" s="112"/>
      <c r="AI906" s="112"/>
      <c r="AJ906" s="112"/>
      <c r="AK906" s="112"/>
      <c r="AL906" s="112"/>
      <c r="AM906" s="112"/>
      <c r="AN906" s="112"/>
      <c r="AO906" s="112"/>
      <c r="AP906" s="112"/>
      <c r="AQ906" s="112"/>
      <c r="AR906" s="112"/>
      <c r="AS906" s="112"/>
      <c r="AT906" s="112"/>
      <c r="AU906" s="112"/>
      <c r="AV906" s="112"/>
      <c r="AW906" s="112"/>
      <c r="AX906" s="112"/>
    </row>
    <row r="907" spans="2:50" s="144" customFormat="1" outlineLevel="1" x14ac:dyDescent="0.25">
      <c r="B907" s="363"/>
      <c r="C907" s="364"/>
      <c r="D907" s="365"/>
      <c r="E907" s="377"/>
      <c r="F907" s="377"/>
      <c r="G907" s="377"/>
      <c r="H907" s="377"/>
      <c r="I907" s="377"/>
      <c r="J907" s="377"/>
      <c r="K907" s="377"/>
      <c r="L907" s="377"/>
      <c r="M907" s="377"/>
      <c r="N907" s="377"/>
      <c r="O907" s="378"/>
      <c r="P907" s="145"/>
      <c r="Q907" s="1" t="s">
        <v>1690</v>
      </c>
      <c r="S907" s="112"/>
      <c r="T907" s="112"/>
      <c r="U907" s="112"/>
      <c r="V907" s="112"/>
      <c r="W907" s="112"/>
      <c r="X907" s="112"/>
      <c r="Y907" s="112"/>
      <c r="Z907" s="112"/>
      <c r="AA907" s="112"/>
      <c r="AB907" s="112"/>
      <c r="AC907" s="112"/>
      <c r="AD907" s="112"/>
      <c r="AE907" s="112"/>
      <c r="AF907" s="112"/>
      <c r="AG907" s="112"/>
      <c r="AH907" s="112"/>
      <c r="AI907" s="112"/>
      <c r="AJ907" s="112"/>
      <c r="AK907" s="112"/>
      <c r="AL907" s="112"/>
      <c r="AM907" s="112"/>
      <c r="AN907" s="112"/>
      <c r="AO907" s="112"/>
      <c r="AP907" s="112"/>
      <c r="AQ907" s="112"/>
      <c r="AR907" s="112"/>
      <c r="AS907" s="112"/>
      <c r="AT907" s="112"/>
      <c r="AU907" s="112"/>
      <c r="AV907" s="112"/>
      <c r="AW907" s="112"/>
      <c r="AX907" s="112"/>
    </row>
    <row r="908" spans="2:50" s="144" customFormat="1" outlineLevel="1" x14ac:dyDescent="0.25">
      <c r="B908" s="363"/>
      <c r="C908" s="364"/>
      <c r="D908" s="365"/>
      <c r="E908" s="377"/>
      <c r="F908" s="377"/>
      <c r="G908" s="377"/>
      <c r="H908" s="377"/>
      <c r="I908" s="377"/>
      <c r="J908" s="377"/>
      <c r="K908" s="377"/>
      <c r="L908" s="377"/>
      <c r="M908" s="377"/>
      <c r="N908" s="377"/>
      <c r="O908" s="378"/>
      <c r="P908" s="145"/>
      <c r="Q908" s="1" t="s">
        <v>1691</v>
      </c>
      <c r="S908" s="112"/>
      <c r="T908" s="112"/>
      <c r="U908" s="112"/>
      <c r="V908" s="112"/>
      <c r="W908" s="112"/>
      <c r="X908" s="112"/>
      <c r="Y908" s="112"/>
      <c r="Z908" s="112"/>
      <c r="AA908" s="112"/>
      <c r="AB908" s="112"/>
      <c r="AC908" s="112"/>
      <c r="AD908" s="112"/>
      <c r="AE908" s="112"/>
      <c r="AF908" s="112"/>
      <c r="AG908" s="112"/>
      <c r="AH908" s="112"/>
      <c r="AI908" s="112"/>
      <c r="AJ908" s="112"/>
      <c r="AK908" s="112"/>
      <c r="AL908" s="112"/>
      <c r="AM908" s="112"/>
      <c r="AN908" s="112"/>
      <c r="AO908" s="112"/>
      <c r="AP908" s="112"/>
      <c r="AQ908" s="112"/>
      <c r="AR908" s="112"/>
      <c r="AS908" s="112"/>
      <c r="AT908" s="112"/>
      <c r="AU908" s="112"/>
      <c r="AV908" s="112"/>
      <c r="AW908" s="112"/>
      <c r="AX908" s="112"/>
    </row>
    <row r="909" spans="2:50" s="144" customFormat="1" outlineLevel="1" x14ac:dyDescent="0.25">
      <c r="B909" s="363"/>
      <c r="C909" s="364"/>
      <c r="D909" s="365"/>
      <c r="E909" s="377"/>
      <c r="F909" s="377"/>
      <c r="G909" s="377"/>
      <c r="H909" s="377"/>
      <c r="I909" s="377"/>
      <c r="J909" s="377"/>
      <c r="K909" s="377"/>
      <c r="L909" s="377"/>
      <c r="M909" s="377"/>
      <c r="N909" s="377"/>
      <c r="O909" s="378"/>
      <c r="P909" s="145"/>
      <c r="Q909" s="1" t="s">
        <v>1692</v>
      </c>
      <c r="S909" s="112"/>
      <c r="T909" s="112"/>
      <c r="U909" s="112"/>
      <c r="V909" s="112"/>
      <c r="W909" s="112"/>
      <c r="X909" s="112"/>
      <c r="Y909" s="112"/>
      <c r="Z909" s="112"/>
      <c r="AA909" s="112"/>
      <c r="AB909" s="112"/>
      <c r="AC909" s="112"/>
      <c r="AD909" s="112"/>
      <c r="AE909" s="112"/>
      <c r="AF909" s="112"/>
      <c r="AG909" s="112"/>
      <c r="AH909" s="112"/>
      <c r="AI909" s="112"/>
      <c r="AJ909" s="112"/>
      <c r="AK909" s="112"/>
      <c r="AL909" s="112"/>
      <c r="AM909" s="112"/>
      <c r="AN909" s="112"/>
      <c r="AO909" s="112"/>
      <c r="AP909" s="112"/>
      <c r="AQ909" s="112"/>
      <c r="AR909" s="112"/>
      <c r="AS909" s="112"/>
      <c r="AT909" s="112"/>
      <c r="AU909" s="112"/>
      <c r="AV909" s="112"/>
      <c r="AW909" s="112"/>
      <c r="AX909" s="112"/>
    </row>
    <row r="910" spans="2:50" s="144" customFormat="1" outlineLevel="1" x14ac:dyDescent="0.25">
      <c r="B910" s="363"/>
      <c r="C910" s="364"/>
      <c r="D910" s="365"/>
      <c r="E910" s="377"/>
      <c r="F910" s="377"/>
      <c r="G910" s="377"/>
      <c r="H910" s="377"/>
      <c r="I910" s="377"/>
      <c r="J910" s="377"/>
      <c r="K910" s="377"/>
      <c r="L910" s="377"/>
      <c r="M910" s="377"/>
      <c r="N910" s="377"/>
      <c r="O910" s="378"/>
      <c r="P910" s="145"/>
      <c r="Q910" s="1" t="s">
        <v>1693</v>
      </c>
      <c r="S910" s="112"/>
      <c r="T910" s="112"/>
      <c r="U910" s="112"/>
      <c r="V910" s="112"/>
      <c r="W910" s="112"/>
      <c r="X910" s="112"/>
      <c r="Y910" s="112"/>
      <c r="Z910" s="112"/>
      <c r="AA910" s="112"/>
      <c r="AB910" s="112"/>
      <c r="AC910" s="112"/>
      <c r="AD910" s="112"/>
      <c r="AE910" s="112"/>
      <c r="AF910" s="112"/>
      <c r="AG910" s="112"/>
      <c r="AH910" s="112"/>
      <c r="AI910" s="112"/>
      <c r="AJ910" s="112"/>
      <c r="AK910" s="112"/>
      <c r="AL910" s="112"/>
      <c r="AM910" s="112"/>
      <c r="AN910" s="112"/>
      <c r="AO910" s="112"/>
      <c r="AP910" s="112"/>
      <c r="AQ910" s="112"/>
      <c r="AR910" s="112"/>
      <c r="AS910" s="112"/>
      <c r="AT910" s="112"/>
      <c r="AU910" s="112"/>
      <c r="AV910" s="112"/>
      <c r="AW910" s="112"/>
      <c r="AX910" s="112"/>
    </row>
    <row r="911" spans="2:50" s="144" customFormat="1" outlineLevel="1" x14ac:dyDescent="0.25">
      <c r="B911" s="363"/>
      <c r="C911" s="364"/>
      <c r="D911" s="365"/>
      <c r="E911" s="377"/>
      <c r="F911" s="377"/>
      <c r="G911" s="377"/>
      <c r="H911" s="377"/>
      <c r="I911" s="377"/>
      <c r="J911" s="377"/>
      <c r="K911" s="377"/>
      <c r="L911" s="377"/>
      <c r="M911" s="377"/>
      <c r="N911" s="377"/>
      <c r="O911" s="378"/>
      <c r="P911" s="145"/>
      <c r="Q911" s="1" t="s">
        <v>1694</v>
      </c>
      <c r="S911" s="112"/>
      <c r="T911" s="112"/>
      <c r="U911" s="112"/>
      <c r="V911" s="112"/>
      <c r="W911" s="112"/>
      <c r="X911" s="112"/>
      <c r="Y911" s="112"/>
      <c r="Z911" s="112"/>
      <c r="AA911" s="112"/>
      <c r="AB911" s="112"/>
      <c r="AC911" s="112"/>
      <c r="AD911" s="112"/>
      <c r="AE911" s="112"/>
      <c r="AF911" s="112"/>
      <c r="AG911" s="112"/>
      <c r="AH911" s="112"/>
      <c r="AI911" s="112"/>
      <c r="AJ911" s="112"/>
      <c r="AK911" s="112"/>
      <c r="AL911" s="112"/>
      <c r="AM911" s="112"/>
      <c r="AN911" s="112"/>
      <c r="AO911" s="112"/>
      <c r="AP911" s="112"/>
      <c r="AQ911" s="112"/>
      <c r="AR911" s="112"/>
      <c r="AS911" s="112"/>
      <c r="AT911" s="112"/>
      <c r="AU911" s="112"/>
      <c r="AV911" s="112"/>
      <c r="AW911" s="112"/>
      <c r="AX911" s="112"/>
    </row>
    <row r="912" spans="2:50" s="144" customFormat="1" outlineLevel="1" x14ac:dyDescent="0.25">
      <c r="B912" s="363"/>
      <c r="C912" s="364"/>
      <c r="D912" s="365"/>
      <c r="E912" s="377"/>
      <c r="F912" s="377"/>
      <c r="G912" s="377"/>
      <c r="H912" s="377"/>
      <c r="I912" s="377"/>
      <c r="J912" s="377"/>
      <c r="K912" s="377"/>
      <c r="L912" s="377"/>
      <c r="M912" s="377"/>
      <c r="N912" s="377"/>
      <c r="O912" s="378"/>
      <c r="P912" s="145"/>
      <c r="Q912" s="1" t="s">
        <v>1695</v>
      </c>
      <c r="S912" s="112"/>
      <c r="T912" s="112"/>
      <c r="U912" s="112"/>
      <c r="V912" s="112"/>
      <c r="W912" s="112"/>
      <c r="X912" s="112"/>
      <c r="Y912" s="112"/>
      <c r="Z912" s="112"/>
      <c r="AA912" s="112"/>
      <c r="AB912" s="112"/>
      <c r="AC912" s="112"/>
      <c r="AD912" s="112"/>
      <c r="AE912" s="112"/>
      <c r="AF912" s="112"/>
      <c r="AG912" s="112"/>
      <c r="AH912" s="112"/>
      <c r="AI912" s="112"/>
      <c r="AJ912" s="112"/>
      <c r="AK912" s="112"/>
      <c r="AL912" s="112"/>
      <c r="AM912" s="112"/>
      <c r="AN912" s="112"/>
      <c r="AO912" s="112"/>
      <c r="AP912" s="112"/>
      <c r="AQ912" s="112"/>
      <c r="AR912" s="112"/>
      <c r="AS912" s="112"/>
      <c r="AT912" s="112"/>
      <c r="AU912" s="112"/>
      <c r="AV912" s="112"/>
      <c r="AW912" s="112"/>
      <c r="AX912" s="112"/>
    </row>
    <row r="913" spans="2:50" s="144" customFormat="1" outlineLevel="1" x14ac:dyDescent="0.25">
      <c r="B913" s="363"/>
      <c r="C913" s="364"/>
      <c r="D913" s="365"/>
      <c r="E913" s="377"/>
      <c r="F913" s="377"/>
      <c r="G913" s="377"/>
      <c r="H913" s="377"/>
      <c r="I913" s="377"/>
      <c r="J913" s="377"/>
      <c r="K913" s="377"/>
      <c r="L913" s="377"/>
      <c r="M913" s="377"/>
      <c r="N913" s="377"/>
      <c r="O913" s="378"/>
      <c r="P913" s="145"/>
      <c r="Q913" s="1" t="s">
        <v>1696</v>
      </c>
      <c r="S913" s="112"/>
      <c r="T913" s="112"/>
      <c r="U913" s="112"/>
      <c r="V913" s="112"/>
      <c r="W913" s="112"/>
      <c r="X913" s="112"/>
      <c r="Y913" s="112"/>
      <c r="Z913" s="112"/>
      <c r="AA913" s="112"/>
      <c r="AB913" s="112"/>
      <c r="AC913" s="112"/>
      <c r="AD913" s="112"/>
      <c r="AE913" s="112"/>
      <c r="AF913" s="112"/>
      <c r="AG913" s="112"/>
      <c r="AH913" s="112"/>
      <c r="AI913" s="112"/>
      <c r="AJ913" s="112"/>
      <c r="AK913" s="112"/>
      <c r="AL913" s="112"/>
      <c r="AM913" s="112"/>
      <c r="AN913" s="112"/>
      <c r="AO913" s="112"/>
      <c r="AP913" s="112"/>
      <c r="AQ913" s="112"/>
      <c r="AR913" s="112"/>
      <c r="AS913" s="112"/>
      <c r="AT913" s="112"/>
      <c r="AU913" s="112"/>
      <c r="AV913" s="112"/>
      <c r="AW913" s="112"/>
      <c r="AX913" s="112"/>
    </row>
    <row r="914" spans="2:50" s="144" customFormat="1" outlineLevel="1" x14ac:dyDescent="0.25">
      <c r="B914" s="363"/>
      <c r="C914" s="364"/>
      <c r="D914" s="365"/>
      <c r="E914" s="377"/>
      <c r="F914" s="377"/>
      <c r="G914" s="377"/>
      <c r="H914" s="377"/>
      <c r="I914" s="377"/>
      <c r="J914" s="377"/>
      <c r="K914" s="377"/>
      <c r="L914" s="377"/>
      <c r="M914" s="377"/>
      <c r="N914" s="377"/>
      <c r="O914" s="378"/>
      <c r="P914" s="145"/>
      <c r="Q914" s="1" t="s">
        <v>1697</v>
      </c>
      <c r="S914" s="112"/>
      <c r="T914" s="112"/>
      <c r="U914" s="112"/>
      <c r="V914" s="112"/>
      <c r="W914" s="112"/>
      <c r="X914" s="112"/>
      <c r="Y914" s="112"/>
      <c r="Z914" s="112"/>
      <c r="AA914" s="112"/>
      <c r="AB914" s="112"/>
      <c r="AC914" s="112"/>
      <c r="AD914" s="112"/>
      <c r="AE914" s="112"/>
      <c r="AF914" s="112"/>
      <c r="AG914" s="112"/>
      <c r="AH914" s="112"/>
      <c r="AI914" s="112"/>
      <c r="AJ914" s="112"/>
      <c r="AK914" s="112"/>
      <c r="AL914" s="112"/>
      <c r="AM914" s="112"/>
      <c r="AN914" s="112"/>
      <c r="AO914" s="112"/>
      <c r="AP914" s="112"/>
      <c r="AQ914" s="112"/>
      <c r="AR914" s="112"/>
      <c r="AS914" s="112"/>
      <c r="AT914" s="112"/>
      <c r="AU914" s="112"/>
      <c r="AV914" s="112"/>
      <c r="AW914" s="112"/>
      <c r="AX914" s="112"/>
    </row>
    <row r="915" spans="2:50" s="144" customFormat="1" outlineLevel="1" x14ac:dyDescent="0.25">
      <c r="B915" s="363"/>
      <c r="C915" s="364"/>
      <c r="D915" s="365"/>
      <c r="E915" s="377"/>
      <c r="F915" s="377"/>
      <c r="G915" s="377"/>
      <c r="H915" s="377"/>
      <c r="I915" s="377"/>
      <c r="J915" s="377"/>
      <c r="K915" s="377"/>
      <c r="L915" s="377"/>
      <c r="M915" s="377"/>
      <c r="N915" s="377"/>
      <c r="O915" s="378"/>
      <c r="P915" s="145"/>
      <c r="Q915" s="1" t="s">
        <v>1698</v>
      </c>
      <c r="S915" s="112"/>
      <c r="T915" s="112"/>
      <c r="U915" s="112"/>
      <c r="V915" s="112"/>
      <c r="W915" s="112"/>
      <c r="X915" s="112"/>
      <c r="Y915" s="112"/>
      <c r="Z915" s="112"/>
      <c r="AA915" s="112"/>
      <c r="AB915" s="112"/>
      <c r="AC915" s="112"/>
      <c r="AD915" s="112"/>
      <c r="AE915" s="112"/>
      <c r="AF915" s="112"/>
      <c r="AG915" s="112"/>
      <c r="AH915" s="112"/>
      <c r="AI915" s="112"/>
      <c r="AJ915" s="112"/>
      <c r="AK915" s="112"/>
      <c r="AL915" s="112"/>
      <c r="AM915" s="112"/>
      <c r="AN915" s="112"/>
      <c r="AO915" s="112"/>
      <c r="AP915" s="112"/>
      <c r="AQ915" s="112"/>
      <c r="AR915" s="112"/>
      <c r="AS915" s="112"/>
      <c r="AT915" s="112"/>
      <c r="AU915" s="112"/>
      <c r="AV915" s="112"/>
      <c r="AW915" s="112"/>
      <c r="AX915" s="112"/>
    </row>
    <row r="916" spans="2:50" s="144" customFormat="1" outlineLevel="1" x14ac:dyDescent="0.25">
      <c r="B916" s="363"/>
      <c r="C916" s="364"/>
      <c r="D916" s="365"/>
      <c r="E916" s="377"/>
      <c r="F916" s="377"/>
      <c r="G916" s="377"/>
      <c r="H916" s="377"/>
      <c r="I916" s="377"/>
      <c r="J916" s="377"/>
      <c r="K916" s="377"/>
      <c r="L916" s="377"/>
      <c r="M916" s="377"/>
      <c r="N916" s="377"/>
      <c r="O916" s="378"/>
      <c r="P916" s="145"/>
      <c r="Q916" s="1" t="s">
        <v>1699</v>
      </c>
      <c r="S916" s="112"/>
      <c r="T916" s="112"/>
      <c r="U916" s="112"/>
      <c r="V916" s="112"/>
      <c r="W916" s="112"/>
      <c r="X916" s="112"/>
      <c r="Y916" s="112"/>
      <c r="Z916" s="112"/>
      <c r="AA916" s="112"/>
      <c r="AB916" s="112"/>
      <c r="AC916" s="112"/>
      <c r="AD916" s="112"/>
      <c r="AE916" s="112"/>
      <c r="AF916" s="112"/>
      <c r="AG916" s="112"/>
      <c r="AH916" s="112"/>
      <c r="AI916" s="112"/>
      <c r="AJ916" s="112"/>
      <c r="AK916" s="112"/>
      <c r="AL916" s="112"/>
      <c r="AM916" s="112"/>
      <c r="AN916" s="112"/>
      <c r="AO916" s="112"/>
      <c r="AP916" s="112"/>
      <c r="AQ916" s="112"/>
      <c r="AR916" s="112"/>
      <c r="AS916" s="112"/>
      <c r="AT916" s="112"/>
      <c r="AU916" s="112"/>
      <c r="AV916" s="112"/>
      <c r="AW916" s="112"/>
      <c r="AX916" s="112"/>
    </row>
    <row r="917" spans="2:50" s="144" customFormat="1" outlineLevel="1" x14ac:dyDescent="0.25">
      <c r="B917" s="363"/>
      <c r="C917" s="364"/>
      <c r="D917" s="365"/>
      <c r="E917" s="377"/>
      <c r="F917" s="377"/>
      <c r="G917" s="377"/>
      <c r="H917" s="377"/>
      <c r="I917" s="377"/>
      <c r="J917" s="377"/>
      <c r="K917" s="377"/>
      <c r="L917" s="377"/>
      <c r="M917" s="377"/>
      <c r="N917" s="377"/>
      <c r="O917" s="378"/>
      <c r="P917" s="145"/>
      <c r="Q917" s="1" t="s">
        <v>1700</v>
      </c>
      <c r="S917" s="112"/>
      <c r="T917" s="112"/>
      <c r="U917" s="112"/>
      <c r="V917" s="112"/>
      <c r="W917" s="112"/>
      <c r="X917" s="112"/>
      <c r="Y917" s="112"/>
      <c r="Z917" s="112"/>
      <c r="AA917" s="112"/>
      <c r="AB917" s="112"/>
      <c r="AC917" s="112"/>
      <c r="AD917" s="112"/>
      <c r="AE917" s="112"/>
      <c r="AF917" s="112"/>
      <c r="AG917" s="112"/>
      <c r="AH917" s="112"/>
      <c r="AI917" s="112"/>
      <c r="AJ917" s="112"/>
      <c r="AK917" s="112"/>
      <c r="AL917" s="112"/>
      <c r="AM917" s="112"/>
      <c r="AN917" s="112"/>
      <c r="AO917" s="112"/>
      <c r="AP917" s="112"/>
      <c r="AQ917" s="112"/>
      <c r="AR917" s="112"/>
      <c r="AS917" s="112"/>
      <c r="AT917" s="112"/>
      <c r="AU917" s="112"/>
      <c r="AV917" s="112"/>
      <c r="AW917" s="112"/>
      <c r="AX917" s="112"/>
    </row>
    <row r="918" spans="2:50" s="144" customFormat="1" outlineLevel="1" x14ac:dyDescent="0.25">
      <c r="B918" s="363"/>
      <c r="C918" s="364"/>
      <c r="D918" s="365"/>
      <c r="E918" s="377"/>
      <c r="F918" s="377"/>
      <c r="G918" s="377"/>
      <c r="H918" s="377"/>
      <c r="I918" s="377"/>
      <c r="J918" s="377"/>
      <c r="K918" s="377"/>
      <c r="L918" s="377"/>
      <c r="M918" s="377"/>
      <c r="N918" s="377"/>
      <c r="O918" s="378"/>
      <c r="P918" s="145"/>
      <c r="Q918" s="1" t="s">
        <v>1701</v>
      </c>
      <c r="S918" s="112"/>
      <c r="T918" s="112"/>
      <c r="U918" s="112"/>
      <c r="V918" s="112"/>
      <c r="W918" s="112"/>
      <c r="X918" s="112"/>
      <c r="Y918" s="112"/>
      <c r="Z918" s="112"/>
      <c r="AA918" s="112"/>
      <c r="AB918" s="112"/>
      <c r="AC918" s="112"/>
      <c r="AD918" s="112"/>
      <c r="AE918" s="112"/>
      <c r="AF918" s="112"/>
      <c r="AG918" s="112"/>
      <c r="AH918" s="112"/>
      <c r="AI918" s="112"/>
      <c r="AJ918" s="112"/>
      <c r="AK918" s="112"/>
      <c r="AL918" s="112"/>
      <c r="AM918" s="112"/>
      <c r="AN918" s="112"/>
      <c r="AO918" s="112"/>
      <c r="AP918" s="112"/>
      <c r="AQ918" s="112"/>
      <c r="AR918" s="112"/>
      <c r="AS918" s="112"/>
      <c r="AT918" s="112"/>
      <c r="AU918" s="112"/>
      <c r="AV918" s="112"/>
      <c r="AW918" s="112"/>
      <c r="AX918" s="112"/>
    </row>
    <row r="919" spans="2:50" s="144" customFormat="1" outlineLevel="1" x14ac:dyDescent="0.25">
      <c r="B919" s="363"/>
      <c r="C919" s="364"/>
      <c r="D919" s="365"/>
      <c r="E919" s="377"/>
      <c r="F919" s="377"/>
      <c r="G919" s="377"/>
      <c r="H919" s="377"/>
      <c r="I919" s="377"/>
      <c r="J919" s="377"/>
      <c r="K919" s="377"/>
      <c r="L919" s="377"/>
      <c r="M919" s="377"/>
      <c r="N919" s="377"/>
      <c r="O919" s="378"/>
      <c r="P919" s="145"/>
      <c r="Q919" s="1" t="s">
        <v>1702</v>
      </c>
      <c r="S919" s="112"/>
      <c r="T919" s="112"/>
      <c r="U919" s="112"/>
      <c r="V919" s="112"/>
      <c r="W919" s="112"/>
      <c r="X919" s="112"/>
      <c r="Y919" s="112"/>
      <c r="Z919" s="112"/>
      <c r="AA919" s="112"/>
      <c r="AB919" s="112"/>
      <c r="AC919" s="112"/>
      <c r="AD919" s="112"/>
      <c r="AE919" s="112"/>
      <c r="AF919" s="112"/>
      <c r="AG919" s="112"/>
      <c r="AH919" s="112"/>
      <c r="AI919" s="112"/>
      <c r="AJ919" s="112"/>
      <c r="AK919" s="112"/>
      <c r="AL919" s="112"/>
      <c r="AM919" s="112"/>
      <c r="AN919" s="112"/>
      <c r="AO919" s="112"/>
      <c r="AP919" s="112"/>
      <c r="AQ919" s="112"/>
      <c r="AR919" s="112"/>
      <c r="AS919" s="112"/>
      <c r="AT919" s="112"/>
      <c r="AU919" s="112"/>
      <c r="AV919" s="112"/>
      <c r="AW919" s="112"/>
      <c r="AX919" s="112"/>
    </row>
    <row r="920" spans="2:50" s="144" customFormat="1" outlineLevel="1" x14ac:dyDescent="0.25">
      <c r="B920" s="363"/>
      <c r="C920" s="364"/>
      <c r="D920" s="365"/>
      <c r="E920" s="377"/>
      <c r="F920" s="377"/>
      <c r="G920" s="377"/>
      <c r="H920" s="377"/>
      <c r="I920" s="377"/>
      <c r="J920" s="377"/>
      <c r="K920" s="377"/>
      <c r="L920" s="377"/>
      <c r="M920" s="377"/>
      <c r="N920" s="377"/>
      <c r="O920" s="378"/>
      <c r="P920" s="145"/>
      <c r="Q920" s="1" t="s">
        <v>1703</v>
      </c>
      <c r="S920" s="112"/>
      <c r="T920" s="112"/>
      <c r="U920" s="112"/>
      <c r="V920" s="112"/>
      <c r="W920" s="112"/>
      <c r="X920" s="112"/>
      <c r="Y920" s="112"/>
      <c r="Z920" s="112"/>
      <c r="AA920" s="112"/>
      <c r="AB920" s="112"/>
      <c r="AC920" s="112"/>
      <c r="AD920" s="112"/>
      <c r="AE920" s="112"/>
      <c r="AF920" s="112"/>
      <c r="AG920" s="112"/>
      <c r="AH920" s="112"/>
      <c r="AI920" s="112"/>
      <c r="AJ920" s="112"/>
      <c r="AK920" s="112"/>
      <c r="AL920" s="112"/>
      <c r="AM920" s="112"/>
      <c r="AN920" s="112"/>
      <c r="AO920" s="112"/>
      <c r="AP920" s="112"/>
      <c r="AQ920" s="112"/>
      <c r="AR920" s="112"/>
      <c r="AS920" s="112"/>
      <c r="AT920" s="112"/>
      <c r="AU920" s="112"/>
      <c r="AV920" s="112"/>
      <c r="AW920" s="112"/>
      <c r="AX920" s="112"/>
    </row>
    <row r="921" spans="2:50" s="144" customFormat="1" outlineLevel="1" x14ac:dyDescent="0.25">
      <c r="B921" s="363"/>
      <c r="C921" s="364"/>
      <c r="D921" s="365"/>
      <c r="E921" s="377"/>
      <c r="F921" s="377"/>
      <c r="G921" s="377"/>
      <c r="H921" s="377"/>
      <c r="I921" s="377"/>
      <c r="J921" s="377"/>
      <c r="K921" s="377"/>
      <c r="L921" s="377"/>
      <c r="M921" s="377"/>
      <c r="N921" s="377"/>
      <c r="O921" s="378"/>
      <c r="P921" s="145"/>
      <c r="Q921" s="1" t="s">
        <v>1704</v>
      </c>
      <c r="S921" s="112"/>
      <c r="T921" s="112"/>
      <c r="U921" s="112"/>
      <c r="V921" s="112"/>
      <c r="W921" s="112"/>
      <c r="X921" s="112"/>
      <c r="Y921" s="112"/>
      <c r="Z921" s="112"/>
      <c r="AA921" s="112"/>
      <c r="AB921" s="112"/>
      <c r="AC921" s="112"/>
      <c r="AD921" s="112"/>
      <c r="AE921" s="112"/>
      <c r="AF921" s="112"/>
      <c r="AG921" s="112"/>
      <c r="AH921" s="112"/>
      <c r="AI921" s="112"/>
      <c r="AJ921" s="112"/>
      <c r="AK921" s="112"/>
      <c r="AL921" s="112"/>
      <c r="AM921" s="112"/>
      <c r="AN921" s="112"/>
      <c r="AO921" s="112"/>
      <c r="AP921" s="112"/>
      <c r="AQ921" s="112"/>
      <c r="AR921" s="112"/>
      <c r="AS921" s="112"/>
      <c r="AT921" s="112"/>
      <c r="AU921" s="112"/>
      <c r="AV921" s="112"/>
      <c r="AW921" s="112"/>
      <c r="AX921" s="112"/>
    </row>
    <row r="922" spans="2:50" s="144" customFormat="1" outlineLevel="1" x14ac:dyDescent="0.25">
      <c r="B922" s="363"/>
      <c r="C922" s="364"/>
      <c r="D922" s="365"/>
      <c r="E922" s="377"/>
      <c r="F922" s="377"/>
      <c r="G922" s="377"/>
      <c r="H922" s="377"/>
      <c r="I922" s="377"/>
      <c r="J922" s="377"/>
      <c r="K922" s="377"/>
      <c r="L922" s="377"/>
      <c r="M922" s="377"/>
      <c r="N922" s="377"/>
      <c r="O922" s="378"/>
      <c r="P922" s="145"/>
      <c r="Q922" s="1" t="s">
        <v>1705</v>
      </c>
      <c r="S922" s="112"/>
      <c r="T922" s="112"/>
      <c r="U922" s="112"/>
      <c r="V922" s="112"/>
      <c r="W922" s="112"/>
      <c r="X922" s="112"/>
      <c r="Y922" s="112"/>
      <c r="Z922" s="112"/>
      <c r="AA922" s="112"/>
      <c r="AB922" s="112"/>
      <c r="AC922" s="112"/>
      <c r="AD922" s="112"/>
      <c r="AE922" s="112"/>
      <c r="AF922" s="112"/>
      <c r="AG922" s="112"/>
      <c r="AH922" s="112"/>
      <c r="AI922" s="112"/>
      <c r="AJ922" s="112"/>
      <c r="AK922" s="112"/>
      <c r="AL922" s="112"/>
      <c r="AM922" s="112"/>
      <c r="AN922" s="112"/>
      <c r="AO922" s="112"/>
      <c r="AP922" s="112"/>
      <c r="AQ922" s="112"/>
      <c r="AR922" s="112"/>
      <c r="AS922" s="112"/>
      <c r="AT922" s="112"/>
      <c r="AU922" s="112"/>
      <c r="AV922" s="112"/>
      <c r="AW922" s="112"/>
      <c r="AX922" s="112"/>
    </row>
    <row r="923" spans="2:50" s="144" customFormat="1" outlineLevel="1" x14ac:dyDescent="0.25">
      <c r="B923" s="363"/>
      <c r="C923" s="364"/>
      <c r="D923" s="365"/>
      <c r="E923" s="377"/>
      <c r="F923" s="377"/>
      <c r="G923" s="377"/>
      <c r="H923" s="377"/>
      <c r="I923" s="377"/>
      <c r="J923" s="377"/>
      <c r="K923" s="377"/>
      <c r="L923" s="377"/>
      <c r="M923" s="377"/>
      <c r="N923" s="377"/>
      <c r="O923" s="378"/>
      <c r="P923" s="145"/>
      <c r="Q923" s="1" t="s">
        <v>1706</v>
      </c>
      <c r="S923" s="112"/>
      <c r="T923" s="112"/>
      <c r="U923" s="112"/>
      <c r="V923" s="112"/>
      <c r="W923" s="112"/>
      <c r="X923" s="112"/>
      <c r="Y923" s="112"/>
      <c r="Z923" s="112"/>
      <c r="AA923" s="112"/>
      <c r="AB923" s="112"/>
      <c r="AC923" s="112"/>
      <c r="AD923" s="112"/>
      <c r="AE923" s="112"/>
      <c r="AF923" s="112"/>
      <c r="AG923" s="112"/>
      <c r="AH923" s="112"/>
      <c r="AI923" s="112"/>
      <c r="AJ923" s="112"/>
      <c r="AK923" s="112"/>
      <c r="AL923" s="112"/>
      <c r="AM923" s="112"/>
      <c r="AN923" s="112"/>
      <c r="AO923" s="112"/>
      <c r="AP923" s="112"/>
      <c r="AQ923" s="112"/>
      <c r="AR923" s="112"/>
      <c r="AS923" s="112"/>
      <c r="AT923" s="112"/>
      <c r="AU923" s="112"/>
      <c r="AV923" s="112"/>
      <c r="AW923" s="112"/>
      <c r="AX923" s="112"/>
    </row>
    <row r="924" spans="2:50" s="144" customFormat="1" outlineLevel="1" x14ac:dyDescent="0.25">
      <c r="B924" s="363"/>
      <c r="C924" s="364"/>
      <c r="D924" s="365"/>
      <c r="E924" s="377"/>
      <c r="F924" s="377"/>
      <c r="G924" s="377"/>
      <c r="H924" s="377"/>
      <c r="I924" s="377"/>
      <c r="J924" s="377"/>
      <c r="K924" s="377"/>
      <c r="L924" s="377"/>
      <c r="M924" s="377"/>
      <c r="N924" s="377"/>
      <c r="O924" s="378"/>
      <c r="P924" s="145"/>
      <c r="Q924" s="1" t="s">
        <v>1707</v>
      </c>
      <c r="S924" s="112"/>
      <c r="T924" s="112"/>
      <c r="U924" s="112"/>
      <c r="V924" s="112"/>
      <c r="W924" s="112"/>
      <c r="X924" s="112"/>
      <c r="Y924" s="112"/>
      <c r="Z924" s="112"/>
      <c r="AA924" s="112"/>
      <c r="AB924" s="112"/>
      <c r="AC924" s="112"/>
      <c r="AD924" s="112"/>
      <c r="AE924" s="112"/>
      <c r="AF924" s="112"/>
      <c r="AG924" s="112"/>
      <c r="AH924" s="112"/>
      <c r="AI924" s="112"/>
      <c r="AJ924" s="112"/>
      <c r="AK924" s="112"/>
      <c r="AL924" s="112"/>
      <c r="AM924" s="112"/>
      <c r="AN924" s="112"/>
      <c r="AO924" s="112"/>
      <c r="AP924" s="112"/>
      <c r="AQ924" s="112"/>
      <c r="AR924" s="112"/>
      <c r="AS924" s="112"/>
      <c r="AT924" s="112"/>
      <c r="AU924" s="112"/>
      <c r="AV924" s="112"/>
      <c r="AW924" s="112"/>
      <c r="AX924" s="112"/>
    </row>
    <row r="925" spans="2:50" s="144" customFormat="1" outlineLevel="1" x14ac:dyDescent="0.25">
      <c r="B925" s="363"/>
      <c r="C925" s="364"/>
      <c r="D925" s="365"/>
      <c r="E925" s="377"/>
      <c r="F925" s="377"/>
      <c r="G925" s="377"/>
      <c r="H925" s="377"/>
      <c r="I925" s="377"/>
      <c r="J925" s="377"/>
      <c r="K925" s="377"/>
      <c r="L925" s="377"/>
      <c r="M925" s="377"/>
      <c r="N925" s="377"/>
      <c r="O925" s="378"/>
      <c r="P925" s="145"/>
      <c r="Q925" s="1" t="s">
        <v>1708</v>
      </c>
      <c r="S925" s="112"/>
      <c r="T925" s="112"/>
      <c r="U925" s="112"/>
      <c r="V925" s="112"/>
      <c r="W925" s="112"/>
      <c r="X925" s="112"/>
      <c r="Y925" s="112"/>
      <c r="Z925" s="112"/>
      <c r="AA925" s="112"/>
      <c r="AB925" s="112"/>
      <c r="AC925" s="112"/>
      <c r="AD925" s="112"/>
      <c r="AE925" s="112"/>
      <c r="AF925" s="112"/>
      <c r="AG925" s="112"/>
      <c r="AH925" s="112"/>
      <c r="AI925" s="112"/>
      <c r="AJ925" s="112"/>
      <c r="AK925" s="112"/>
      <c r="AL925" s="112"/>
      <c r="AM925" s="112"/>
      <c r="AN925" s="112"/>
      <c r="AO925" s="112"/>
      <c r="AP925" s="112"/>
      <c r="AQ925" s="112"/>
      <c r="AR925" s="112"/>
      <c r="AS925" s="112"/>
      <c r="AT925" s="112"/>
      <c r="AU925" s="112"/>
      <c r="AV925" s="112"/>
      <c r="AW925" s="112"/>
      <c r="AX925" s="112"/>
    </row>
    <row r="926" spans="2:50" s="144" customFormat="1" outlineLevel="1" x14ac:dyDescent="0.25">
      <c r="B926" s="363"/>
      <c r="C926" s="364"/>
      <c r="D926" s="365"/>
      <c r="E926" s="377"/>
      <c r="F926" s="377"/>
      <c r="G926" s="377"/>
      <c r="H926" s="377"/>
      <c r="I926" s="377"/>
      <c r="J926" s="377"/>
      <c r="K926" s="377"/>
      <c r="L926" s="377"/>
      <c r="M926" s="377"/>
      <c r="N926" s="377"/>
      <c r="O926" s="378"/>
      <c r="P926" s="145"/>
      <c r="Q926" s="1" t="s">
        <v>1709</v>
      </c>
      <c r="S926" s="112"/>
      <c r="T926" s="112"/>
      <c r="U926" s="112"/>
      <c r="V926" s="112"/>
      <c r="W926" s="112"/>
      <c r="X926" s="112"/>
      <c r="Y926" s="112"/>
      <c r="Z926" s="112"/>
      <c r="AA926" s="112"/>
      <c r="AB926" s="112"/>
      <c r="AC926" s="112"/>
      <c r="AD926" s="112"/>
      <c r="AE926" s="112"/>
      <c r="AF926" s="112"/>
      <c r="AG926" s="112"/>
      <c r="AH926" s="112"/>
      <c r="AI926" s="112"/>
      <c r="AJ926" s="112"/>
      <c r="AK926" s="112"/>
      <c r="AL926" s="112"/>
      <c r="AM926" s="112"/>
      <c r="AN926" s="112"/>
      <c r="AO926" s="112"/>
      <c r="AP926" s="112"/>
      <c r="AQ926" s="112"/>
      <c r="AR926" s="112"/>
      <c r="AS926" s="112"/>
      <c r="AT926" s="112"/>
      <c r="AU926" s="112"/>
      <c r="AV926" s="112"/>
      <c r="AW926" s="112"/>
      <c r="AX926" s="112"/>
    </row>
    <row r="927" spans="2:50" s="144" customFormat="1" outlineLevel="1" x14ac:dyDescent="0.25">
      <c r="B927" s="363"/>
      <c r="C927" s="364"/>
      <c r="D927" s="365"/>
      <c r="E927" s="377"/>
      <c r="F927" s="377"/>
      <c r="G927" s="377"/>
      <c r="H927" s="377"/>
      <c r="I927" s="377"/>
      <c r="J927" s="377"/>
      <c r="K927" s="377"/>
      <c r="L927" s="377"/>
      <c r="M927" s="377"/>
      <c r="N927" s="377"/>
      <c r="O927" s="378"/>
      <c r="P927" s="145"/>
      <c r="Q927" s="1" t="s">
        <v>1710</v>
      </c>
      <c r="S927" s="112"/>
      <c r="T927" s="112"/>
      <c r="U927" s="112"/>
      <c r="V927" s="112"/>
      <c r="W927" s="112"/>
      <c r="X927" s="112"/>
      <c r="Y927" s="112"/>
      <c r="Z927" s="112"/>
      <c r="AA927" s="112"/>
      <c r="AB927" s="112"/>
      <c r="AC927" s="112"/>
      <c r="AD927" s="112"/>
      <c r="AE927" s="112"/>
      <c r="AF927" s="112"/>
      <c r="AG927" s="112"/>
      <c r="AH927" s="112"/>
      <c r="AI927" s="112"/>
      <c r="AJ927" s="112"/>
      <c r="AK927" s="112"/>
      <c r="AL927" s="112"/>
      <c r="AM927" s="112"/>
      <c r="AN927" s="112"/>
      <c r="AO927" s="112"/>
      <c r="AP927" s="112"/>
      <c r="AQ927" s="112"/>
      <c r="AR927" s="112"/>
      <c r="AS927" s="112"/>
      <c r="AT927" s="112"/>
      <c r="AU927" s="112"/>
      <c r="AV927" s="112"/>
      <c r="AW927" s="112"/>
      <c r="AX927" s="112"/>
    </row>
    <row r="928" spans="2:50" s="144" customFormat="1" outlineLevel="1" x14ac:dyDescent="0.25">
      <c r="B928" s="363"/>
      <c r="C928" s="364"/>
      <c r="D928" s="365"/>
      <c r="E928" s="377"/>
      <c r="F928" s="377"/>
      <c r="G928" s="377"/>
      <c r="H928" s="377"/>
      <c r="I928" s="377"/>
      <c r="J928" s="377"/>
      <c r="K928" s="377"/>
      <c r="L928" s="377"/>
      <c r="M928" s="377"/>
      <c r="N928" s="377"/>
      <c r="O928" s="378"/>
      <c r="P928" s="145"/>
      <c r="Q928" s="1" t="s">
        <v>1711</v>
      </c>
      <c r="S928" s="112"/>
      <c r="T928" s="112"/>
      <c r="U928" s="112"/>
      <c r="V928" s="112"/>
      <c r="W928" s="112"/>
      <c r="X928" s="112"/>
      <c r="Y928" s="112"/>
      <c r="Z928" s="112"/>
      <c r="AA928" s="112"/>
      <c r="AB928" s="112"/>
      <c r="AC928" s="112"/>
      <c r="AD928" s="112"/>
      <c r="AE928" s="112"/>
      <c r="AF928" s="112"/>
      <c r="AG928" s="112"/>
      <c r="AH928" s="112"/>
      <c r="AI928" s="112"/>
      <c r="AJ928" s="112"/>
      <c r="AK928" s="112"/>
      <c r="AL928" s="112"/>
      <c r="AM928" s="112"/>
      <c r="AN928" s="112"/>
      <c r="AO928" s="112"/>
      <c r="AP928" s="112"/>
      <c r="AQ928" s="112"/>
      <c r="AR928" s="112"/>
      <c r="AS928" s="112"/>
      <c r="AT928" s="112"/>
      <c r="AU928" s="112"/>
      <c r="AV928" s="112"/>
      <c r="AW928" s="112"/>
      <c r="AX928" s="112"/>
    </row>
    <row r="929" spans="2:50" s="144" customFormat="1" outlineLevel="1" x14ac:dyDescent="0.25">
      <c r="B929" s="363"/>
      <c r="C929" s="364"/>
      <c r="D929" s="365"/>
      <c r="E929" s="377"/>
      <c r="F929" s="377"/>
      <c r="G929" s="377"/>
      <c r="H929" s="377"/>
      <c r="I929" s="377"/>
      <c r="J929" s="377"/>
      <c r="K929" s="377"/>
      <c r="L929" s="377"/>
      <c r="M929" s="377"/>
      <c r="N929" s="377"/>
      <c r="O929" s="378"/>
      <c r="P929" s="145"/>
      <c r="Q929" s="1" t="s">
        <v>1712</v>
      </c>
      <c r="S929" s="112"/>
      <c r="T929" s="112"/>
      <c r="U929" s="112"/>
      <c r="V929" s="112"/>
      <c r="W929" s="112"/>
      <c r="X929" s="112"/>
      <c r="Y929" s="112"/>
      <c r="Z929" s="112"/>
      <c r="AA929" s="112"/>
      <c r="AB929" s="112"/>
      <c r="AC929" s="112"/>
      <c r="AD929" s="112"/>
      <c r="AE929" s="112"/>
      <c r="AF929" s="112"/>
      <c r="AG929" s="112"/>
      <c r="AH929" s="112"/>
      <c r="AI929" s="112"/>
      <c r="AJ929" s="112"/>
      <c r="AK929" s="112"/>
      <c r="AL929" s="112"/>
      <c r="AM929" s="112"/>
      <c r="AN929" s="112"/>
      <c r="AO929" s="112"/>
      <c r="AP929" s="112"/>
      <c r="AQ929" s="112"/>
      <c r="AR929" s="112"/>
      <c r="AS929" s="112"/>
      <c r="AT929" s="112"/>
      <c r="AU929" s="112"/>
      <c r="AV929" s="112"/>
      <c r="AW929" s="112"/>
      <c r="AX929" s="112"/>
    </row>
    <row r="930" spans="2:50" s="144" customFormat="1" outlineLevel="1" x14ac:dyDescent="0.25">
      <c r="B930" s="363"/>
      <c r="C930" s="364"/>
      <c r="D930" s="365"/>
      <c r="E930" s="377"/>
      <c r="F930" s="377"/>
      <c r="G930" s="377"/>
      <c r="H930" s="377"/>
      <c r="I930" s="377"/>
      <c r="J930" s="377"/>
      <c r="K930" s="377"/>
      <c r="L930" s="377"/>
      <c r="M930" s="377"/>
      <c r="N930" s="377"/>
      <c r="O930" s="378"/>
      <c r="P930" s="145"/>
      <c r="Q930" s="1" t="s">
        <v>1713</v>
      </c>
      <c r="S930" s="112"/>
      <c r="T930" s="112"/>
      <c r="U930" s="112"/>
      <c r="V930" s="112"/>
      <c r="W930" s="112"/>
      <c r="X930" s="112"/>
      <c r="Y930" s="112"/>
      <c r="Z930" s="112"/>
      <c r="AA930" s="112"/>
      <c r="AB930" s="112"/>
      <c r="AC930" s="112"/>
      <c r="AD930" s="112"/>
      <c r="AE930" s="112"/>
      <c r="AF930" s="112"/>
      <c r="AG930" s="112"/>
      <c r="AH930" s="112"/>
      <c r="AI930" s="112"/>
      <c r="AJ930" s="112"/>
      <c r="AK930" s="112"/>
      <c r="AL930" s="112"/>
      <c r="AM930" s="112"/>
      <c r="AN930" s="112"/>
      <c r="AO930" s="112"/>
      <c r="AP930" s="112"/>
      <c r="AQ930" s="112"/>
      <c r="AR930" s="112"/>
      <c r="AS930" s="112"/>
      <c r="AT930" s="112"/>
      <c r="AU930" s="112"/>
      <c r="AV930" s="112"/>
      <c r="AW930" s="112"/>
      <c r="AX930" s="112"/>
    </row>
    <row r="931" spans="2:50" s="144" customFormat="1" outlineLevel="1" x14ac:dyDescent="0.25">
      <c r="B931" s="363"/>
      <c r="C931" s="364"/>
      <c r="D931" s="365"/>
      <c r="E931" s="377"/>
      <c r="F931" s="377"/>
      <c r="G931" s="377"/>
      <c r="H931" s="377"/>
      <c r="I931" s="377"/>
      <c r="J931" s="377"/>
      <c r="K931" s="377"/>
      <c r="L931" s="377"/>
      <c r="M931" s="377"/>
      <c r="N931" s="377"/>
      <c r="O931" s="378"/>
      <c r="P931" s="145"/>
      <c r="Q931" s="1" t="s">
        <v>1714</v>
      </c>
      <c r="S931" s="112"/>
      <c r="T931" s="112"/>
      <c r="U931" s="112"/>
      <c r="V931" s="112"/>
      <c r="W931" s="112"/>
      <c r="X931" s="112"/>
      <c r="Y931" s="112"/>
      <c r="Z931" s="112"/>
      <c r="AA931" s="112"/>
      <c r="AB931" s="112"/>
      <c r="AC931" s="112"/>
      <c r="AD931" s="112"/>
      <c r="AE931" s="112"/>
      <c r="AF931" s="112"/>
      <c r="AG931" s="112"/>
      <c r="AH931" s="112"/>
      <c r="AI931" s="112"/>
      <c r="AJ931" s="112"/>
      <c r="AK931" s="112"/>
      <c r="AL931" s="112"/>
      <c r="AM931" s="112"/>
      <c r="AN931" s="112"/>
      <c r="AO931" s="112"/>
      <c r="AP931" s="112"/>
      <c r="AQ931" s="112"/>
      <c r="AR931" s="112"/>
      <c r="AS931" s="112"/>
      <c r="AT931" s="112"/>
      <c r="AU931" s="112"/>
      <c r="AV931" s="112"/>
      <c r="AW931" s="112"/>
      <c r="AX931" s="112"/>
    </row>
    <row r="932" spans="2:50" s="144" customFormat="1" outlineLevel="1" x14ac:dyDescent="0.25">
      <c r="B932" s="363"/>
      <c r="C932" s="364"/>
      <c r="D932" s="365"/>
      <c r="E932" s="377"/>
      <c r="F932" s="377"/>
      <c r="G932" s="377"/>
      <c r="H932" s="377"/>
      <c r="I932" s="377"/>
      <c r="J932" s="377"/>
      <c r="K932" s="377"/>
      <c r="L932" s="377"/>
      <c r="M932" s="377"/>
      <c r="N932" s="377"/>
      <c r="O932" s="378"/>
      <c r="P932" s="145"/>
      <c r="Q932" s="1" t="s">
        <v>1715</v>
      </c>
      <c r="S932" s="112"/>
      <c r="T932" s="112"/>
      <c r="U932" s="112"/>
      <c r="V932" s="112"/>
      <c r="W932" s="112"/>
      <c r="X932" s="112"/>
      <c r="Y932" s="112"/>
      <c r="Z932" s="112"/>
      <c r="AA932" s="112"/>
      <c r="AB932" s="112"/>
      <c r="AC932" s="112"/>
      <c r="AD932" s="112"/>
      <c r="AE932" s="112"/>
      <c r="AF932" s="112"/>
      <c r="AG932" s="112"/>
      <c r="AH932" s="112"/>
      <c r="AI932" s="112"/>
      <c r="AJ932" s="112"/>
      <c r="AK932" s="112"/>
      <c r="AL932" s="112"/>
      <c r="AM932" s="112"/>
      <c r="AN932" s="112"/>
      <c r="AO932" s="112"/>
      <c r="AP932" s="112"/>
      <c r="AQ932" s="112"/>
      <c r="AR932" s="112"/>
      <c r="AS932" s="112"/>
      <c r="AT932" s="112"/>
      <c r="AU932" s="112"/>
      <c r="AV932" s="112"/>
      <c r="AW932" s="112"/>
      <c r="AX932" s="112"/>
    </row>
    <row r="933" spans="2:50" s="144" customFormat="1" outlineLevel="1" x14ac:dyDescent="0.25">
      <c r="B933" s="363"/>
      <c r="C933" s="364"/>
      <c r="D933" s="365"/>
      <c r="E933" s="377"/>
      <c r="F933" s="377"/>
      <c r="G933" s="377"/>
      <c r="H933" s="377"/>
      <c r="I933" s="377"/>
      <c r="J933" s="377"/>
      <c r="K933" s="377"/>
      <c r="L933" s="377"/>
      <c r="M933" s="377"/>
      <c r="N933" s="377"/>
      <c r="O933" s="378"/>
      <c r="P933" s="145"/>
      <c r="Q933" s="1" t="s">
        <v>1716</v>
      </c>
      <c r="S933" s="112"/>
      <c r="T933" s="112"/>
      <c r="U933" s="112"/>
      <c r="V933" s="112"/>
      <c r="W933" s="112"/>
      <c r="X933" s="112"/>
      <c r="Y933" s="112"/>
      <c r="Z933" s="112"/>
      <c r="AA933" s="112"/>
      <c r="AB933" s="112"/>
      <c r="AC933" s="112"/>
      <c r="AD933" s="112"/>
      <c r="AE933" s="112"/>
      <c r="AF933" s="112"/>
      <c r="AG933" s="112"/>
      <c r="AH933" s="112"/>
      <c r="AI933" s="112"/>
      <c r="AJ933" s="112"/>
      <c r="AK933" s="112"/>
      <c r="AL933" s="112"/>
      <c r="AM933" s="112"/>
      <c r="AN933" s="112"/>
      <c r="AO933" s="112"/>
      <c r="AP933" s="112"/>
      <c r="AQ933" s="112"/>
      <c r="AR933" s="112"/>
      <c r="AS933" s="112"/>
      <c r="AT933" s="112"/>
      <c r="AU933" s="112"/>
      <c r="AV933" s="112"/>
      <c r="AW933" s="112"/>
      <c r="AX933" s="112"/>
    </row>
    <row r="934" spans="2:50" s="144" customFormat="1" outlineLevel="1" x14ac:dyDescent="0.25">
      <c r="B934" s="363"/>
      <c r="C934" s="364"/>
      <c r="D934" s="365"/>
      <c r="E934" s="377"/>
      <c r="F934" s="377"/>
      <c r="G934" s="377"/>
      <c r="H934" s="377"/>
      <c r="I934" s="377"/>
      <c r="J934" s="377"/>
      <c r="K934" s="377"/>
      <c r="L934" s="377"/>
      <c r="M934" s="377"/>
      <c r="N934" s="377"/>
      <c r="O934" s="378"/>
      <c r="P934" s="145"/>
      <c r="Q934" s="1" t="s">
        <v>1717</v>
      </c>
      <c r="S934" s="112"/>
      <c r="T934" s="112"/>
      <c r="U934" s="112"/>
      <c r="V934" s="112"/>
      <c r="W934" s="112"/>
      <c r="X934" s="112"/>
      <c r="Y934" s="112"/>
      <c r="Z934" s="112"/>
      <c r="AA934" s="112"/>
      <c r="AB934" s="112"/>
      <c r="AC934" s="112"/>
      <c r="AD934" s="112"/>
      <c r="AE934" s="112"/>
      <c r="AF934" s="112"/>
      <c r="AG934" s="112"/>
      <c r="AH934" s="112"/>
      <c r="AI934" s="112"/>
      <c r="AJ934" s="112"/>
      <c r="AK934" s="112"/>
      <c r="AL934" s="112"/>
      <c r="AM934" s="112"/>
      <c r="AN934" s="112"/>
      <c r="AO934" s="112"/>
      <c r="AP934" s="112"/>
      <c r="AQ934" s="112"/>
      <c r="AR934" s="112"/>
      <c r="AS934" s="112"/>
      <c r="AT934" s="112"/>
      <c r="AU934" s="112"/>
      <c r="AV934" s="112"/>
      <c r="AW934" s="112"/>
      <c r="AX934" s="112"/>
    </row>
    <row r="935" spans="2:50" s="144" customFormat="1" outlineLevel="1" x14ac:dyDescent="0.25">
      <c r="B935" s="363"/>
      <c r="C935" s="364"/>
      <c r="D935" s="365"/>
      <c r="E935" s="377"/>
      <c r="F935" s="377"/>
      <c r="G935" s="377"/>
      <c r="H935" s="377"/>
      <c r="I935" s="377"/>
      <c r="J935" s="377"/>
      <c r="K935" s="377"/>
      <c r="L935" s="377"/>
      <c r="M935" s="377"/>
      <c r="N935" s="377"/>
      <c r="O935" s="378"/>
      <c r="P935" s="145"/>
      <c r="Q935" s="1" t="s">
        <v>1718</v>
      </c>
      <c r="S935" s="112"/>
      <c r="T935" s="112"/>
      <c r="U935" s="112"/>
      <c r="V935" s="112"/>
      <c r="W935" s="112"/>
      <c r="X935" s="112"/>
      <c r="Y935" s="112"/>
      <c r="Z935" s="112"/>
      <c r="AA935" s="112"/>
      <c r="AB935" s="112"/>
      <c r="AC935" s="112"/>
      <c r="AD935" s="112"/>
      <c r="AE935" s="112"/>
      <c r="AF935" s="112"/>
      <c r="AG935" s="112"/>
      <c r="AH935" s="112"/>
      <c r="AI935" s="112"/>
      <c r="AJ935" s="112"/>
      <c r="AK935" s="112"/>
      <c r="AL935" s="112"/>
      <c r="AM935" s="112"/>
      <c r="AN935" s="112"/>
      <c r="AO935" s="112"/>
      <c r="AP935" s="112"/>
      <c r="AQ935" s="112"/>
      <c r="AR935" s="112"/>
      <c r="AS935" s="112"/>
      <c r="AT935" s="112"/>
      <c r="AU935" s="112"/>
      <c r="AV935" s="112"/>
      <c r="AW935" s="112"/>
      <c r="AX935" s="112"/>
    </row>
    <row r="936" spans="2:50" s="144" customFormat="1" outlineLevel="1" x14ac:dyDescent="0.25">
      <c r="B936" s="363"/>
      <c r="C936" s="364"/>
      <c r="D936" s="365"/>
      <c r="E936" s="377"/>
      <c r="F936" s="377"/>
      <c r="G936" s="377"/>
      <c r="H936" s="377"/>
      <c r="I936" s="377"/>
      <c r="J936" s="377"/>
      <c r="K936" s="377"/>
      <c r="L936" s="377"/>
      <c r="M936" s="377"/>
      <c r="N936" s="377"/>
      <c r="O936" s="378"/>
      <c r="P936" s="145"/>
      <c r="Q936" s="1" t="s">
        <v>1719</v>
      </c>
      <c r="S936" s="112"/>
      <c r="T936" s="112"/>
      <c r="U936" s="112"/>
      <c r="V936" s="112"/>
      <c r="W936" s="112"/>
      <c r="X936" s="112"/>
      <c r="Y936" s="112"/>
      <c r="Z936" s="112"/>
      <c r="AA936" s="112"/>
      <c r="AB936" s="112"/>
      <c r="AC936" s="112"/>
      <c r="AD936" s="112"/>
      <c r="AE936" s="112"/>
      <c r="AF936" s="112"/>
      <c r="AG936" s="112"/>
      <c r="AH936" s="112"/>
      <c r="AI936" s="112"/>
      <c r="AJ936" s="112"/>
      <c r="AK936" s="112"/>
      <c r="AL936" s="112"/>
      <c r="AM936" s="112"/>
      <c r="AN936" s="112"/>
      <c r="AO936" s="112"/>
      <c r="AP936" s="112"/>
      <c r="AQ936" s="112"/>
      <c r="AR936" s="112"/>
      <c r="AS936" s="112"/>
      <c r="AT936" s="112"/>
      <c r="AU936" s="112"/>
      <c r="AV936" s="112"/>
      <c r="AW936" s="112"/>
      <c r="AX936" s="112"/>
    </row>
    <row r="937" spans="2:50" s="144" customFormat="1" outlineLevel="1" x14ac:dyDescent="0.25">
      <c r="B937" s="363"/>
      <c r="C937" s="364"/>
      <c r="D937" s="365"/>
      <c r="E937" s="377"/>
      <c r="F937" s="377"/>
      <c r="G937" s="377"/>
      <c r="H937" s="377"/>
      <c r="I937" s="377"/>
      <c r="J937" s="377"/>
      <c r="K937" s="377"/>
      <c r="L937" s="377"/>
      <c r="M937" s="377"/>
      <c r="N937" s="377"/>
      <c r="O937" s="378"/>
      <c r="P937" s="145"/>
      <c r="Q937" s="1" t="s">
        <v>1720</v>
      </c>
      <c r="S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2"/>
      <c r="AP937" s="112"/>
      <c r="AQ937" s="112"/>
      <c r="AR937" s="112"/>
      <c r="AS937" s="112"/>
      <c r="AT937" s="112"/>
      <c r="AU937" s="112"/>
      <c r="AV937" s="112"/>
      <c r="AW937" s="112"/>
      <c r="AX937" s="112"/>
    </row>
    <row r="938" spans="2:50" s="144" customFormat="1" outlineLevel="1" x14ac:dyDescent="0.25">
      <c r="B938" s="363"/>
      <c r="C938" s="364"/>
      <c r="D938" s="365"/>
      <c r="E938" s="377"/>
      <c r="F938" s="377"/>
      <c r="G938" s="377"/>
      <c r="H938" s="377"/>
      <c r="I938" s="377"/>
      <c r="J938" s="377"/>
      <c r="K938" s="377"/>
      <c r="L938" s="377"/>
      <c r="M938" s="377"/>
      <c r="N938" s="377"/>
      <c r="O938" s="378"/>
      <c r="P938" s="145"/>
      <c r="Q938" s="1" t="s">
        <v>1721</v>
      </c>
      <c r="S938" s="112"/>
      <c r="T938" s="112"/>
      <c r="U938" s="112"/>
      <c r="V938" s="112"/>
      <c r="W938" s="112"/>
      <c r="X938" s="112"/>
      <c r="Y938" s="112"/>
      <c r="Z938" s="112"/>
      <c r="AA938" s="112"/>
      <c r="AB938" s="112"/>
      <c r="AC938" s="112"/>
      <c r="AD938" s="112"/>
      <c r="AE938" s="112"/>
      <c r="AF938" s="112"/>
      <c r="AG938" s="112"/>
      <c r="AH938" s="112"/>
      <c r="AI938" s="112"/>
      <c r="AJ938" s="112"/>
      <c r="AK938" s="112"/>
      <c r="AL938" s="112"/>
      <c r="AM938" s="112"/>
      <c r="AN938" s="112"/>
      <c r="AO938" s="112"/>
      <c r="AP938" s="112"/>
      <c r="AQ938" s="112"/>
      <c r="AR938" s="112"/>
      <c r="AS938" s="112"/>
      <c r="AT938" s="112"/>
      <c r="AU938" s="112"/>
      <c r="AV938" s="112"/>
      <c r="AW938" s="112"/>
      <c r="AX938" s="112"/>
    </row>
    <row r="939" spans="2:50" s="144" customFormat="1" outlineLevel="1" x14ac:dyDescent="0.25">
      <c r="B939" s="363"/>
      <c r="C939" s="364"/>
      <c r="D939" s="365"/>
      <c r="E939" s="377"/>
      <c r="F939" s="377"/>
      <c r="G939" s="377"/>
      <c r="H939" s="377"/>
      <c r="I939" s="377"/>
      <c r="J939" s="377"/>
      <c r="K939" s="377"/>
      <c r="L939" s="377"/>
      <c r="M939" s="377"/>
      <c r="N939" s="377"/>
      <c r="O939" s="378"/>
      <c r="P939" s="145"/>
      <c r="Q939" s="1" t="s">
        <v>1722</v>
      </c>
      <c r="S939" s="112"/>
      <c r="T939" s="112"/>
      <c r="U939" s="112"/>
      <c r="V939" s="112"/>
      <c r="W939" s="112"/>
      <c r="X939" s="112"/>
      <c r="Y939" s="112"/>
      <c r="Z939" s="112"/>
      <c r="AA939" s="112"/>
      <c r="AB939" s="112"/>
      <c r="AC939" s="112"/>
      <c r="AD939" s="112"/>
      <c r="AE939" s="112"/>
      <c r="AF939" s="112"/>
      <c r="AG939" s="112"/>
      <c r="AH939" s="112"/>
      <c r="AI939" s="112"/>
      <c r="AJ939" s="112"/>
      <c r="AK939" s="112"/>
      <c r="AL939" s="112"/>
      <c r="AM939" s="112"/>
      <c r="AN939" s="112"/>
      <c r="AO939" s="112"/>
      <c r="AP939" s="112"/>
      <c r="AQ939" s="112"/>
      <c r="AR939" s="112"/>
      <c r="AS939" s="112"/>
      <c r="AT939" s="112"/>
      <c r="AU939" s="112"/>
      <c r="AV939" s="112"/>
      <c r="AW939" s="112"/>
      <c r="AX939" s="112"/>
    </row>
    <row r="940" spans="2:50" s="144" customFormat="1" outlineLevel="1" x14ac:dyDescent="0.25">
      <c r="B940" s="363"/>
      <c r="C940" s="364"/>
      <c r="D940" s="365"/>
      <c r="E940" s="377"/>
      <c r="F940" s="377"/>
      <c r="G940" s="377"/>
      <c r="H940" s="377"/>
      <c r="I940" s="377"/>
      <c r="J940" s="377"/>
      <c r="K940" s="377"/>
      <c r="L940" s="377"/>
      <c r="M940" s="377"/>
      <c r="N940" s="377"/>
      <c r="O940" s="378"/>
      <c r="P940" s="145"/>
      <c r="Q940" s="1" t="s">
        <v>1723</v>
      </c>
      <c r="S940" s="112"/>
      <c r="T940" s="112"/>
      <c r="U940" s="112"/>
      <c r="V940" s="112"/>
      <c r="W940" s="112"/>
      <c r="X940" s="112"/>
      <c r="Y940" s="112"/>
      <c r="Z940" s="112"/>
      <c r="AA940" s="112"/>
      <c r="AB940" s="112"/>
      <c r="AC940" s="112"/>
      <c r="AD940" s="112"/>
      <c r="AE940" s="112"/>
      <c r="AF940" s="112"/>
      <c r="AG940" s="112"/>
      <c r="AH940" s="112"/>
      <c r="AI940" s="112"/>
      <c r="AJ940" s="112"/>
      <c r="AK940" s="112"/>
      <c r="AL940" s="112"/>
      <c r="AM940" s="112"/>
      <c r="AN940" s="112"/>
      <c r="AO940" s="112"/>
      <c r="AP940" s="112"/>
      <c r="AQ940" s="112"/>
      <c r="AR940" s="112"/>
      <c r="AS940" s="112"/>
      <c r="AT940" s="112"/>
      <c r="AU940" s="112"/>
      <c r="AV940" s="112"/>
      <c r="AW940" s="112"/>
      <c r="AX940" s="112"/>
    </row>
    <row r="941" spans="2:50" s="144" customFormat="1" outlineLevel="1" x14ac:dyDescent="0.25">
      <c r="B941" s="363"/>
      <c r="C941" s="364"/>
      <c r="D941" s="365"/>
      <c r="E941" s="377"/>
      <c r="F941" s="377"/>
      <c r="G941" s="377"/>
      <c r="H941" s="377"/>
      <c r="I941" s="377"/>
      <c r="J941" s="377"/>
      <c r="K941" s="377"/>
      <c r="L941" s="377"/>
      <c r="M941" s="377"/>
      <c r="N941" s="377"/>
      <c r="O941" s="378"/>
      <c r="P941" s="145"/>
      <c r="Q941" s="1" t="s">
        <v>1724</v>
      </c>
      <c r="S941" s="112"/>
      <c r="T941" s="112"/>
      <c r="U941" s="112"/>
      <c r="V941" s="112"/>
      <c r="W941" s="112"/>
      <c r="X941" s="112"/>
      <c r="Y941" s="112"/>
      <c r="Z941" s="112"/>
      <c r="AA941" s="112"/>
      <c r="AB941" s="112"/>
      <c r="AC941" s="112"/>
      <c r="AD941" s="112"/>
      <c r="AE941" s="112"/>
      <c r="AF941" s="112"/>
      <c r="AG941" s="112"/>
      <c r="AH941" s="112"/>
      <c r="AI941" s="112"/>
      <c r="AJ941" s="112"/>
      <c r="AK941" s="112"/>
      <c r="AL941" s="112"/>
      <c r="AM941" s="112"/>
      <c r="AN941" s="112"/>
      <c r="AO941" s="112"/>
      <c r="AP941" s="112"/>
      <c r="AQ941" s="112"/>
      <c r="AR941" s="112"/>
      <c r="AS941" s="112"/>
      <c r="AT941" s="112"/>
      <c r="AU941" s="112"/>
      <c r="AV941" s="112"/>
      <c r="AW941" s="112"/>
      <c r="AX941" s="112"/>
    </row>
    <row r="942" spans="2:50" s="144" customFormat="1" outlineLevel="1" x14ac:dyDescent="0.25">
      <c r="B942" s="363"/>
      <c r="C942" s="364"/>
      <c r="D942" s="365"/>
      <c r="E942" s="377"/>
      <c r="F942" s="377"/>
      <c r="G942" s="377"/>
      <c r="H942" s="377"/>
      <c r="I942" s="377"/>
      <c r="J942" s="377"/>
      <c r="K942" s="377"/>
      <c r="L942" s="377"/>
      <c r="M942" s="377"/>
      <c r="N942" s="377"/>
      <c r="O942" s="378"/>
      <c r="P942" s="145"/>
      <c r="Q942" s="1" t="s">
        <v>1725</v>
      </c>
      <c r="S942" s="112"/>
      <c r="T942" s="112"/>
      <c r="U942" s="112"/>
      <c r="V942" s="112"/>
      <c r="W942" s="112"/>
      <c r="X942" s="112"/>
      <c r="Y942" s="112"/>
      <c r="Z942" s="112"/>
      <c r="AA942" s="112"/>
      <c r="AB942" s="112"/>
      <c r="AC942" s="112"/>
      <c r="AD942" s="112"/>
      <c r="AE942" s="112"/>
      <c r="AF942" s="112"/>
      <c r="AG942" s="112"/>
      <c r="AH942" s="112"/>
      <c r="AI942" s="112"/>
      <c r="AJ942" s="112"/>
      <c r="AK942" s="112"/>
      <c r="AL942" s="112"/>
      <c r="AM942" s="112"/>
      <c r="AN942" s="112"/>
      <c r="AO942" s="112"/>
      <c r="AP942" s="112"/>
      <c r="AQ942" s="112"/>
      <c r="AR942" s="112"/>
      <c r="AS942" s="112"/>
      <c r="AT942" s="112"/>
      <c r="AU942" s="112"/>
      <c r="AV942" s="112"/>
      <c r="AW942" s="112"/>
      <c r="AX942" s="112"/>
    </row>
    <row r="943" spans="2:50" s="144" customFormat="1" outlineLevel="1" x14ac:dyDescent="0.25">
      <c r="B943" s="363"/>
      <c r="C943" s="364"/>
      <c r="D943" s="365"/>
      <c r="E943" s="377"/>
      <c r="F943" s="377"/>
      <c r="G943" s="377"/>
      <c r="H943" s="377"/>
      <c r="I943" s="377"/>
      <c r="J943" s="377"/>
      <c r="K943" s="377"/>
      <c r="L943" s="377"/>
      <c r="M943" s="377"/>
      <c r="N943" s="377"/>
      <c r="O943" s="378"/>
      <c r="P943" s="145"/>
      <c r="Q943" s="1" t="s">
        <v>1726</v>
      </c>
      <c r="S943" s="112"/>
      <c r="T943" s="112"/>
      <c r="U943" s="112"/>
      <c r="V943" s="112"/>
      <c r="W943" s="112"/>
      <c r="X943" s="112"/>
      <c r="Y943" s="112"/>
      <c r="Z943" s="112"/>
      <c r="AA943" s="112"/>
      <c r="AB943" s="112"/>
      <c r="AC943" s="112"/>
      <c r="AD943" s="112"/>
      <c r="AE943" s="112"/>
      <c r="AF943" s="112"/>
      <c r="AG943" s="112"/>
      <c r="AH943" s="112"/>
      <c r="AI943" s="112"/>
      <c r="AJ943" s="112"/>
      <c r="AK943" s="112"/>
      <c r="AL943" s="112"/>
      <c r="AM943" s="112"/>
      <c r="AN943" s="112"/>
      <c r="AO943" s="112"/>
      <c r="AP943" s="112"/>
      <c r="AQ943" s="112"/>
      <c r="AR943" s="112"/>
      <c r="AS943" s="112"/>
      <c r="AT943" s="112"/>
      <c r="AU943" s="112"/>
      <c r="AV943" s="112"/>
      <c r="AW943" s="112"/>
      <c r="AX943" s="112"/>
    </row>
    <row r="944" spans="2:50" s="144" customFormat="1" outlineLevel="1" x14ac:dyDescent="0.25">
      <c r="B944" s="363"/>
      <c r="C944" s="364"/>
      <c r="D944" s="365"/>
      <c r="E944" s="377"/>
      <c r="F944" s="377"/>
      <c r="G944" s="377"/>
      <c r="H944" s="377"/>
      <c r="I944" s="377"/>
      <c r="J944" s="377"/>
      <c r="K944" s="377"/>
      <c r="L944" s="377"/>
      <c r="M944" s="377"/>
      <c r="N944" s="377"/>
      <c r="O944" s="378"/>
      <c r="P944" s="145"/>
      <c r="Q944" s="1" t="s">
        <v>1727</v>
      </c>
      <c r="S944" s="112"/>
      <c r="T944" s="112"/>
      <c r="U944" s="112"/>
      <c r="V944" s="112"/>
      <c r="W944" s="112"/>
      <c r="X944" s="112"/>
      <c r="Y944" s="112"/>
      <c r="Z944" s="112"/>
      <c r="AA944" s="112"/>
      <c r="AB944" s="112"/>
      <c r="AC944" s="112"/>
      <c r="AD944" s="112"/>
      <c r="AE944" s="112"/>
      <c r="AF944" s="112"/>
      <c r="AG944" s="112"/>
      <c r="AH944" s="112"/>
      <c r="AI944" s="112"/>
      <c r="AJ944" s="112"/>
      <c r="AK944" s="112"/>
      <c r="AL944" s="112"/>
      <c r="AM944" s="112"/>
      <c r="AN944" s="112"/>
      <c r="AO944" s="112"/>
      <c r="AP944" s="112"/>
      <c r="AQ944" s="112"/>
      <c r="AR944" s="112"/>
      <c r="AS944" s="112"/>
      <c r="AT944" s="112"/>
      <c r="AU944" s="112"/>
      <c r="AV944" s="112"/>
      <c r="AW944" s="112"/>
      <c r="AX944" s="112"/>
    </row>
    <row r="945" spans="2:50" s="144" customFormat="1" outlineLevel="1" x14ac:dyDescent="0.25">
      <c r="B945" s="363"/>
      <c r="C945" s="364"/>
      <c r="D945" s="365"/>
      <c r="E945" s="377"/>
      <c r="F945" s="377"/>
      <c r="G945" s="377"/>
      <c r="H945" s="377"/>
      <c r="I945" s="377"/>
      <c r="J945" s="377"/>
      <c r="K945" s="377"/>
      <c r="L945" s="377"/>
      <c r="M945" s="377"/>
      <c r="N945" s="377"/>
      <c r="O945" s="378"/>
      <c r="P945" s="145"/>
      <c r="Q945" s="1" t="s">
        <v>1728</v>
      </c>
      <c r="S945" s="112"/>
      <c r="T945" s="112"/>
      <c r="U945" s="112"/>
      <c r="V945" s="112"/>
      <c r="W945" s="112"/>
      <c r="X945" s="112"/>
      <c r="Y945" s="112"/>
      <c r="Z945" s="112"/>
      <c r="AA945" s="112"/>
      <c r="AB945" s="112"/>
      <c r="AC945" s="112"/>
      <c r="AD945" s="112"/>
      <c r="AE945" s="112"/>
      <c r="AF945" s="112"/>
      <c r="AG945" s="112"/>
      <c r="AH945" s="112"/>
      <c r="AI945" s="112"/>
      <c r="AJ945" s="112"/>
      <c r="AK945" s="112"/>
      <c r="AL945" s="112"/>
      <c r="AM945" s="112"/>
      <c r="AN945" s="112"/>
      <c r="AO945" s="112"/>
      <c r="AP945" s="112"/>
      <c r="AQ945" s="112"/>
      <c r="AR945" s="112"/>
      <c r="AS945" s="112"/>
      <c r="AT945" s="112"/>
      <c r="AU945" s="112"/>
      <c r="AV945" s="112"/>
      <c r="AW945" s="112"/>
      <c r="AX945" s="112"/>
    </row>
    <row r="946" spans="2:50" s="144" customFormat="1" outlineLevel="1" x14ac:dyDescent="0.25">
      <c r="B946" s="363"/>
      <c r="C946" s="364"/>
      <c r="D946" s="365"/>
      <c r="E946" s="377"/>
      <c r="F946" s="377"/>
      <c r="G946" s="377"/>
      <c r="H946" s="377"/>
      <c r="I946" s="377"/>
      <c r="J946" s="377"/>
      <c r="K946" s="377"/>
      <c r="L946" s="377"/>
      <c r="M946" s="377"/>
      <c r="N946" s="377"/>
      <c r="O946" s="378"/>
      <c r="P946" s="145"/>
      <c r="Q946" s="1" t="s">
        <v>1729</v>
      </c>
      <c r="S946" s="112"/>
      <c r="T946" s="112"/>
      <c r="U946" s="112"/>
      <c r="V946" s="112"/>
      <c r="W946" s="112"/>
      <c r="X946" s="112"/>
      <c r="Y946" s="112"/>
      <c r="Z946" s="112"/>
      <c r="AA946" s="112"/>
      <c r="AB946" s="112"/>
      <c r="AC946" s="112"/>
      <c r="AD946" s="112"/>
      <c r="AE946" s="112"/>
      <c r="AF946" s="112"/>
      <c r="AG946" s="112"/>
      <c r="AH946" s="112"/>
      <c r="AI946" s="112"/>
      <c r="AJ946" s="112"/>
      <c r="AK946" s="112"/>
      <c r="AL946" s="112"/>
      <c r="AM946" s="112"/>
      <c r="AN946" s="112"/>
      <c r="AO946" s="112"/>
      <c r="AP946" s="112"/>
      <c r="AQ946" s="112"/>
      <c r="AR946" s="112"/>
      <c r="AS946" s="112"/>
      <c r="AT946" s="112"/>
      <c r="AU946" s="112"/>
      <c r="AV946" s="112"/>
      <c r="AW946" s="112"/>
      <c r="AX946" s="112"/>
    </row>
    <row r="947" spans="2:50" s="144" customFormat="1" outlineLevel="1" x14ac:dyDescent="0.25">
      <c r="B947" s="363"/>
      <c r="C947" s="364"/>
      <c r="D947" s="365"/>
      <c r="E947" s="377"/>
      <c r="F947" s="377"/>
      <c r="G947" s="377"/>
      <c r="H947" s="377"/>
      <c r="I947" s="377"/>
      <c r="J947" s="377"/>
      <c r="K947" s="377"/>
      <c r="L947" s="377"/>
      <c r="M947" s="377"/>
      <c r="N947" s="377"/>
      <c r="O947" s="378"/>
      <c r="P947" s="145"/>
      <c r="Q947" s="1" t="s">
        <v>1730</v>
      </c>
      <c r="S947" s="112"/>
      <c r="T947" s="112"/>
      <c r="U947" s="112"/>
      <c r="V947" s="112"/>
      <c r="W947" s="112"/>
      <c r="X947" s="112"/>
      <c r="Y947" s="112"/>
      <c r="Z947" s="112"/>
      <c r="AA947" s="112"/>
      <c r="AB947" s="112"/>
      <c r="AC947" s="112"/>
      <c r="AD947" s="112"/>
      <c r="AE947" s="112"/>
      <c r="AF947" s="112"/>
      <c r="AG947" s="112"/>
      <c r="AH947" s="112"/>
      <c r="AI947" s="112"/>
      <c r="AJ947" s="112"/>
      <c r="AK947" s="112"/>
      <c r="AL947" s="112"/>
      <c r="AM947" s="112"/>
      <c r="AN947" s="112"/>
      <c r="AO947" s="112"/>
      <c r="AP947" s="112"/>
      <c r="AQ947" s="112"/>
      <c r="AR947" s="112"/>
      <c r="AS947" s="112"/>
      <c r="AT947" s="112"/>
      <c r="AU947" s="112"/>
      <c r="AV947" s="112"/>
      <c r="AW947" s="112"/>
      <c r="AX947" s="112"/>
    </row>
    <row r="948" spans="2:50" s="144" customFormat="1" outlineLevel="1" x14ac:dyDescent="0.25">
      <c r="B948" s="363"/>
      <c r="C948" s="364"/>
      <c r="D948" s="365"/>
      <c r="E948" s="377"/>
      <c r="F948" s="377"/>
      <c r="G948" s="377"/>
      <c r="H948" s="377"/>
      <c r="I948" s="377"/>
      <c r="J948" s="377"/>
      <c r="K948" s="377"/>
      <c r="L948" s="377"/>
      <c r="M948" s="377"/>
      <c r="N948" s="377"/>
      <c r="O948" s="378"/>
      <c r="P948" s="145"/>
      <c r="Q948" s="1" t="s">
        <v>1731</v>
      </c>
      <c r="S948" s="112"/>
      <c r="T948" s="112"/>
      <c r="U948" s="112"/>
      <c r="V948" s="112"/>
      <c r="W948" s="112"/>
      <c r="X948" s="112"/>
      <c r="Y948" s="112"/>
      <c r="Z948" s="112"/>
      <c r="AA948" s="112"/>
      <c r="AB948" s="112"/>
      <c r="AC948" s="112"/>
      <c r="AD948" s="112"/>
      <c r="AE948" s="112"/>
      <c r="AF948" s="112"/>
      <c r="AG948" s="112"/>
      <c r="AH948" s="112"/>
      <c r="AI948" s="112"/>
      <c r="AJ948" s="112"/>
      <c r="AK948" s="112"/>
      <c r="AL948" s="112"/>
      <c r="AM948" s="112"/>
      <c r="AN948" s="112"/>
      <c r="AO948" s="112"/>
      <c r="AP948" s="112"/>
      <c r="AQ948" s="112"/>
      <c r="AR948" s="112"/>
      <c r="AS948" s="112"/>
      <c r="AT948" s="112"/>
      <c r="AU948" s="112"/>
      <c r="AV948" s="112"/>
      <c r="AW948" s="112"/>
      <c r="AX948" s="112"/>
    </row>
    <row r="949" spans="2:50" s="144" customFormat="1" outlineLevel="1" x14ac:dyDescent="0.25">
      <c r="B949" s="363"/>
      <c r="C949" s="364"/>
      <c r="D949" s="365"/>
      <c r="E949" s="377"/>
      <c r="F949" s="377"/>
      <c r="G949" s="377"/>
      <c r="H949" s="377"/>
      <c r="I949" s="377"/>
      <c r="J949" s="377"/>
      <c r="K949" s="377"/>
      <c r="L949" s="377"/>
      <c r="M949" s="377"/>
      <c r="N949" s="377"/>
      <c r="O949" s="378"/>
      <c r="P949" s="145"/>
      <c r="Q949" s="1" t="s">
        <v>1732</v>
      </c>
      <c r="S949" s="112"/>
      <c r="T949" s="112"/>
      <c r="U949" s="112"/>
      <c r="V949" s="112"/>
      <c r="W949" s="112"/>
      <c r="X949" s="112"/>
      <c r="Y949" s="112"/>
      <c r="Z949" s="112"/>
      <c r="AA949" s="112"/>
      <c r="AB949" s="112"/>
      <c r="AC949" s="112"/>
      <c r="AD949" s="112"/>
      <c r="AE949" s="112"/>
      <c r="AF949" s="112"/>
      <c r="AG949" s="112"/>
      <c r="AH949" s="112"/>
      <c r="AI949" s="112"/>
      <c r="AJ949" s="112"/>
      <c r="AK949" s="112"/>
      <c r="AL949" s="112"/>
      <c r="AM949" s="112"/>
      <c r="AN949" s="112"/>
      <c r="AO949" s="112"/>
      <c r="AP949" s="112"/>
      <c r="AQ949" s="112"/>
      <c r="AR949" s="112"/>
      <c r="AS949" s="112"/>
      <c r="AT949" s="112"/>
      <c r="AU949" s="112"/>
      <c r="AV949" s="112"/>
      <c r="AW949" s="112"/>
      <c r="AX949" s="112"/>
    </row>
    <row r="950" spans="2:50" s="144" customFormat="1" outlineLevel="1" x14ac:dyDescent="0.25">
      <c r="B950" s="363"/>
      <c r="C950" s="364"/>
      <c r="D950" s="365"/>
      <c r="E950" s="377"/>
      <c r="F950" s="377"/>
      <c r="G950" s="377"/>
      <c r="H950" s="377"/>
      <c r="I950" s="377"/>
      <c r="J950" s="377"/>
      <c r="K950" s="377"/>
      <c r="L950" s="377"/>
      <c r="M950" s="377"/>
      <c r="N950" s="377"/>
      <c r="O950" s="378"/>
      <c r="P950" s="145"/>
      <c r="Q950" s="1" t="s">
        <v>1733</v>
      </c>
      <c r="S950" s="112"/>
      <c r="T950" s="112"/>
      <c r="U950" s="112"/>
      <c r="V950" s="112"/>
      <c r="W950" s="112"/>
      <c r="X950" s="112"/>
      <c r="Y950" s="112"/>
      <c r="Z950" s="112"/>
      <c r="AA950" s="112"/>
      <c r="AB950" s="112"/>
      <c r="AC950" s="112"/>
      <c r="AD950" s="112"/>
      <c r="AE950" s="112"/>
      <c r="AF950" s="112"/>
      <c r="AG950" s="112"/>
      <c r="AH950" s="112"/>
      <c r="AI950" s="112"/>
      <c r="AJ950" s="112"/>
      <c r="AK950" s="112"/>
      <c r="AL950" s="112"/>
      <c r="AM950" s="112"/>
      <c r="AN950" s="112"/>
      <c r="AO950" s="112"/>
      <c r="AP950" s="112"/>
      <c r="AQ950" s="112"/>
      <c r="AR950" s="112"/>
      <c r="AS950" s="112"/>
      <c r="AT950" s="112"/>
      <c r="AU950" s="112"/>
      <c r="AV950" s="112"/>
      <c r="AW950" s="112"/>
      <c r="AX950" s="112"/>
    </row>
    <row r="951" spans="2:50" s="144" customFormat="1" outlineLevel="1" x14ac:dyDescent="0.25">
      <c r="B951" s="363"/>
      <c r="C951" s="364"/>
      <c r="D951" s="365"/>
      <c r="E951" s="377"/>
      <c r="F951" s="377"/>
      <c r="G951" s="377"/>
      <c r="H951" s="377"/>
      <c r="I951" s="377"/>
      <c r="J951" s="377"/>
      <c r="K951" s="377"/>
      <c r="L951" s="377"/>
      <c r="M951" s="377"/>
      <c r="N951" s="377"/>
      <c r="O951" s="378"/>
      <c r="P951" s="145"/>
      <c r="Q951" s="1" t="s">
        <v>1734</v>
      </c>
      <c r="S951" s="112"/>
      <c r="T951" s="112"/>
      <c r="U951" s="112"/>
      <c r="V951" s="112"/>
      <c r="W951" s="112"/>
      <c r="X951" s="112"/>
      <c r="Y951" s="112"/>
      <c r="Z951" s="112"/>
      <c r="AA951" s="112"/>
      <c r="AB951" s="112"/>
      <c r="AC951" s="112"/>
      <c r="AD951" s="112"/>
      <c r="AE951" s="112"/>
      <c r="AF951" s="112"/>
      <c r="AG951" s="112"/>
      <c r="AH951" s="112"/>
      <c r="AI951" s="112"/>
      <c r="AJ951" s="112"/>
      <c r="AK951" s="112"/>
      <c r="AL951" s="112"/>
      <c r="AM951" s="112"/>
      <c r="AN951" s="112"/>
      <c r="AO951" s="112"/>
      <c r="AP951" s="112"/>
      <c r="AQ951" s="112"/>
      <c r="AR951" s="112"/>
      <c r="AS951" s="112"/>
      <c r="AT951" s="112"/>
      <c r="AU951" s="112"/>
      <c r="AV951" s="112"/>
      <c r="AW951" s="112"/>
      <c r="AX951" s="112"/>
    </row>
    <row r="952" spans="2:50" s="144" customFormat="1" outlineLevel="1" x14ac:dyDescent="0.25">
      <c r="B952" s="363"/>
      <c r="C952" s="364"/>
      <c r="D952" s="365"/>
      <c r="E952" s="377"/>
      <c r="F952" s="377"/>
      <c r="G952" s="377"/>
      <c r="H952" s="377"/>
      <c r="I952" s="377"/>
      <c r="J952" s="377"/>
      <c r="K952" s="377"/>
      <c r="L952" s="377"/>
      <c r="M952" s="377"/>
      <c r="N952" s="377"/>
      <c r="O952" s="378"/>
      <c r="P952" s="145"/>
      <c r="Q952" s="1" t="s">
        <v>1735</v>
      </c>
      <c r="S952" s="112"/>
      <c r="T952" s="112"/>
      <c r="U952" s="112"/>
      <c r="V952" s="112"/>
      <c r="W952" s="112"/>
      <c r="X952" s="112"/>
      <c r="Y952" s="112"/>
      <c r="Z952" s="112"/>
      <c r="AA952" s="112"/>
      <c r="AB952" s="112"/>
      <c r="AC952" s="112"/>
      <c r="AD952" s="112"/>
      <c r="AE952" s="112"/>
      <c r="AF952" s="112"/>
      <c r="AG952" s="112"/>
      <c r="AH952" s="112"/>
      <c r="AI952" s="112"/>
      <c r="AJ952" s="112"/>
      <c r="AK952" s="112"/>
      <c r="AL952" s="112"/>
      <c r="AM952" s="112"/>
      <c r="AN952" s="112"/>
      <c r="AO952" s="112"/>
      <c r="AP952" s="112"/>
      <c r="AQ952" s="112"/>
      <c r="AR952" s="112"/>
      <c r="AS952" s="112"/>
      <c r="AT952" s="112"/>
      <c r="AU952" s="112"/>
      <c r="AV952" s="112"/>
      <c r="AW952" s="112"/>
      <c r="AX952" s="112"/>
    </row>
    <row r="953" spans="2:50" s="144" customFormat="1" outlineLevel="1" x14ac:dyDescent="0.25">
      <c r="B953" s="363"/>
      <c r="C953" s="364"/>
      <c r="D953" s="365"/>
      <c r="E953" s="377"/>
      <c r="F953" s="377"/>
      <c r="G953" s="377"/>
      <c r="H953" s="377"/>
      <c r="I953" s="377"/>
      <c r="J953" s="377"/>
      <c r="K953" s="377"/>
      <c r="L953" s="377"/>
      <c r="M953" s="377"/>
      <c r="N953" s="377"/>
      <c r="O953" s="378"/>
      <c r="P953" s="145"/>
      <c r="Q953" s="1" t="s">
        <v>1736</v>
      </c>
      <c r="S953" s="112"/>
      <c r="T953" s="112"/>
      <c r="U953" s="112"/>
      <c r="V953" s="112"/>
      <c r="W953" s="112"/>
      <c r="X953" s="112"/>
      <c r="Y953" s="112"/>
      <c r="Z953" s="112"/>
      <c r="AA953" s="112"/>
      <c r="AB953" s="112"/>
      <c r="AC953" s="112"/>
      <c r="AD953" s="112"/>
      <c r="AE953" s="112"/>
      <c r="AF953" s="112"/>
      <c r="AG953" s="112"/>
      <c r="AH953" s="112"/>
      <c r="AI953" s="112"/>
      <c r="AJ953" s="112"/>
      <c r="AK953" s="112"/>
      <c r="AL953" s="112"/>
      <c r="AM953" s="112"/>
      <c r="AN953" s="112"/>
      <c r="AO953" s="112"/>
      <c r="AP953" s="112"/>
      <c r="AQ953" s="112"/>
      <c r="AR953" s="112"/>
      <c r="AS953" s="112"/>
      <c r="AT953" s="112"/>
      <c r="AU953" s="112"/>
      <c r="AV953" s="112"/>
      <c r="AW953" s="112"/>
      <c r="AX953" s="112"/>
    </row>
    <row r="954" spans="2:50" s="144" customFormat="1" outlineLevel="1" x14ac:dyDescent="0.25">
      <c r="B954" s="363"/>
      <c r="C954" s="364"/>
      <c r="D954" s="365"/>
      <c r="E954" s="377"/>
      <c r="F954" s="377"/>
      <c r="G954" s="377"/>
      <c r="H954" s="377"/>
      <c r="I954" s="377"/>
      <c r="J954" s="377"/>
      <c r="K954" s="377"/>
      <c r="L954" s="377"/>
      <c r="M954" s="377"/>
      <c r="N954" s="377"/>
      <c r="O954" s="378"/>
      <c r="P954" s="145"/>
      <c r="Q954" s="1" t="s">
        <v>1737</v>
      </c>
      <c r="S954" s="112"/>
      <c r="T954" s="112"/>
      <c r="U954" s="112"/>
      <c r="V954" s="112"/>
      <c r="W954" s="112"/>
      <c r="X954" s="112"/>
      <c r="Y954" s="112"/>
      <c r="Z954" s="112"/>
      <c r="AA954" s="112"/>
      <c r="AB954" s="112"/>
      <c r="AC954" s="112"/>
      <c r="AD954" s="112"/>
      <c r="AE954" s="112"/>
      <c r="AF954" s="112"/>
      <c r="AG954" s="112"/>
      <c r="AH954" s="112"/>
      <c r="AI954" s="112"/>
      <c r="AJ954" s="112"/>
      <c r="AK954" s="112"/>
      <c r="AL954" s="112"/>
      <c r="AM954" s="112"/>
      <c r="AN954" s="112"/>
      <c r="AO954" s="112"/>
      <c r="AP954" s="112"/>
      <c r="AQ954" s="112"/>
      <c r="AR954" s="112"/>
      <c r="AS954" s="112"/>
      <c r="AT954" s="112"/>
      <c r="AU954" s="112"/>
      <c r="AV954" s="112"/>
      <c r="AW954" s="112"/>
      <c r="AX954" s="112"/>
    </row>
    <row r="955" spans="2:50" s="144" customFormat="1" outlineLevel="1" x14ac:dyDescent="0.25">
      <c r="B955" s="363"/>
      <c r="C955" s="364"/>
      <c r="D955" s="365"/>
      <c r="E955" s="377"/>
      <c r="F955" s="377"/>
      <c r="G955" s="377"/>
      <c r="H955" s="377"/>
      <c r="I955" s="377"/>
      <c r="J955" s="377"/>
      <c r="K955" s="377"/>
      <c r="L955" s="377"/>
      <c r="M955" s="377"/>
      <c r="N955" s="377"/>
      <c r="O955" s="378"/>
      <c r="P955" s="145"/>
      <c r="Q955" s="1" t="s">
        <v>1738</v>
      </c>
      <c r="S955" s="112"/>
      <c r="T955" s="112"/>
      <c r="U955" s="112"/>
      <c r="V955" s="112"/>
      <c r="W955" s="112"/>
      <c r="X955" s="112"/>
      <c r="Y955" s="112"/>
      <c r="Z955" s="112"/>
      <c r="AA955" s="112"/>
      <c r="AB955" s="112"/>
      <c r="AC955" s="112"/>
      <c r="AD955" s="112"/>
      <c r="AE955" s="112"/>
      <c r="AF955" s="112"/>
      <c r="AG955" s="112"/>
      <c r="AH955" s="112"/>
      <c r="AI955" s="112"/>
      <c r="AJ955" s="112"/>
      <c r="AK955" s="112"/>
      <c r="AL955" s="112"/>
      <c r="AM955" s="112"/>
      <c r="AN955" s="112"/>
      <c r="AO955" s="112"/>
      <c r="AP955" s="112"/>
      <c r="AQ955" s="112"/>
      <c r="AR955" s="112"/>
      <c r="AS955" s="112"/>
      <c r="AT955" s="112"/>
      <c r="AU955" s="112"/>
      <c r="AV955" s="112"/>
      <c r="AW955" s="112"/>
      <c r="AX955" s="112"/>
    </row>
    <row r="956" spans="2:50" s="144" customFormat="1" outlineLevel="1" x14ac:dyDescent="0.25">
      <c r="B956" s="363"/>
      <c r="C956" s="364"/>
      <c r="D956" s="365"/>
      <c r="E956" s="377"/>
      <c r="F956" s="377"/>
      <c r="G956" s="377"/>
      <c r="H956" s="377"/>
      <c r="I956" s="377"/>
      <c r="J956" s="377"/>
      <c r="K956" s="377"/>
      <c r="L956" s="377"/>
      <c r="M956" s="377"/>
      <c r="N956" s="377"/>
      <c r="O956" s="378"/>
      <c r="P956" s="145"/>
      <c r="Q956" s="1" t="s">
        <v>1739</v>
      </c>
      <c r="S956" s="112"/>
      <c r="T956" s="112"/>
      <c r="U956" s="112"/>
      <c r="V956" s="112"/>
      <c r="W956" s="112"/>
      <c r="X956" s="112"/>
      <c r="Y956" s="112"/>
      <c r="Z956" s="112"/>
      <c r="AA956" s="112"/>
      <c r="AB956" s="112"/>
      <c r="AC956" s="112"/>
      <c r="AD956" s="112"/>
      <c r="AE956" s="112"/>
      <c r="AF956" s="112"/>
      <c r="AG956" s="112"/>
      <c r="AH956" s="112"/>
      <c r="AI956" s="112"/>
      <c r="AJ956" s="112"/>
      <c r="AK956" s="112"/>
      <c r="AL956" s="112"/>
      <c r="AM956" s="112"/>
      <c r="AN956" s="112"/>
      <c r="AO956" s="112"/>
      <c r="AP956" s="112"/>
      <c r="AQ956" s="112"/>
      <c r="AR956" s="112"/>
      <c r="AS956" s="112"/>
      <c r="AT956" s="112"/>
      <c r="AU956" s="112"/>
      <c r="AV956" s="112"/>
      <c r="AW956" s="112"/>
      <c r="AX956" s="112"/>
    </row>
    <row r="957" spans="2:50" s="144" customFormat="1" outlineLevel="1" x14ac:dyDescent="0.25">
      <c r="B957" s="363"/>
      <c r="C957" s="364"/>
      <c r="D957" s="365"/>
      <c r="E957" s="377"/>
      <c r="F957" s="377"/>
      <c r="G957" s="377"/>
      <c r="H957" s="377"/>
      <c r="I957" s="377"/>
      <c r="J957" s="377"/>
      <c r="K957" s="377"/>
      <c r="L957" s="377"/>
      <c r="M957" s="377"/>
      <c r="N957" s="377"/>
      <c r="O957" s="378"/>
      <c r="P957" s="145"/>
      <c r="Q957" s="1" t="s">
        <v>1740</v>
      </c>
      <c r="S957" s="112"/>
      <c r="T957" s="112"/>
      <c r="U957" s="112"/>
      <c r="V957" s="112"/>
      <c r="W957" s="112"/>
      <c r="X957" s="112"/>
      <c r="Y957" s="112"/>
      <c r="Z957" s="112"/>
      <c r="AA957" s="112"/>
      <c r="AB957" s="112"/>
      <c r="AC957" s="112"/>
      <c r="AD957" s="112"/>
      <c r="AE957" s="112"/>
      <c r="AF957" s="112"/>
      <c r="AG957" s="112"/>
      <c r="AH957" s="112"/>
      <c r="AI957" s="112"/>
      <c r="AJ957" s="112"/>
      <c r="AK957" s="112"/>
      <c r="AL957" s="112"/>
      <c r="AM957" s="112"/>
      <c r="AN957" s="112"/>
      <c r="AO957" s="112"/>
      <c r="AP957" s="112"/>
      <c r="AQ957" s="112"/>
      <c r="AR957" s="112"/>
      <c r="AS957" s="112"/>
      <c r="AT957" s="112"/>
      <c r="AU957" s="112"/>
      <c r="AV957" s="112"/>
      <c r="AW957" s="112"/>
      <c r="AX957" s="112"/>
    </row>
    <row r="958" spans="2:50" s="144" customFormat="1" outlineLevel="1" x14ac:dyDescent="0.25">
      <c r="B958" s="363"/>
      <c r="C958" s="364"/>
      <c r="D958" s="365"/>
      <c r="E958" s="377"/>
      <c r="F958" s="377"/>
      <c r="G958" s="377"/>
      <c r="H958" s="377"/>
      <c r="I958" s="377"/>
      <c r="J958" s="377"/>
      <c r="K958" s="377"/>
      <c r="L958" s="377"/>
      <c r="M958" s="377"/>
      <c r="N958" s="377"/>
      <c r="O958" s="378"/>
      <c r="P958" s="145"/>
      <c r="Q958" s="1" t="s">
        <v>1741</v>
      </c>
      <c r="S958" s="112"/>
      <c r="T958" s="112"/>
      <c r="U958" s="112"/>
      <c r="V958" s="112"/>
      <c r="W958" s="112"/>
      <c r="X958" s="112"/>
      <c r="Y958" s="112"/>
      <c r="Z958" s="112"/>
      <c r="AA958" s="112"/>
      <c r="AB958" s="112"/>
      <c r="AC958" s="112"/>
      <c r="AD958" s="112"/>
      <c r="AE958" s="112"/>
      <c r="AF958" s="112"/>
      <c r="AG958" s="112"/>
      <c r="AH958" s="112"/>
      <c r="AI958" s="112"/>
      <c r="AJ958" s="112"/>
      <c r="AK958" s="112"/>
      <c r="AL958" s="112"/>
      <c r="AM958" s="112"/>
      <c r="AN958" s="112"/>
      <c r="AO958" s="112"/>
      <c r="AP958" s="112"/>
      <c r="AQ958" s="112"/>
      <c r="AR958" s="112"/>
      <c r="AS958" s="112"/>
      <c r="AT958" s="112"/>
      <c r="AU958" s="112"/>
      <c r="AV958" s="112"/>
      <c r="AW958" s="112"/>
      <c r="AX958" s="112"/>
    </row>
    <row r="959" spans="2:50" s="144" customFormat="1" outlineLevel="1" x14ac:dyDescent="0.25">
      <c r="B959" s="363"/>
      <c r="C959" s="364"/>
      <c r="D959" s="365"/>
      <c r="E959" s="377"/>
      <c r="F959" s="377"/>
      <c r="G959" s="377"/>
      <c r="H959" s="377"/>
      <c r="I959" s="377"/>
      <c r="J959" s="377"/>
      <c r="K959" s="377"/>
      <c r="L959" s="377"/>
      <c r="M959" s="377"/>
      <c r="N959" s="377"/>
      <c r="O959" s="378"/>
      <c r="P959" s="145"/>
      <c r="Q959" s="1" t="s">
        <v>1742</v>
      </c>
      <c r="S959" s="112"/>
      <c r="T959" s="112"/>
      <c r="U959" s="112"/>
      <c r="V959" s="112"/>
      <c r="W959" s="112"/>
      <c r="X959" s="112"/>
      <c r="Y959" s="112"/>
      <c r="Z959" s="112"/>
      <c r="AA959" s="112"/>
      <c r="AB959" s="112"/>
      <c r="AC959" s="112"/>
      <c r="AD959" s="112"/>
      <c r="AE959" s="112"/>
      <c r="AF959" s="112"/>
      <c r="AG959" s="112"/>
      <c r="AH959" s="112"/>
      <c r="AI959" s="112"/>
      <c r="AJ959" s="112"/>
      <c r="AK959" s="112"/>
      <c r="AL959" s="112"/>
      <c r="AM959" s="112"/>
      <c r="AN959" s="112"/>
      <c r="AO959" s="112"/>
      <c r="AP959" s="112"/>
      <c r="AQ959" s="112"/>
      <c r="AR959" s="112"/>
      <c r="AS959" s="112"/>
      <c r="AT959" s="112"/>
      <c r="AU959" s="112"/>
      <c r="AV959" s="112"/>
      <c r="AW959" s="112"/>
      <c r="AX959" s="112"/>
    </row>
    <row r="960" spans="2:50" s="144" customFormat="1" outlineLevel="1" x14ac:dyDescent="0.25">
      <c r="B960" s="363"/>
      <c r="C960" s="364"/>
      <c r="D960" s="365"/>
      <c r="E960" s="377"/>
      <c r="F960" s="377"/>
      <c r="G960" s="377"/>
      <c r="H960" s="377"/>
      <c r="I960" s="377"/>
      <c r="J960" s="377"/>
      <c r="K960" s="377"/>
      <c r="L960" s="377"/>
      <c r="M960" s="377"/>
      <c r="N960" s="377"/>
      <c r="O960" s="378"/>
      <c r="P960" s="145"/>
      <c r="Q960" s="1" t="s">
        <v>1743</v>
      </c>
      <c r="S960" s="112"/>
      <c r="T960" s="112"/>
      <c r="U960" s="112"/>
      <c r="V960" s="112"/>
      <c r="W960" s="112"/>
      <c r="X960" s="112"/>
      <c r="Y960" s="112"/>
      <c r="Z960" s="112"/>
      <c r="AA960" s="112"/>
      <c r="AB960" s="112"/>
      <c r="AC960" s="112"/>
      <c r="AD960" s="112"/>
      <c r="AE960" s="112"/>
      <c r="AF960" s="112"/>
      <c r="AG960" s="112"/>
      <c r="AH960" s="112"/>
      <c r="AI960" s="112"/>
      <c r="AJ960" s="112"/>
      <c r="AK960" s="112"/>
      <c r="AL960" s="112"/>
      <c r="AM960" s="112"/>
      <c r="AN960" s="112"/>
      <c r="AO960" s="112"/>
      <c r="AP960" s="112"/>
      <c r="AQ960" s="112"/>
      <c r="AR960" s="112"/>
      <c r="AS960" s="112"/>
      <c r="AT960" s="112"/>
      <c r="AU960" s="112"/>
      <c r="AV960" s="112"/>
      <c r="AW960" s="112"/>
      <c r="AX960" s="112"/>
    </row>
    <row r="961" spans="2:50" s="144" customFormat="1" outlineLevel="1" x14ac:dyDescent="0.25">
      <c r="B961" s="363"/>
      <c r="C961" s="364"/>
      <c r="D961" s="365"/>
      <c r="E961" s="377"/>
      <c r="F961" s="377"/>
      <c r="G961" s="377"/>
      <c r="H961" s="377"/>
      <c r="I961" s="377"/>
      <c r="J961" s="377"/>
      <c r="K961" s="377"/>
      <c r="L961" s="377"/>
      <c r="M961" s="377"/>
      <c r="N961" s="377"/>
      <c r="O961" s="378"/>
      <c r="P961" s="145"/>
      <c r="Q961" s="1" t="s">
        <v>1744</v>
      </c>
      <c r="S961" s="112"/>
      <c r="T961" s="112"/>
      <c r="U961" s="112"/>
      <c r="V961" s="112"/>
      <c r="W961" s="112"/>
      <c r="X961" s="112"/>
      <c r="Y961" s="112"/>
      <c r="Z961" s="112"/>
      <c r="AA961" s="112"/>
      <c r="AB961" s="112"/>
      <c r="AC961" s="112"/>
      <c r="AD961" s="112"/>
      <c r="AE961" s="112"/>
      <c r="AF961" s="112"/>
      <c r="AG961" s="112"/>
      <c r="AH961" s="112"/>
      <c r="AI961" s="112"/>
      <c r="AJ961" s="112"/>
      <c r="AK961" s="112"/>
      <c r="AL961" s="112"/>
      <c r="AM961" s="112"/>
      <c r="AN961" s="112"/>
      <c r="AO961" s="112"/>
      <c r="AP961" s="112"/>
      <c r="AQ961" s="112"/>
      <c r="AR961" s="112"/>
      <c r="AS961" s="112"/>
      <c r="AT961" s="112"/>
      <c r="AU961" s="112"/>
      <c r="AV961" s="112"/>
      <c r="AW961" s="112"/>
      <c r="AX961" s="112"/>
    </row>
    <row r="962" spans="2:50" s="144" customFormat="1" outlineLevel="1" x14ac:dyDescent="0.25">
      <c r="B962" s="363"/>
      <c r="C962" s="364"/>
      <c r="D962" s="365"/>
      <c r="E962" s="377"/>
      <c r="F962" s="377"/>
      <c r="G962" s="377"/>
      <c r="H962" s="377"/>
      <c r="I962" s="377"/>
      <c r="J962" s="377"/>
      <c r="K962" s="377"/>
      <c r="L962" s="377"/>
      <c r="M962" s="377"/>
      <c r="N962" s="377"/>
      <c r="O962" s="378"/>
      <c r="P962" s="145"/>
      <c r="Q962" s="1" t="s">
        <v>1745</v>
      </c>
      <c r="S962" s="112"/>
      <c r="T962" s="112"/>
      <c r="U962" s="112"/>
      <c r="V962" s="112"/>
      <c r="W962" s="112"/>
      <c r="X962" s="112"/>
      <c r="Y962" s="112"/>
      <c r="Z962" s="112"/>
      <c r="AA962" s="112"/>
      <c r="AB962" s="112"/>
      <c r="AC962" s="112"/>
      <c r="AD962" s="112"/>
      <c r="AE962" s="112"/>
      <c r="AF962" s="112"/>
      <c r="AG962" s="112"/>
      <c r="AH962" s="112"/>
      <c r="AI962" s="112"/>
      <c r="AJ962" s="112"/>
      <c r="AK962" s="112"/>
      <c r="AL962" s="112"/>
      <c r="AM962" s="112"/>
      <c r="AN962" s="112"/>
      <c r="AO962" s="112"/>
      <c r="AP962" s="112"/>
      <c r="AQ962" s="112"/>
      <c r="AR962" s="112"/>
      <c r="AS962" s="112"/>
      <c r="AT962" s="112"/>
      <c r="AU962" s="112"/>
      <c r="AV962" s="112"/>
      <c r="AW962" s="112"/>
      <c r="AX962" s="112"/>
    </row>
    <row r="963" spans="2:50" s="144" customFormat="1" outlineLevel="1" x14ac:dyDescent="0.25">
      <c r="B963" s="363"/>
      <c r="C963" s="364"/>
      <c r="D963" s="365"/>
      <c r="E963" s="377"/>
      <c r="F963" s="377"/>
      <c r="G963" s="377"/>
      <c r="H963" s="377"/>
      <c r="I963" s="377"/>
      <c r="J963" s="377"/>
      <c r="K963" s="377"/>
      <c r="L963" s="377"/>
      <c r="M963" s="377"/>
      <c r="N963" s="377"/>
      <c r="O963" s="378"/>
      <c r="P963" s="145"/>
      <c r="Q963" s="1" t="s">
        <v>1746</v>
      </c>
      <c r="S963" s="112"/>
      <c r="T963" s="112"/>
      <c r="U963" s="112"/>
      <c r="V963" s="112"/>
      <c r="W963" s="112"/>
      <c r="X963" s="112"/>
      <c r="Y963" s="112"/>
      <c r="Z963" s="112"/>
      <c r="AA963" s="112"/>
      <c r="AB963" s="112"/>
      <c r="AC963" s="112"/>
      <c r="AD963" s="112"/>
      <c r="AE963" s="112"/>
      <c r="AF963" s="112"/>
      <c r="AG963" s="112"/>
      <c r="AH963" s="112"/>
      <c r="AI963" s="112"/>
      <c r="AJ963" s="112"/>
      <c r="AK963" s="112"/>
      <c r="AL963" s="112"/>
      <c r="AM963" s="112"/>
      <c r="AN963" s="112"/>
      <c r="AO963" s="112"/>
      <c r="AP963" s="112"/>
      <c r="AQ963" s="112"/>
      <c r="AR963" s="112"/>
      <c r="AS963" s="112"/>
      <c r="AT963" s="112"/>
      <c r="AU963" s="112"/>
      <c r="AV963" s="112"/>
      <c r="AW963" s="112"/>
      <c r="AX963" s="112"/>
    </row>
    <row r="964" spans="2:50" s="144" customFormat="1" outlineLevel="1" x14ac:dyDescent="0.25">
      <c r="B964" s="363"/>
      <c r="C964" s="364"/>
      <c r="D964" s="365"/>
      <c r="E964" s="377"/>
      <c r="F964" s="377"/>
      <c r="G964" s="377"/>
      <c r="H964" s="377"/>
      <c r="I964" s="377"/>
      <c r="J964" s="377"/>
      <c r="K964" s="377"/>
      <c r="L964" s="377"/>
      <c r="M964" s="377"/>
      <c r="N964" s="377"/>
      <c r="O964" s="378"/>
      <c r="P964" s="145"/>
      <c r="Q964" s="1" t="s">
        <v>1747</v>
      </c>
      <c r="S964" s="112"/>
      <c r="T964" s="112"/>
      <c r="U964" s="112"/>
      <c r="V964" s="112"/>
      <c r="W964" s="112"/>
      <c r="X964" s="112"/>
      <c r="Y964" s="112"/>
      <c r="Z964" s="112"/>
      <c r="AA964" s="112"/>
      <c r="AB964" s="112"/>
      <c r="AC964" s="112"/>
      <c r="AD964" s="112"/>
      <c r="AE964" s="112"/>
      <c r="AF964" s="112"/>
      <c r="AG964" s="112"/>
      <c r="AH964" s="112"/>
      <c r="AI964" s="112"/>
      <c r="AJ964" s="112"/>
      <c r="AK964" s="112"/>
      <c r="AL964" s="112"/>
      <c r="AM964" s="112"/>
      <c r="AN964" s="112"/>
      <c r="AO964" s="112"/>
      <c r="AP964" s="112"/>
      <c r="AQ964" s="112"/>
      <c r="AR964" s="112"/>
      <c r="AS964" s="112"/>
      <c r="AT964" s="112"/>
      <c r="AU964" s="112"/>
      <c r="AV964" s="112"/>
      <c r="AW964" s="112"/>
      <c r="AX964" s="112"/>
    </row>
    <row r="965" spans="2:50" s="144" customFormat="1" outlineLevel="1" x14ac:dyDescent="0.25">
      <c r="B965" s="363"/>
      <c r="C965" s="364"/>
      <c r="D965" s="365"/>
      <c r="E965" s="377"/>
      <c r="F965" s="377"/>
      <c r="G965" s="377"/>
      <c r="H965" s="377"/>
      <c r="I965" s="377"/>
      <c r="J965" s="377"/>
      <c r="K965" s="377"/>
      <c r="L965" s="377"/>
      <c r="M965" s="377"/>
      <c r="N965" s="377"/>
      <c r="O965" s="378"/>
      <c r="P965" s="145"/>
      <c r="Q965" s="1" t="s">
        <v>1748</v>
      </c>
      <c r="S965" s="112"/>
      <c r="T965" s="112"/>
      <c r="U965" s="112"/>
      <c r="V965" s="112"/>
      <c r="W965" s="112"/>
      <c r="X965" s="112"/>
      <c r="Y965" s="112"/>
      <c r="Z965" s="112"/>
      <c r="AA965" s="112"/>
      <c r="AB965" s="112"/>
      <c r="AC965" s="112"/>
      <c r="AD965" s="112"/>
      <c r="AE965" s="112"/>
      <c r="AF965" s="112"/>
      <c r="AG965" s="112"/>
      <c r="AH965" s="112"/>
      <c r="AI965" s="112"/>
      <c r="AJ965" s="112"/>
      <c r="AK965" s="112"/>
      <c r="AL965" s="112"/>
      <c r="AM965" s="112"/>
      <c r="AN965" s="112"/>
      <c r="AO965" s="112"/>
      <c r="AP965" s="112"/>
      <c r="AQ965" s="112"/>
      <c r="AR965" s="112"/>
      <c r="AS965" s="112"/>
      <c r="AT965" s="112"/>
      <c r="AU965" s="112"/>
      <c r="AV965" s="112"/>
      <c r="AW965" s="112"/>
      <c r="AX965" s="112"/>
    </row>
    <row r="966" spans="2:50" s="144" customFormat="1" outlineLevel="1" x14ac:dyDescent="0.25">
      <c r="B966" s="363"/>
      <c r="C966" s="364"/>
      <c r="D966" s="365"/>
      <c r="E966" s="377"/>
      <c r="F966" s="377"/>
      <c r="G966" s="377"/>
      <c r="H966" s="377"/>
      <c r="I966" s="377"/>
      <c r="J966" s="377"/>
      <c r="K966" s="377"/>
      <c r="L966" s="377"/>
      <c r="M966" s="377"/>
      <c r="N966" s="377"/>
      <c r="O966" s="378"/>
      <c r="P966" s="145"/>
      <c r="Q966" s="1" t="s">
        <v>1749</v>
      </c>
      <c r="S966" s="112"/>
      <c r="T966" s="112"/>
      <c r="U966" s="112"/>
      <c r="V966" s="112"/>
      <c r="W966" s="112"/>
      <c r="X966" s="112"/>
      <c r="Y966" s="112"/>
      <c r="Z966" s="112"/>
      <c r="AA966" s="112"/>
      <c r="AB966" s="112"/>
      <c r="AC966" s="112"/>
      <c r="AD966" s="112"/>
      <c r="AE966" s="112"/>
      <c r="AF966" s="112"/>
      <c r="AG966" s="112"/>
      <c r="AH966" s="112"/>
      <c r="AI966" s="112"/>
      <c r="AJ966" s="112"/>
      <c r="AK966" s="112"/>
      <c r="AL966" s="112"/>
      <c r="AM966" s="112"/>
      <c r="AN966" s="112"/>
      <c r="AO966" s="112"/>
      <c r="AP966" s="112"/>
      <c r="AQ966" s="112"/>
      <c r="AR966" s="112"/>
      <c r="AS966" s="112"/>
      <c r="AT966" s="112"/>
      <c r="AU966" s="112"/>
      <c r="AV966" s="112"/>
      <c r="AW966" s="112"/>
      <c r="AX966" s="112"/>
    </row>
    <row r="967" spans="2:50" s="144" customFormat="1" outlineLevel="1" x14ac:dyDescent="0.25">
      <c r="B967" s="363"/>
      <c r="C967" s="364"/>
      <c r="D967" s="365"/>
      <c r="E967" s="377"/>
      <c r="F967" s="377"/>
      <c r="G967" s="377"/>
      <c r="H967" s="377"/>
      <c r="I967" s="377"/>
      <c r="J967" s="377"/>
      <c r="K967" s="377"/>
      <c r="L967" s="377"/>
      <c r="M967" s="377"/>
      <c r="N967" s="377"/>
      <c r="O967" s="378"/>
      <c r="P967" s="145"/>
      <c r="Q967" s="1" t="s">
        <v>1750</v>
      </c>
      <c r="S967" s="112"/>
      <c r="T967" s="112"/>
      <c r="U967" s="112"/>
      <c r="V967" s="112"/>
      <c r="W967" s="112"/>
      <c r="X967" s="112"/>
      <c r="Y967" s="112"/>
      <c r="Z967" s="112"/>
      <c r="AA967" s="112"/>
      <c r="AB967" s="112"/>
      <c r="AC967" s="112"/>
      <c r="AD967" s="112"/>
      <c r="AE967" s="112"/>
      <c r="AF967" s="112"/>
      <c r="AG967" s="112"/>
      <c r="AH967" s="112"/>
      <c r="AI967" s="112"/>
      <c r="AJ967" s="112"/>
      <c r="AK967" s="112"/>
      <c r="AL967" s="112"/>
      <c r="AM967" s="112"/>
      <c r="AN967" s="112"/>
      <c r="AO967" s="112"/>
      <c r="AP967" s="112"/>
      <c r="AQ967" s="112"/>
      <c r="AR967" s="112"/>
      <c r="AS967" s="112"/>
      <c r="AT967" s="112"/>
      <c r="AU967" s="112"/>
      <c r="AV967" s="112"/>
      <c r="AW967" s="112"/>
      <c r="AX967" s="112"/>
    </row>
    <row r="968" spans="2:50" s="144" customFormat="1" outlineLevel="1" x14ac:dyDescent="0.25">
      <c r="B968" s="363"/>
      <c r="C968" s="364"/>
      <c r="D968" s="365"/>
      <c r="E968" s="377"/>
      <c r="F968" s="377"/>
      <c r="G968" s="377"/>
      <c r="H968" s="377"/>
      <c r="I968" s="377"/>
      <c r="J968" s="377"/>
      <c r="K968" s="377"/>
      <c r="L968" s="377"/>
      <c r="M968" s="377"/>
      <c r="N968" s="377"/>
      <c r="O968" s="378"/>
      <c r="P968" s="145"/>
      <c r="Q968" s="1" t="s">
        <v>1751</v>
      </c>
      <c r="S968" s="112"/>
      <c r="T968" s="112"/>
      <c r="U968" s="112"/>
      <c r="V968" s="112"/>
      <c r="W968" s="112"/>
      <c r="X968" s="112"/>
      <c r="Y968" s="112"/>
      <c r="Z968" s="112"/>
      <c r="AA968" s="112"/>
      <c r="AB968" s="112"/>
      <c r="AC968" s="112"/>
      <c r="AD968" s="112"/>
      <c r="AE968" s="112"/>
      <c r="AF968" s="112"/>
      <c r="AG968" s="112"/>
      <c r="AH968" s="112"/>
      <c r="AI968" s="112"/>
      <c r="AJ968" s="112"/>
      <c r="AK968" s="112"/>
      <c r="AL968" s="112"/>
      <c r="AM968" s="112"/>
      <c r="AN968" s="112"/>
      <c r="AO968" s="112"/>
      <c r="AP968" s="112"/>
      <c r="AQ968" s="112"/>
      <c r="AR968" s="112"/>
      <c r="AS968" s="112"/>
      <c r="AT968" s="112"/>
      <c r="AU968" s="112"/>
      <c r="AV968" s="112"/>
      <c r="AW968" s="112"/>
      <c r="AX968" s="112"/>
    </row>
    <row r="969" spans="2:50" s="144" customFormat="1" outlineLevel="1" x14ac:dyDescent="0.25">
      <c r="B969" s="363"/>
      <c r="C969" s="364"/>
      <c r="D969" s="365"/>
      <c r="E969" s="377"/>
      <c r="F969" s="377"/>
      <c r="G969" s="377"/>
      <c r="H969" s="377"/>
      <c r="I969" s="377"/>
      <c r="J969" s="377"/>
      <c r="K969" s="377"/>
      <c r="L969" s="377"/>
      <c r="M969" s="377"/>
      <c r="N969" s="377"/>
      <c r="O969" s="378"/>
      <c r="P969" s="145"/>
      <c r="Q969" s="1" t="s">
        <v>1752</v>
      </c>
      <c r="S969" s="112"/>
      <c r="T969" s="112"/>
      <c r="U969" s="112"/>
      <c r="V969" s="112"/>
      <c r="W969" s="112"/>
      <c r="X969" s="112"/>
      <c r="Y969" s="112"/>
      <c r="Z969" s="112"/>
      <c r="AA969" s="112"/>
      <c r="AB969" s="112"/>
      <c r="AC969" s="112"/>
      <c r="AD969" s="112"/>
      <c r="AE969" s="112"/>
      <c r="AF969" s="112"/>
      <c r="AG969" s="112"/>
      <c r="AH969" s="112"/>
      <c r="AI969" s="112"/>
      <c r="AJ969" s="112"/>
      <c r="AK969" s="112"/>
      <c r="AL969" s="112"/>
      <c r="AM969" s="112"/>
      <c r="AN969" s="112"/>
      <c r="AO969" s="112"/>
      <c r="AP969" s="112"/>
      <c r="AQ969" s="112"/>
      <c r="AR969" s="112"/>
      <c r="AS969" s="112"/>
      <c r="AT969" s="112"/>
      <c r="AU969" s="112"/>
      <c r="AV969" s="112"/>
      <c r="AW969" s="112"/>
      <c r="AX969" s="112"/>
    </row>
    <row r="970" spans="2:50" s="144" customFormat="1" outlineLevel="1" x14ac:dyDescent="0.25">
      <c r="B970" s="363"/>
      <c r="C970" s="364"/>
      <c r="D970" s="365"/>
      <c r="E970" s="377"/>
      <c r="F970" s="377"/>
      <c r="G970" s="377"/>
      <c r="H970" s="377"/>
      <c r="I970" s="377"/>
      <c r="J970" s="377"/>
      <c r="K970" s="377"/>
      <c r="L970" s="377"/>
      <c r="M970" s="377"/>
      <c r="N970" s="377"/>
      <c r="O970" s="378"/>
      <c r="P970" s="145"/>
      <c r="Q970" s="1" t="s">
        <v>1753</v>
      </c>
      <c r="S970" s="112"/>
      <c r="T970" s="112"/>
      <c r="U970" s="112"/>
      <c r="V970" s="112"/>
      <c r="W970" s="112"/>
      <c r="X970" s="112"/>
      <c r="Y970" s="112"/>
      <c r="Z970" s="112"/>
      <c r="AA970" s="112"/>
      <c r="AB970" s="112"/>
      <c r="AC970" s="112"/>
      <c r="AD970" s="112"/>
      <c r="AE970" s="112"/>
      <c r="AF970" s="112"/>
      <c r="AG970" s="112"/>
      <c r="AH970" s="112"/>
      <c r="AI970" s="112"/>
      <c r="AJ970" s="112"/>
      <c r="AK970" s="112"/>
      <c r="AL970" s="112"/>
      <c r="AM970" s="112"/>
      <c r="AN970" s="112"/>
      <c r="AO970" s="112"/>
      <c r="AP970" s="112"/>
      <c r="AQ970" s="112"/>
      <c r="AR970" s="112"/>
      <c r="AS970" s="112"/>
      <c r="AT970" s="112"/>
      <c r="AU970" s="112"/>
      <c r="AV970" s="112"/>
      <c r="AW970" s="112"/>
      <c r="AX970" s="112"/>
    </row>
    <row r="971" spans="2:50" s="144" customFormat="1" outlineLevel="1" x14ac:dyDescent="0.25">
      <c r="B971" s="363"/>
      <c r="C971" s="364"/>
      <c r="D971" s="365"/>
      <c r="E971" s="377"/>
      <c r="F971" s="377"/>
      <c r="G971" s="377"/>
      <c r="H971" s="377"/>
      <c r="I971" s="377"/>
      <c r="J971" s="377"/>
      <c r="K971" s="377"/>
      <c r="L971" s="377"/>
      <c r="M971" s="377"/>
      <c r="N971" s="377"/>
      <c r="O971" s="378"/>
      <c r="P971" s="145"/>
      <c r="Q971" s="1" t="s">
        <v>1754</v>
      </c>
      <c r="S971" s="112"/>
      <c r="T971" s="112"/>
      <c r="U971" s="112"/>
      <c r="V971" s="112"/>
      <c r="W971" s="112"/>
      <c r="X971" s="112"/>
      <c r="Y971" s="112"/>
      <c r="Z971" s="112"/>
      <c r="AA971" s="112"/>
      <c r="AB971" s="112"/>
      <c r="AC971" s="112"/>
      <c r="AD971" s="112"/>
      <c r="AE971" s="112"/>
      <c r="AF971" s="112"/>
      <c r="AG971" s="112"/>
      <c r="AH971" s="112"/>
      <c r="AI971" s="112"/>
      <c r="AJ971" s="112"/>
      <c r="AK971" s="112"/>
      <c r="AL971" s="112"/>
      <c r="AM971" s="112"/>
      <c r="AN971" s="112"/>
      <c r="AO971" s="112"/>
      <c r="AP971" s="112"/>
      <c r="AQ971" s="112"/>
      <c r="AR971" s="112"/>
      <c r="AS971" s="112"/>
      <c r="AT971" s="112"/>
      <c r="AU971" s="112"/>
      <c r="AV971" s="112"/>
      <c r="AW971" s="112"/>
      <c r="AX971" s="112"/>
    </row>
    <row r="972" spans="2:50" s="144" customFormat="1" outlineLevel="1" x14ac:dyDescent="0.25">
      <c r="B972" s="363"/>
      <c r="C972" s="364"/>
      <c r="D972" s="365"/>
      <c r="E972" s="377"/>
      <c r="F972" s="377"/>
      <c r="G972" s="377"/>
      <c r="H972" s="377"/>
      <c r="I972" s="377"/>
      <c r="J972" s="377"/>
      <c r="K972" s="377"/>
      <c r="L972" s="377"/>
      <c r="M972" s="377"/>
      <c r="N972" s="377"/>
      <c r="O972" s="378"/>
      <c r="P972" s="145"/>
      <c r="Q972" s="1" t="s">
        <v>1755</v>
      </c>
      <c r="S972" s="112"/>
      <c r="T972" s="112"/>
      <c r="U972" s="112"/>
      <c r="V972" s="112"/>
      <c r="W972" s="112"/>
      <c r="X972" s="112"/>
      <c r="Y972" s="112"/>
      <c r="Z972" s="112"/>
      <c r="AA972" s="112"/>
      <c r="AB972" s="112"/>
      <c r="AC972" s="112"/>
      <c r="AD972" s="112"/>
      <c r="AE972" s="112"/>
      <c r="AF972" s="112"/>
      <c r="AG972" s="112"/>
      <c r="AH972" s="112"/>
      <c r="AI972" s="112"/>
      <c r="AJ972" s="112"/>
      <c r="AK972" s="112"/>
      <c r="AL972" s="112"/>
      <c r="AM972" s="112"/>
      <c r="AN972" s="112"/>
      <c r="AO972" s="112"/>
      <c r="AP972" s="112"/>
      <c r="AQ972" s="112"/>
      <c r="AR972" s="112"/>
      <c r="AS972" s="112"/>
      <c r="AT972" s="112"/>
      <c r="AU972" s="112"/>
      <c r="AV972" s="112"/>
      <c r="AW972" s="112"/>
      <c r="AX972" s="112"/>
    </row>
    <row r="973" spans="2:50" s="144" customFormat="1" outlineLevel="1" x14ac:dyDescent="0.25">
      <c r="B973" s="363"/>
      <c r="C973" s="364"/>
      <c r="D973" s="365"/>
      <c r="E973" s="377"/>
      <c r="F973" s="377"/>
      <c r="G973" s="377"/>
      <c r="H973" s="377"/>
      <c r="I973" s="377"/>
      <c r="J973" s="377"/>
      <c r="K973" s="377"/>
      <c r="L973" s="377"/>
      <c r="M973" s="377"/>
      <c r="N973" s="377"/>
      <c r="O973" s="378"/>
      <c r="P973" s="145"/>
      <c r="Q973" s="1" t="s">
        <v>1756</v>
      </c>
      <c r="S973" s="112"/>
      <c r="T973" s="112"/>
      <c r="U973" s="112"/>
      <c r="V973" s="112"/>
      <c r="W973" s="112"/>
      <c r="X973" s="112"/>
      <c r="Y973" s="112"/>
      <c r="Z973" s="112"/>
      <c r="AA973" s="112"/>
      <c r="AB973" s="112"/>
      <c r="AC973" s="112"/>
      <c r="AD973" s="112"/>
      <c r="AE973" s="112"/>
      <c r="AF973" s="112"/>
      <c r="AG973" s="112"/>
      <c r="AH973" s="112"/>
      <c r="AI973" s="112"/>
      <c r="AJ973" s="112"/>
      <c r="AK973" s="112"/>
      <c r="AL973" s="112"/>
      <c r="AM973" s="112"/>
      <c r="AN973" s="112"/>
      <c r="AO973" s="112"/>
      <c r="AP973" s="112"/>
      <c r="AQ973" s="112"/>
      <c r="AR973" s="112"/>
      <c r="AS973" s="112"/>
      <c r="AT973" s="112"/>
      <c r="AU973" s="112"/>
      <c r="AV973" s="112"/>
      <c r="AW973" s="112"/>
      <c r="AX973" s="112"/>
    </row>
    <row r="974" spans="2:50" s="144" customFormat="1" outlineLevel="1" x14ac:dyDescent="0.25">
      <c r="B974" s="363"/>
      <c r="C974" s="364"/>
      <c r="D974" s="365"/>
      <c r="E974" s="377"/>
      <c r="F974" s="377"/>
      <c r="G974" s="377"/>
      <c r="H974" s="377"/>
      <c r="I974" s="377"/>
      <c r="J974" s="377"/>
      <c r="K974" s="377"/>
      <c r="L974" s="377"/>
      <c r="M974" s="377"/>
      <c r="N974" s="377"/>
      <c r="O974" s="378"/>
      <c r="P974" s="145"/>
      <c r="Q974" s="1" t="s">
        <v>1757</v>
      </c>
      <c r="S974" s="112"/>
      <c r="T974" s="112"/>
      <c r="U974" s="112"/>
      <c r="V974" s="112"/>
      <c r="W974" s="112"/>
      <c r="X974" s="112"/>
      <c r="Y974" s="112"/>
      <c r="Z974" s="112"/>
      <c r="AA974" s="112"/>
      <c r="AB974" s="112"/>
      <c r="AC974" s="112"/>
      <c r="AD974" s="112"/>
      <c r="AE974" s="112"/>
      <c r="AF974" s="112"/>
      <c r="AG974" s="112"/>
      <c r="AH974" s="112"/>
      <c r="AI974" s="112"/>
      <c r="AJ974" s="112"/>
      <c r="AK974" s="112"/>
      <c r="AL974" s="112"/>
      <c r="AM974" s="112"/>
      <c r="AN974" s="112"/>
      <c r="AO974" s="112"/>
      <c r="AP974" s="112"/>
      <c r="AQ974" s="112"/>
      <c r="AR974" s="112"/>
      <c r="AS974" s="112"/>
      <c r="AT974" s="112"/>
      <c r="AU974" s="112"/>
      <c r="AV974" s="112"/>
      <c r="AW974" s="112"/>
      <c r="AX974" s="112"/>
    </row>
    <row r="975" spans="2:50" s="144" customFormat="1" outlineLevel="1" x14ac:dyDescent="0.25">
      <c r="B975" s="363"/>
      <c r="C975" s="364"/>
      <c r="D975" s="365"/>
      <c r="E975" s="377"/>
      <c r="F975" s="377"/>
      <c r="G975" s="377"/>
      <c r="H975" s="377"/>
      <c r="I975" s="377"/>
      <c r="J975" s="377"/>
      <c r="K975" s="377"/>
      <c r="L975" s="377"/>
      <c r="M975" s="377"/>
      <c r="N975" s="377"/>
      <c r="O975" s="378"/>
      <c r="P975" s="145"/>
      <c r="Q975" s="1" t="s">
        <v>1758</v>
      </c>
      <c r="S975" s="112"/>
      <c r="T975" s="112"/>
      <c r="U975" s="112"/>
      <c r="V975" s="112"/>
      <c r="W975" s="112"/>
      <c r="X975" s="112"/>
      <c r="Y975" s="112"/>
      <c r="Z975" s="112"/>
      <c r="AA975" s="112"/>
      <c r="AB975" s="112"/>
      <c r="AC975" s="112"/>
      <c r="AD975" s="112"/>
      <c r="AE975" s="112"/>
      <c r="AF975" s="112"/>
      <c r="AG975" s="112"/>
      <c r="AH975" s="112"/>
      <c r="AI975" s="112"/>
      <c r="AJ975" s="112"/>
      <c r="AK975" s="112"/>
      <c r="AL975" s="112"/>
      <c r="AM975" s="112"/>
      <c r="AN975" s="112"/>
      <c r="AO975" s="112"/>
      <c r="AP975" s="112"/>
      <c r="AQ975" s="112"/>
      <c r="AR975" s="112"/>
      <c r="AS975" s="112"/>
      <c r="AT975" s="112"/>
      <c r="AU975" s="112"/>
      <c r="AV975" s="112"/>
      <c r="AW975" s="112"/>
      <c r="AX975" s="112"/>
    </row>
    <row r="976" spans="2:50" s="144" customFormat="1" outlineLevel="1" x14ac:dyDescent="0.25">
      <c r="B976" s="363"/>
      <c r="C976" s="364"/>
      <c r="D976" s="365"/>
      <c r="E976" s="377"/>
      <c r="F976" s="377"/>
      <c r="G976" s="377"/>
      <c r="H976" s="377"/>
      <c r="I976" s="377"/>
      <c r="J976" s="377"/>
      <c r="K976" s="377"/>
      <c r="L976" s="377"/>
      <c r="M976" s="377"/>
      <c r="N976" s="377"/>
      <c r="O976" s="378"/>
      <c r="P976" s="145"/>
      <c r="Q976" s="1" t="s">
        <v>1759</v>
      </c>
      <c r="S976" s="112"/>
      <c r="T976" s="112"/>
      <c r="U976" s="112"/>
      <c r="V976" s="112"/>
      <c r="W976" s="112"/>
      <c r="X976" s="112"/>
      <c r="Y976" s="112"/>
      <c r="Z976" s="112"/>
      <c r="AA976" s="112"/>
      <c r="AB976" s="112"/>
      <c r="AC976" s="112"/>
      <c r="AD976" s="112"/>
      <c r="AE976" s="112"/>
      <c r="AF976" s="112"/>
      <c r="AG976" s="112"/>
      <c r="AH976" s="112"/>
      <c r="AI976" s="112"/>
      <c r="AJ976" s="112"/>
      <c r="AK976" s="112"/>
      <c r="AL976" s="112"/>
      <c r="AM976" s="112"/>
      <c r="AN976" s="112"/>
      <c r="AO976" s="112"/>
      <c r="AP976" s="112"/>
      <c r="AQ976" s="112"/>
      <c r="AR976" s="112"/>
      <c r="AS976" s="112"/>
      <c r="AT976" s="112"/>
      <c r="AU976" s="112"/>
      <c r="AV976" s="112"/>
      <c r="AW976" s="112"/>
      <c r="AX976" s="112"/>
    </row>
    <row r="977" spans="2:50" s="144" customFormat="1" outlineLevel="1" x14ac:dyDescent="0.25">
      <c r="B977" s="363"/>
      <c r="C977" s="364"/>
      <c r="D977" s="365"/>
      <c r="E977" s="377"/>
      <c r="F977" s="377"/>
      <c r="G977" s="377"/>
      <c r="H977" s="377"/>
      <c r="I977" s="377"/>
      <c r="J977" s="377"/>
      <c r="K977" s="377"/>
      <c r="L977" s="377"/>
      <c r="M977" s="377"/>
      <c r="N977" s="377"/>
      <c r="O977" s="378"/>
      <c r="P977" s="145"/>
      <c r="Q977" s="1" t="s">
        <v>1760</v>
      </c>
      <c r="S977" s="112"/>
      <c r="T977" s="112"/>
      <c r="U977" s="112"/>
      <c r="V977" s="112"/>
      <c r="W977" s="112"/>
      <c r="X977" s="112"/>
      <c r="Y977" s="112"/>
      <c r="Z977" s="112"/>
      <c r="AA977" s="112"/>
      <c r="AB977" s="112"/>
      <c r="AC977" s="112"/>
      <c r="AD977" s="112"/>
      <c r="AE977" s="112"/>
      <c r="AF977" s="112"/>
      <c r="AG977" s="112"/>
      <c r="AH977" s="112"/>
      <c r="AI977" s="112"/>
      <c r="AJ977" s="112"/>
      <c r="AK977" s="112"/>
      <c r="AL977" s="112"/>
      <c r="AM977" s="112"/>
      <c r="AN977" s="112"/>
      <c r="AO977" s="112"/>
      <c r="AP977" s="112"/>
      <c r="AQ977" s="112"/>
      <c r="AR977" s="112"/>
      <c r="AS977" s="112"/>
      <c r="AT977" s="112"/>
      <c r="AU977" s="112"/>
      <c r="AV977" s="112"/>
      <c r="AW977" s="112"/>
      <c r="AX977" s="112"/>
    </row>
    <row r="978" spans="2:50" s="144" customFormat="1" outlineLevel="1" x14ac:dyDescent="0.25">
      <c r="B978" s="363"/>
      <c r="C978" s="364"/>
      <c r="D978" s="365"/>
      <c r="E978" s="377"/>
      <c r="F978" s="377"/>
      <c r="G978" s="377"/>
      <c r="H978" s="377"/>
      <c r="I978" s="377"/>
      <c r="J978" s="377"/>
      <c r="K978" s="377"/>
      <c r="L978" s="377"/>
      <c r="M978" s="377"/>
      <c r="N978" s="377"/>
      <c r="O978" s="378"/>
      <c r="P978" s="145"/>
      <c r="Q978" s="1" t="s">
        <v>1761</v>
      </c>
      <c r="S978" s="112"/>
      <c r="T978" s="112"/>
      <c r="U978" s="112"/>
      <c r="V978" s="112"/>
      <c r="W978" s="112"/>
      <c r="X978" s="112"/>
      <c r="Y978" s="112"/>
      <c r="Z978" s="112"/>
      <c r="AA978" s="112"/>
      <c r="AB978" s="112"/>
      <c r="AC978" s="112"/>
      <c r="AD978" s="112"/>
      <c r="AE978" s="112"/>
      <c r="AF978" s="112"/>
      <c r="AG978" s="112"/>
      <c r="AH978" s="112"/>
      <c r="AI978" s="112"/>
      <c r="AJ978" s="112"/>
      <c r="AK978" s="112"/>
      <c r="AL978" s="112"/>
      <c r="AM978" s="112"/>
      <c r="AN978" s="112"/>
      <c r="AO978" s="112"/>
      <c r="AP978" s="112"/>
      <c r="AQ978" s="112"/>
      <c r="AR978" s="112"/>
      <c r="AS978" s="112"/>
      <c r="AT978" s="112"/>
      <c r="AU978" s="112"/>
      <c r="AV978" s="112"/>
      <c r="AW978" s="112"/>
      <c r="AX978" s="112"/>
    </row>
    <row r="979" spans="2:50" s="144" customFormat="1" outlineLevel="1" x14ac:dyDescent="0.25">
      <c r="B979" s="363"/>
      <c r="C979" s="364"/>
      <c r="D979" s="365"/>
      <c r="E979" s="377"/>
      <c r="F979" s="377"/>
      <c r="G979" s="377"/>
      <c r="H979" s="377"/>
      <c r="I979" s="377"/>
      <c r="J979" s="377"/>
      <c r="K979" s="377"/>
      <c r="L979" s="377"/>
      <c r="M979" s="377"/>
      <c r="N979" s="377"/>
      <c r="O979" s="378"/>
      <c r="P979" s="145"/>
      <c r="Q979" s="1" t="s">
        <v>1762</v>
      </c>
      <c r="S979" s="112"/>
      <c r="T979" s="112"/>
      <c r="U979" s="112"/>
      <c r="V979" s="112"/>
      <c r="W979" s="112"/>
      <c r="X979" s="112"/>
      <c r="Y979" s="112"/>
      <c r="Z979" s="112"/>
      <c r="AA979" s="112"/>
      <c r="AB979" s="112"/>
      <c r="AC979" s="112"/>
      <c r="AD979" s="112"/>
      <c r="AE979" s="112"/>
      <c r="AF979" s="112"/>
      <c r="AG979" s="112"/>
      <c r="AH979" s="112"/>
      <c r="AI979" s="112"/>
      <c r="AJ979" s="112"/>
      <c r="AK979" s="112"/>
      <c r="AL979" s="112"/>
      <c r="AM979" s="112"/>
      <c r="AN979" s="112"/>
      <c r="AO979" s="112"/>
      <c r="AP979" s="112"/>
      <c r="AQ979" s="112"/>
      <c r="AR979" s="112"/>
      <c r="AS979" s="112"/>
      <c r="AT979" s="112"/>
      <c r="AU979" s="112"/>
      <c r="AV979" s="112"/>
      <c r="AW979" s="112"/>
      <c r="AX979" s="112"/>
    </row>
    <row r="980" spans="2:50" s="144" customFormat="1" outlineLevel="1" x14ac:dyDescent="0.25">
      <c r="B980" s="363"/>
      <c r="C980" s="364"/>
      <c r="D980" s="365"/>
      <c r="E980" s="377"/>
      <c r="F980" s="377"/>
      <c r="G980" s="377"/>
      <c r="H980" s="377"/>
      <c r="I980" s="377"/>
      <c r="J980" s="377"/>
      <c r="K980" s="377"/>
      <c r="L980" s="377"/>
      <c r="M980" s="377"/>
      <c r="N980" s="377"/>
      <c r="O980" s="378"/>
      <c r="P980" s="145"/>
      <c r="Q980" s="1" t="s">
        <v>1763</v>
      </c>
      <c r="S980" s="112"/>
      <c r="T980" s="112"/>
      <c r="U980" s="112"/>
      <c r="V980" s="112"/>
      <c r="W980" s="112"/>
      <c r="X980" s="112"/>
      <c r="Y980" s="112"/>
      <c r="Z980" s="112"/>
      <c r="AA980" s="112"/>
      <c r="AB980" s="112"/>
      <c r="AC980" s="112"/>
      <c r="AD980" s="112"/>
      <c r="AE980" s="112"/>
      <c r="AF980" s="112"/>
      <c r="AG980" s="112"/>
      <c r="AH980" s="112"/>
      <c r="AI980" s="112"/>
      <c r="AJ980" s="112"/>
      <c r="AK980" s="112"/>
      <c r="AL980" s="112"/>
      <c r="AM980" s="112"/>
      <c r="AN980" s="112"/>
      <c r="AO980" s="112"/>
      <c r="AP980" s="112"/>
      <c r="AQ980" s="112"/>
      <c r="AR980" s="112"/>
      <c r="AS980" s="112"/>
      <c r="AT980" s="112"/>
      <c r="AU980" s="112"/>
      <c r="AV980" s="112"/>
      <c r="AW980" s="112"/>
      <c r="AX980" s="112"/>
    </row>
    <row r="981" spans="2:50" s="144" customFormat="1" outlineLevel="1" x14ac:dyDescent="0.25">
      <c r="B981" s="363"/>
      <c r="C981" s="364"/>
      <c r="D981" s="365"/>
      <c r="E981" s="377"/>
      <c r="F981" s="377"/>
      <c r="G981" s="377"/>
      <c r="H981" s="377"/>
      <c r="I981" s="377"/>
      <c r="J981" s="377"/>
      <c r="K981" s="377"/>
      <c r="L981" s="377"/>
      <c r="M981" s="377"/>
      <c r="N981" s="377"/>
      <c r="O981" s="378"/>
      <c r="P981" s="145"/>
      <c r="Q981" s="1" t="s">
        <v>1764</v>
      </c>
      <c r="S981" s="112"/>
      <c r="T981" s="112"/>
      <c r="U981" s="112"/>
      <c r="V981" s="112"/>
      <c r="W981" s="112"/>
      <c r="X981" s="112"/>
      <c r="Y981" s="112"/>
      <c r="Z981" s="112"/>
      <c r="AA981" s="112"/>
      <c r="AB981" s="112"/>
      <c r="AC981" s="112"/>
      <c r="AD981" s="112"/>
      <c r="AE981" s="112"/>
      <c r="AF981" s="112"/>
      <c r="AG981" s="112"/>
      <c r="AH981" s="112"/>
      <c r="AI981" s="112"/>
      <c r="AJ981" s="112"/>
      <c r="AK981" s="112"/>
      <c r="AL981" s="112"/>
      <c r="AM981" s="112"/>
      <c r="AN981" s="112"/>
      <c r="AO981" s="112"/>
      <c r="AP981" s="112"/>
      <c r="AQ981" s="112"/>
      <c r="AR981" s="112"/>
      <c r="AS981" s="112"/>
      <c r="AT981" s="112"/>
      <c r="AU981" s="112"/>
      <c r="AV981" s="112"/>
      <c r="AW981" s="112"/>
      <c r="AX981" s="112"/>
    </row>
    <row r="982" spans="2:50" s="144" customFormat="1" outlineLevel="1" x14ac:dyDescent="0.25">
      <c r="B982" s="363"/>
      <c r="C982" s="364"/>
      <c r="D982" s="365"/>
      <c r="E982" s="377"/>
      <c r="F982" s="377"/>
      <c r="G982" s="377"/>
      <c r="H982" s="377"/>
      <c r="I982" s="377"/>
      <c r="J982" s="377"/>
      <c r="K982" s="377"/>
      <c r="L982" s="377"/>
      <c r="M982" s="377"/>
      <c r="N982" s="377"/>
      <c r="O982" s="378"/>
      <c r="P982" s="145"/>
      <c r="Q982" s="1" t="s">
        <v>1765</v>
      </c>
      <c r="S982" s="112"/>
      <c r="T982" s="112"/>
      <c r="U982" s="112"/>
      <c r="V982" s="112"/>
      <c r="W982" s="112"/>
      <c r="X982" s="112"/>
      <c r="Y982" s="112"/>
      <c r="Z982" s="112"/>
      <c r="AA982" s="112"/>
      <c r="AB982" s="112"/>
      <c r="AC982" s="112"/>
      <c r="AD982" s="112"/>
      <c r="AE982" s="112"/>
      <c r="AF982" s="112"/>
      <c r="AG982" s="112"/>
      <c r="AH982" s="112"/>
      <c r="AI982" s="112"/>
      <c r="AJ982" s="112"/>
      <c r="AK982" s="112"/>
      <c r="AL982" s="112"/>
      <c r="AM982" s="112"/>
      <c r="AN982" s="112"/>
      <c r="AO982" s="112"/>
      <c r="AP982" s="112"/>
      <c r="AQ982" s="112"/>
      <c r="AR982" s="112"/>
      <c r="AS982" s="112"/>
      <c r="AT982" s="112"/>
      <c r="AU982" s="112"/>
      <c r="AV982" s="112"/>
      <c r="AW982" s="112"/>
      <c r="AX982" s="112"/>
    </row>
    <row r="983" spans="2:50" s="144" customFormat="1" outlineLevel="1" x14ac:dyDescent="0.25">
      <c r="B983" s="363"/>
      <c r="C983" s="364"/>
      <c r="D983" s="365"/>
      <c r="E983" s="377"/>
      <c r="F983" s="377"/>
      <c r="G983" s="377"/>
      <c r="H983" s="377"/>
      <c r="I983" s="377"/>
      <c r="J983" s="377"/>
      <c r="K983" s="377"/>
      <c r="L983" s="377"/>
      <c r="M983" s="377"/>
      <c r="N983" s="377"/>
      <c r="O983" s="378"/>
      <c r="P983" s="145"/>
      <c r="Q983" s="1" t="s">
        <v>1766</v>
      </c>
      <c r="S983" s="112"/>
      <c r="T983" s="112"/>
      <c r="U983" s="112"/>
      <c r="V983" s="112"/>
      <c r="W983" s="112"/>
      <c r="X983" s="112"/>
      <c r="Y983" s="112"/>
      <c r="Z983" s="112"/>
      <c r="AA983" s="112"/>
      <c r="AB983" s="112"/>
      <c r="AC983" s="112"/>
      <c r="AD983" s="112"/>
      <c r="AE983" s="112"/>
      <c r="AF983" s="112"/>
      <c r="AG983" s="112"/>
      <c r="AH983" s="112"/>
      <c r="AI983" s="112"/>
      <c r="AJ983" s="112"/>
      <c r="AK983" s="112"/>
      <c r="AL983" s="112"/>
      <c r="AM983" s="112"/>
      <c r="AN983" s="112"/>
      <c r="AO983" s="112"/>
      <c r="AP983" s="112"/>
      <c r="AQ983" s="112"/>
      <c r="AR983" s="112"/>
      <c r="AS983" s="112"/>
      <c r="AT983" s="112"/>
      <c r="AU983" s="112"/>
      <c r="AV983" s="112"/>
      <c r="AW983" s="112"/>
      <c r="AX983" s="112"/>
    </row>
    <row r="984" spans="2:50" s="144" customFormat="1" outlineLevel="1" x14ac:dyDescent="0.25">
      <c r="B984" s="363"/>
      <c r="C984" s="364"/>
      <c r="D984" s="365"/>
      <c r="E984" s="377"/>
      <c r="F984" s="377"/>
      <c r="G984" s="377"/>
      <c r="H984" s="377"/>
      <c r="I984" s="377"/>
      <c r="J984" s="377"/>
      <c r="K984" s="377"/>
      <c r="L984" s="377"/>
      <c r="M984" s="377"/>
      <c r="N984" s="377"/>
      <c r="O984" s="378"/>
      <c r="P984" s="145"/>
      <c r="Q984" s="1" t="s">
        <v>1767</v>
      </c>
      <c r="S984" s="112"/>
      <c r="T984" s="112"/>
      <c r="U984" s="112"/>
      <c r="V984" s="112"/>
      <c r="W984" s="112"/>
      <c r="X984" s="112"/>
      <c r="Y984" s="112"/>
      <c r="Z984" s="112"/>
      <c r="AA984" s="112"/>
      <c r="AB984" s="112"/>
      <c r="AC984" s="112"/>
      <c r="AD984" s="112"/>
      <c r="AE984" s="112"/>
      <c r="AF984" s="112"/>
      <c r="AG984" s="112"/>
      <c r="AH984" s="112"/>
      <c r="AI984" s="112"/>
      <c r="AJ984" s="112"/>
      <c r="AK984" s="112"/>
      <c r="AL984" s="112"/>
      <c r="AM984" s="112"/>
      <c r="AN984" s="112"/>
      <c r="AO984" s="112"/>
      <c r="AP984" s="112"/>
      <c r="AQ984" s="112"/>
      <c r="AR984" s="112"/>
      <c r="AS984" s="112"/>
      <c r="AT984" s="112"/>
      <c r="AU984" s="112"/>
      <c r="AV984" s="112"/>
      <c r="AW984" s="112"/>
      <c r="AX984" s="112"/>
    </row>
    <row r="985" spans="2:50" s="144" customFormat="1" outlineLevel="1" x14ac:dyDescent="0.25">
      <c r="B985" s="363"/>
      <c r="C985" s="364"/>
      <c r="D985" s="365"/>
      <c r="E985" s="377"/>
      <c r="F985" s="377"/>
      <c r="G985" s="377"/>
      <c r="H985" s="377"/>
      <c r="I985" s="377"/>
      <c r="J985" s="377"/>
      <c r="K985" s="377"/>
      <c r="L985" s="377"/>
      <c r="M985" s="377"/>
      <c r="N985" s="377"/>
      <c r="O985" s="378"/>
      <c r="P985" s="145"/>
      <c r="Q985" s="1" t="s">
        <v>1768</v>
      </c>
      <c r="S985" s="112"/>
      <c r="T985" s="112"/>
      <c r="U985" s="112"/>
      <c r="V985" s="112"/>
      <c r="W985" s="112"/>
      <c r="X985" s="112"/>
      <c r="Y985" s="112"/>
      <c r="Z985" s="112"/>
      <c r="AA985" s="112"/>
      <c r="AB985" s="112"/>
      <c r="AC985" s="112"/>
      <c r="AD985" s="112"/>
      <c r="AE985" s="112"/>
      <c r="AF985" s="112"/>
      <c r="AG985" s="112"/>
      <c r="AH985" s="112"/>
      <c r="AI985" s="112"/>
      <c r="AJ985" s="112"/>
      <c r="AK985" s="112"/>
      <c r="AL985" s="112"/>
      <c r="AM985" s="112"/>
      <c r="AN985" s="112"/>
      <c r="AO985" s="112"/>
      <c r="AP985" s="112"/>
      <c r="AQ985" s="112"/>
      <c r="AR985" s="112"/>
      <c r="AS985" s="112"/>
      <c r="AT985" s="112"/>
      <c r="AU985" s="112"/>
      <c r="AV985" s="112"/>
      <c r="AW985" s="112"/>
      <c r="AX985" s="112"/>
    </row>
    <row r="986" spans="2:50" s="144" customFormat="1" outlineLevel="1" x14ac:dyDescent="0.25">
      <c r="B986" s="363"/>
      <c r="C986" s="364"/>
      <c r="D986" s="365"/>
      <c r="E986" s="377"/>
      <c r="F986" s="377"/>
      <c r="G986" s="377"/>
      <c r="H986" s="377"/>
      <c r="I986" s="377"/>
      <c r="J986" s="377"/>
      <c r="K986" s="377"/>
      <c r="L986" s="377"/>
      <c r="M986" s="377"/>
      <c r="N986" s="377"/>
      <c r="O986" s="378"/>
      <c r="P986" s="145"/>
      <c r="Q986" s="1" t="s">
        <v>1769</v>
      </c>
      <c r="S986" s="112"/>
      <c r="T986" s="112"/>
      <c r="U986" s="112"/>
      <c r="V986" s="112"/>
      <c r="W986" s="112"/>
      <c r="X986" s="112"/>
      <c r="Y986" s="112"/>
      <c r="Z986" s="112"/>
      <c r="AA986" s="112"/>
      <c r="AB986" s="112"/>
      <c r="AC986" s="112"/>
      <c r="AD986" s="112"/>
      <c r="AE986" s="112"/>
      <c r="AF986" s="112"/>
      <c r="AG986" s="112"/>
      <c r="AH986" s="112"/>
      <c r="AI986" s="112"/>
      <c r="AJ986" s="112"/>
      <c r="AK986" s="112"/>
      <c r="AL986" s="112"/>
      <c r="AM986" s="112"/>
      <c r="AN986" s="112"/>
      <c r="AO986" s="112"/>
      <c r="AP986" s="112"/>
      <c r="AQ986" s="112"/>
      <c r="AR986" s="112"/>
      <c r="AS986" s="112"/>
      <c r="AT986" s="112"/>
      <c r="AU986" s="112"/>
      <c r="AV986" s="112"/>
      <c r="AW986" s="112"/>
      <c r="AX986" s="112"/>
    </row>
    <row r="987" spans="2:50" s="144" customFormat="1" outlineLevel="1" x14ac:dyDescent="0.25">
      <c r="B987" s="363"/>
      <c r="C987" s="364"/>
      <c r="D987" s="365"/>
      <c r="E987" s="377"/>
      <c r="F987" s="377"/>
      <c r="G987" s="377"/>
      <c r="H987" s="377"/>
      <c r="I987" s="377"/>
      <c r="J987" s="377"/>
      <c r="K987" s="377"/>
      <c r="L987" s="377"/>
      <c r="M987" s="377"/>
      <c r="N987" s="377"/>
      <c r="O987" s="378"/>
      <c r="P987" s="145"/>
      <c r="Q987" s="1" t="s">
        <v>1770</v>
      </c>
      <c r="S987" s="112"/>
      <c r="T987" s="112"/>
      <c r="U987" s="112"/>
      <c r="V987" s="112"/>
      <c r="W987" s="112"/>
      <c r="X987" s="112"/>
      <c r="Y987" s="112"/>
      <c r="Z987" s="112"/>
      <c r="AA987" s="112"/>
      <c r="AB987" s="112"/>
      <c r="AC987" s="112"/>
      <c r="AD987" s="112"/>
      <c r="AE987" s="112"/>
      <c r="AF987" s="112"/>
      <c r="AG987" s="112"/>
      <c r="AH987" s="112"/>
      <c r="AI987" s="112"/>
      <c r="AJ987" s="112"/>
      <c r="AK987" s="112"/>
      <c r="AL987" s="112"/>
      <c r="AM987" s="112"/>
      <c r="AN987" s="112"/>
      <c r="AO987" s="112"/>
      <c r="AP987" s="112"/>
      <c r="AQ987" s="112"/>
      <c r="AR987" s="112"/>
      <c r="AS987" s="112"/>
      <c r="AT987" s="112"/>
      <c r="AU987" s="112"/>
      <c r="AV987" s="112"/>
      <c r="AW987" s="112"/>
      <c r="AX987" s="112"/>
    </row>
    <row r="988" spans="2:50" s="144" customFormat="1" outlineLevel="1" x14ac:dyDescent="0.25">
      <c r="B988" s="363"/>
      <c r="C988" s="364"/>
      <c r="D988" s="365"/>
      <c r="E988" s="377"/>
      <c r="F988" s="377"/>
      <c r="G988" s="377"/>
      <c r="H988" s="377"/>
      <c r="I988" s="377"/>
      <c r="J988" s="377"/>
      <c r="K988" s="377"/>
      <c r="L988" s="377"/>
      <c r="M988" s="377"/>
      <c r="N988" s="377"/>
      <c r="O988" s="378"/>
      <c r="P988" s="145"/>
      <c r="Q988" s="1" t="s">
        <v>1771</v>
      </c>
      <c r="S988" s="112"/>
      <c r="T988" s="112"/>
      <c r="U988" s="112"/>
      <c r="V988" s="112"/>
      <c r="W988" s="112"/>
      <c r="X988" s="112"/>
      <c r="Y988" s="112"/>
      <c r="Z988" s="112"/>
      <c r="AA988" s="112"/>
      <c r="AB988" s="112"/>
      <c r="AC988" s="112"/>
      <c r="AD988" s="112"/>
      <c r="AE988" s="112"/>
      <c r="AF988" s="112"/>
      <c r="AG988" s="112"/>
      <c r="AH988" s="112"/>
      <c r="AI988" s="112"/>
      <c r="AJ988" s="112"/>
      <c r="AK988" s="112"/>
      <c r="AL988" s="112"/>
      <c r="AM988" s="112"/>
      <c r="AN988" s="112"/>
      <c r="AO988" s="112"/>
      <c r="AP988" s="112"/>
      <c r="AQ988" s="112"/>
      <c r="AR988" s="112"/>
      <c r="AS988" s="112"/>
      <c r="AT988" s="112"/>
      <c r="AU988" s="112"/>
      <c r="AV988" s="112"/>
      <c r="AW988" s="112"/>
      <c r="AX988" s="112"/>
    </row>
    <row r="989" spans="2:50" s="144" customFormat="1" outlineLevel="1" x14ac:dyDescent="0.25">
      <c r="B989" s="363"/>
      <c r="C989" s="364"/>
      <c r="D989" s="365"/>
      <c r="E989" s="377"/>
      <c r="F989" s="377"/>
      <c r="G989" s="377"/>
      <c r="H989" s="377"/>
      <c r="I989" s="377"/>
      <c r="J989" s="377"/>
      <c r="K989" s="377"/>
      <c r="L989" s="377"/>
      <c r="M989" s="377"/>
      <c r="N989" s="377"/>
      <c r="O989" s="378"/>
      <c r="P989" s="145"/>
      <c r="Q989" s="1" t="s">
        <v>1772</v>
      </c>
      <c r="S989" s="112"/>
      <c r="T989" s="112"/>
      <c r="U989" s="112"/>
      <c r="V989" s="112"/>
      <c r="W989" s="112"/>
      <c r="X989" s="112"/>
      <c r="Y989" s="112"/>
      <c r="Z989" s="112"/>
      <c r="AA989" s="112"/>
      <c r="AB989" s="112"/>
      <c r="AC989" s="112"/>
      <c r="AD989" s="112"/>
      <c r="AE989" s="112"/>
      <c r="AF989" s="112"/>
      <c r="AG989" s="112"/>
      <c r="AH989" s="112"/>
      <c r="AI989" s="112"/>
      <c r="AJ989" s="112"/>
      <c r="AK989" s="112"/>
      <c r="AL989" s="112"/>
      <c r="AM989" s="112"/>
      <c r="AN989" s="112"/>
      <c r="AO989" s="112"/>
      <c r="AP989" s="112"/>
      <c r="AQ989" s="112"/>
      <c r="AR989" s="112"/>
      <c r="AS989" s="112"/>
      <c r="AT989" s="112"/>
      <c r="AU989" s="112"/>
      <c r="AV989" s="112"/>
      <c r="AW989" s="112"/>
      <c r="AX989" s="112"/>
    </row>
    <row r="990" spans="2:50" s="144" customFormat="1" outlineLevel="1" x14ac:dyDescent="0.25">
      <c r="B990" s="363"/>
      <c r="C990" s="364"/>
      <c r="D990" s="365"/>
      <c r="E990" s="377"/>
      <c r="F990" s="377"/>
      <c r="G990" s="377"/>
      <c r="H990" s="377"/>
      <c r="I990" s="377"/>
      <c r="J990" s="377"/>
      <c r="K990" s="377"/>
      <c r="L990" s="377"/>
      <c r="M990" s="377"/>
      <c r="N990" s="377"/>
      <c r="O990" s="378"/>
      <c r="P990" s="145"/>
      <c r="Q990" s="1" t="s">
        <v>1773</v>
      </c>
      <c r="S990" s="112"/>
      <c r="T990" s="112"/>
      <c r="U990" s="112"/>
      <c r="V990" s="112"/>
      <c r="W990" s="112"/>
      <c r="X990" s="112"/>
      <c r="Y990" s="112"/>
      <c r="Z990" s="112"/>
      <c r="AA990" s="112"/>
      <c r="AB990" s="112"/>
      <c r="AC990" s="112"/>
      <c r="AD990" s="112"/>
      <c r="AE990" s="112"/>
      <c r="AF990" s="112"/>
      <c r="AG990" s="112"/>
      <c r="AH990" s="112"/>
      <c r="AI990" s="112"/>
      <c r="AJ990" s="112"/>
      <c r="AK990" s="112"/>
      <c r="AL990" s="112"/>
      <c r="AM990" s="112"/>
      <c r="AN990" s="112"/>
      <c r="AO990" s="112"/>
      <c r="AP990" s="112"/>
      <c r="AQ990" s="112"/>
      <c r="AR990" s="112"/>
      <c r="AS990" s="112"/>
      <c r="AT990" s="112"/>
      <c r="AU990" s="112"/>
      <c r="AV990" s="112"/>
      <c r="AW990" s="112"/>
      <c r="AX990" s="112"/>
    </row>
    <row r="991" spans="2:50" s="144" customFormat="1" outlineLevel="1" x14ac:dyDescent="0.25">
      <c r="B991" s="363"/>
      <c r="C991" s="364"/>
      <c r="D991" s="365"/>
      <c r="E991" s="377"/>
      <c r="F991" s="377"/>
      <c r="G991" s="377"/>
      <c r="H991" s="377"/>
      <c r="I991" s="377"/>
      <c r="J991" s="377"/>
      <c r="K991" s="377"/>
      <c r="L991" s="377"/>
      <c r="M991" s="377"/>
      <c r="N991" s="377"/>
      <c r="O991" s="378"/>
      <c r="P991" s="145"/>
      <c r="Q991" s="1" t="s">
        <v>1774</v>
      </c>
      <c r="S991" s="112"/>
      <c r="T991" s="112"/>
      <c r="U991" s="112"/>
      <c r="V991" s="112"/>
      <c r="W991" s="112"/>
      <c r="X991" s="112"/>
      <c r="Y991" s="112"/>
      <c r="Z991" s="112"/>
      <c r="AA991" s="112"/>
      <c r="AB991" s="112"/>
      <c r="AC991" s="112"/>
      <c r="AD991" s="112"/>
      <c r="AE991" s="112"/>
      <c r="AF991" s="112"/>
      <c r="AG991" s="112"/>
      <c r="AH991" s="112"/>
      <c r="AI991" s="112"/>
      <c r="AJ991" s="112"/>
      <c r="AK991" s="112"/>
      <c r="AL991" s="112"/>
      <c r="AM991" s="112"/>
      <c r="AN991" s="112"/>
      <c r="AO991" s="112"/>
      <c r="AP991" s="112"/>
      <c r="AQ991" s="112"/>
      <c r="AR991" s="112"/>
      <c r="AS991" s="112"/>
      <c r="AT991" s="112"/>
      <c r="AU991" s="112"/>
      <c r="AV991" s="112"/>
      <c r="AW991" s="112"/>
      <c r="AX991" s="112"/>
    </row>
    <row r="992" spans="2:50" s="144" customFormat="1" outlineLevel="1" x14ac:dyDescent="0.25">
      <c r="B992" s="363"/>
      <c r="C992" s="364"/>
      <c r="D992" s="365"/>
      <c r="E992" s="377"/>
      <c r="F992" s="377"/>
      <c r="G992" s="377"/>
      <c r="H992" s="377"/>
      <c r="I992" s="377"/>
      <c r="J992" s="377"/>
      <c r="K992" s="377"/>
      <c r="L992" s="377"/>
      <c r="M992" s="377"/>
      <c r="N992" s="377"/>
      <c r="O992" s="378"/>
      <c r="P992" s="145"/>
      <c r="Q992" s="1" t="s">
        <v>1775</v>
      </c>
      <c r="S992" s="112"/>
      <c r="T992" s="112"/>
      <c r="U992" s="112"/>
      <c r="V992" s="112"/>
      <c r="W992" s="112"/>
      <c r="X992" s="112"/>
      <c r="Y992" s="112"/>
      <c r="Z992" s="112"/>
      <c r="AA992" s="112"/>
      <c r="AB992" s="112"/>
      <c r="AC992" s="112"/>
      <c r="AD992" s="112"/>
      <c r="AE992" s="112"/>
      <c r="AF992" s="112"/>
      <c r="AG992" s="112"/>
      <c r="AH992" s="112"/>
      <c r="AI992" s="112"/>
      <c r="AJ992" s="112"/>
      <c r="AK992" s="112"/>
      <c r="AL992" s="112"/>
      <c r="AM992" s="112"/>
      <c r="AN992" s="112"/>
      <c r="AO992" s="112"/>
      <c r="AP992" s="112"/>
      <c r="AQ992" s="112"/>
      <c r="AR992" s="112"/>
      <c r="AS992" s="112"/>
      <c r="AT992" s="112"/>
      <c r="AU992" s="112"/>
      <c r="AV992" s="112"/>
      <c r="AW992" s="112"/>
      <c r="AX992" s="112"/>
    </row>
    <row r="993" spans="2:50" s="144" customFormat="1" outlineLevel="1" x14ac:dyDescent="0.25">
      <c r="B993" s="363"/>
      <c r="C993" s="364"/>
      <c r="D993" s="365"/>
      <c r="E993" s="377"/>
      <c r="F993" s="377"/>
      <c r="G993" s="377"/>
      <c r="H993" s="377"/>
      <c r="I993" s="377"/>
      <c r="J993" s="377"/>
      <c r="K993" s="377"/>
      <c r="L993" s="377"/>
      <c r="M993" s="377"/>
      <c r="N993" s="377"/>
      <c r="O993" s="378"/>
      <c r="P993" s="145"/>
      <c r="Q993" s="1" t="s">
        <v>1776</v>
      </c>
      <c r="S993" s="112"/>
      <c r="T993" s="112"/>
      <c r="U993" s="112"/>
      <c r="V993" s="112"/>
      <c r="W993" s="112"/>
      <c r="X993" s="112"/>
      <c r="Y993" s="112"/>
      <c r="Z993" s="112"/>
      <c r="AA993" s="112"/>
      <c r="AB993" s="112"/>
      <c r="AC993" s="112"/>
      <c r="AD993" s="112"/>
      <c r="AE993" s="112"/>
      <c r="AF993" s="112"/>
      <c r="AG993" s="112"/>
      <c r="AH993" s="112"/>
      <c r="AI993" s="112"/>
      <c r="AJ993" s="112"/>
      <c r="AK993" s="112"/>
      <c r="AL993" s="112"/>
      <c r="AM993" s="112"/>
      <c r="AN993" s="112"/>
      <c r="AO993" s="112"/>
      <c r="AP993" s="112"/>
      <c r="AQ993" s="112"/>
      <c r="AR993" s="112"/>
      <c r="AS993" s="112"/>
      <c r="AT993" s="112"/>
      <c r="AU993" s="112"/>
      <c r="AV993" s="112"/>
      <c r="AW993" s="112"/>
      <c r="AX993" s="112"/>
    </row>
    <row r="994" spans="2:50" s="144" customFormat="1" outlineLevel="1" x14ac:dyDescent="0.25">
      <c r="B994" s="363"/>
      <c r="C994" s="364"/>
      <c r="D994" s="365"/>
      <c r="E994" s="377"/>
      <c r="F994" s="377"/>
      <c r="G994" s="377"/>
      <c r="H994" s="377"/>
      <c r="I994" s="377"/>
      <c r="J994" s="377"/>
      <c r="K994" s="377"/>
      <c r="L994" s="377"/>
      <c r="M994" s="377"/>
      <c r="N994" s="377"/>
      <c r="O994" s="378"/>
      <c r="P994" s="145"/>
      <c r="Q994" s="1" t="s">
        <v>1777</v>
      </c>
      <c r="S994" s="112"/>
      <c r="T994" s="112"/>
      <c r="U994" s="112"/>
      <c r="V994" s="112"/>
      <c r="W994" s="112"/>
      <c r="X994" s="112"/>
      <c r="Y994" s="112"/>
      <c r="Z994" s="112"/>
      <c r="AA994" s="112"/>
      <c r="AB994" s="112"/>
      <c r="AC994" s="112"/>
      <c r="AD994" s="112"/>
      <c r="AE994" s="112"/>
      <c r="AF994" s="112"/>
      <c r="AG994" s="112"/>
      <c r="AH994" s="112"/>
      <c r="AI994" s="112"/>
      <c r="AJ994" s="112"/>
      <c r="AK994" s="112"/>
      <c r="AL994" s="112"/>
      <c r="AM994" s="112"/>
      <c r="AN994" s="112"/>
      <c r="AO994" s="112"/>
      <c r="AP994" s="112"/>
      <c r="AQ994" s="112"/>
      <c r="AR994" s="112"/>
      <c r="AS994" s="112"/>
      <c r="AT994" s="112"/>
      <c r="AU994" s="112"/>
      <c r="AV994" s="112"/>
      <c r="AW994" s="112"/>
      <c r="AX994" s="112"/>
    </row>
    <row r="995" spans="2:50" s="144" customFormat="1" outlineLevel="1" x14ac:dyDescent="0.25">
      <c r="B995" s="363"/>
      <c r="C995" s="364"/>
      <c r="D995" s="365"/>
      <c r="E995" s="377"/>
      <c r="F995" s="377"/>
      <c r="G995" s="377"/>
      <c r="H995" s="377"/>
      <c r="I995" s="377"/>
      <c r="J995" s="377"/>
      <c r="K995" s="377"/>
      <c r="L995" s="377"/>
      <c r="M995" s="377"/>
      <c r="N995" s="377"/>
      <c r="O995" s="378"/>
      <c r="P995" s="145"/>
      <c r="Q995" s="1" t="s">
        <v>1778</v>
      </c>
      <c r="S995" s="112"/>
      <c r="T995" s="112"/>
      <c r="U995" s="112"/>
      <c r="V995" s="112"/>
      <c r="W995" s="112"/>
      <c r="X995" s="112"/>
      <c r="Y995" s="112"/>
      <c r="Z995" s="112"/>
      <c r="AA995" s="112"/>
      <c r="AB995" s="112"/>
      <c r="AC995" s="112"/>
      <c r="AD995" s="112"/>
      <c r="AE995" s="112"/>
      <c r="AF995" s="112"/>
      <c r="AG995" s="112"/>
      <c r="AH995" s="112"/>
      <c r="AI995" s="112"/>
      <c r="AJ995" s="112"/>
      <c r="AK995" s="112"/>
      <c r="AL995" s="112"/>
      <c r="AM995" s="112"/>
      <c r="AN995" s="112"/>
      <c r="AO995" s="112"/>
      <c r="AP995" s="112"/>
      <c r="AQ995" s="112"/>
      <c r="AR995" s="112"/>
      <c r="AS995" s="112"/>
      <c r="AT995" s="112"/>
      <c r="AU995" s="112"/>
      <c r="AV995" s="112"/>
      <c r="AW995" s="112"/>
      <c r="AX995" s="112"/>
    </row>
    <row r="996" spans="2:50" s="144" customFormat="1" outlineLevel="1" x14ac:dyDescent="0.25">
      <c r="B996" s="363"/>
      <c r="C996" s="364"/>
      <c r="D996" s="365"/>
      <c r="E996" s="377"/>
      <c r="F996" s="377"/>
      <c r="G996" s="377"/>
      <c r="H996" s="377"/>
      <c r="I996" s="377"/>
      <c r="J996" s="377"/>
      <c r="K996" s="377"/>
      <c r="L996" s="377"/>
      <c r="M996" s="377"/>
      <c r="N996" s="377"/>
      <c r="O996" s="378"/>
      <c r="P996" s="145"/>
      <c r="Q996" s="1" t="s">
        <v>1779</v>
      </c>
      <c r="S996" s="112"/>
      <c r="T996" s="112"/>
      <c r="U996" s="112"/>
      <c r="V996" s="112"/>
      <c r="W996" s="112"/>
      <c r="X996" s="112"/>
      <c r="Y996" s="112"/>
      <c r="Z996" s="112"/>
      <c r="AA996" s="112"/>
      <c r="AB996" s="112"/>
      <c r="AC996" s="112"/>
      <c r="AD996" s="112"/>
      <c r="AE996" s="112"/>
      <c r="AF996" s="112"/>
      <c r="AG996" s="112"/>
      <c r="AH996" s="112"/>
      <c r="AI996" s="112"/>
      <c r="AJ996" s="112"/>
      <c r="AK996" s="112"/>
      <c r="AL996" s="112"/>
      <c r="AM996" s="112"/>
      <c r="AN996" s="112"/>
      <c r="AO996" s="112"/>
      <c r="AP996" s="112"/>
      <c r="AQ996" s="112"/>
      <c r="AR996" s="112"/>
      <c r="AS996" s="112"/>
      <c r="AT996" s="112"/>
      <c r="AU996" s="112"/>
      <c r="AV996" s="112"/>
      <c r="AW996" s="112"/>
      <c r="AX996" s="112"/>
    </row>
    <row r="997" spans="2:50" s="144" customFormat="1" outlineLevel="1" x14ac:dyDescent="0.25">
      <c r="B997" s="363"/>
      <c r="C997" s="364"/>
      <c r="D997" s="365"/>
      <c r="E997" s="377"/>
      <c r="F997" s="377"/>
      <c r="G997" s="377"/>
      <c r="H997" s="377"/>
      <c r="I997" s="377"/>
      <c r="J997" s="377"/>
      <c r="K997" s="377"/>
      <c r="L997" s="377"/>
      <c r="M997" s="377"/>
      <c r="N997" s="377"/>
      <c r="O997" s="378"/>
      <c r="P997" s="145"/>
      <c r="Q997" s="1" t="s">
        <v>1780</v>
      </c>
      <c r="S997" s="112"/>
      <c r="T997" s="112"/>
      <c r="U997" s="112"/>
      <c r="V997" s="112"/>
      <c r="W997" s="112"/>
      <c r="X997" s="112"/>
      <c r="Y997" s="112"/>
      <c r="Z997" s="112"/>
      <c r="AA997" s="112"/>
      <c r="AB997" s="112"/>
      <c r="AC997" s="112"/>
      <c r="AD997" s="112"/>
      <c r="AE997" s="112"/>
      <c r="AF997" s="112"/>
      <c r="AG997" s="112"/>
      <c r="AH997" s="112"/>
      <c r="AI997" s="112"/>
      <c r="AJ997" s="112"/>
      <c r="AK997" s="112"/>
      <c r="AL997" s="112"/>
      <c r="AM997" s="112"/>
      <c r="AN997" s="112"/>
      <c r="AO997" s="112"/>
      <c r="AP997" s="112"/>
      <c r="AQ997" s="112"/>
      <c r="AR997" s="112"/>
      <c r="AS997" s="112"/>
      <c r="AT997" s="112"/>
      <c r="AU997" s="112"/>
      <c r="AV997" s="112"/>
      <c r="AW997" s="112"/>
      <c r="AX997" s="112"/>
    </row>
    <row r="998" spans="2:50" s="144" customFormat="1" outlineLevel="1" x14ac:dyDescent="0.25">
      <c r="B998" s="363"/>
      <c r="C998" s="364"/>
      <c r="D998" s="365"/>
      <c r="E998" s="377"/>
      <c r="F998" s="377"/>
      <c r="G998" s="377"/>
      <c r="H998" s="377"/>
      <c r="I998" s="377"/>
      <c r="J998" s="377"/>
      <c r="K998" s="377"/>
      <c r="L998" s="377"/>
      <c r="M998" s="377"/>
      <c r="N998" s="377"/>
      <c r="O998" s="378"/>
      <c r="P998" s="145"/>
      <c r="Q998" s="1" t="s">
        <v>1781</v>
      </c>
      <c r="S998" s="112"/>
      <c r="T998" s="112"/>
      <c r="U998" s="112"/>
      <c r="V998" s="112"/>
      <c r="W998" s="112"/>
      <c r="X998" s="112"/>
      <c r="Y998" s="112"/>
      <c r="Z998" s="112"/>
      <c r="AA998" s="112"/>
      <c r="AB998" s="112"/>
      <c r="AC998" s="112"/>
      <c r="AD998" s="112"/>
      <c r="AE998" s="112"/>
      <c r="AF998" s="112"/>
      <c r="AG998" s="112"/>
      <c r="AH998" s="112"/>
      <c r="AI998" s="112"/>
      <c r="AJ998" s="112"/>
      <c r="AK998" s="112"/>
      <c r="AL998" s="112"/>
      <c r="AM998" s="112"/>
      <c r="AN998" s="112"/>
      <c r="AO998" s="112"/>
      <c r="AP998" s="112"/>
      <c r="AQ998" s="112"/>
      <c r="AR998" s="112"/>
      <c r="AS998" s="112"/>
      <c r="AT998" s="112"/>
      <c r="AU998" s="112"/>
      <c r="AV998" s="112"/>
      <c r="AW998" s="112"/>
      <c r="AX998" s="112"/>
    </row>
    <row r="999" spans="2:50" s="144" customFormat="1" outlineLevel="1" x14ac:dyDescent="0.25">
      <c r="B999" s="363"/>
      <c r="C999" s="364"/>
      <c r="D999" s="365"/>
      <c r="E999" s="377"/>
      <c r="F999" s="377"/>
      <c r="G999" s="377"/>
      <c r="H999" s="377"/>
      <c r="I999" s="377"/>
      <c r="J999" s="377"/>
      <c r="K999" s="377"/>
      <c r="L999" s="377"/>
      <c r="M999" s="377"/>
      <c r="N999" s="377"/>
      <c r="O999" s="378"/>
      <c r="P999" s="145"/>
      <c r="Q999" s="1" t="s">
        <v>1782</v>
      </c>
      <c r="S999" s="112"/>
      <c r="T999" s="112"/>
      <c r="U999" s="112"/>
      <c r="V999" s="112"/>
      <c r="W999" s="112"/>
      <c r="X999" s="112"/>
      <c r="Y999" s="112"/>
      <c r="Z999" s="112"/>
      <c r="AA999" s="112"/>
      <c r="AB999" s="112"/>
      <c r="AC999" s="112"/>
      <c r="AD999" s="112"/>
      <c r="AE999" s="112"/>
      <c r="AF999" s="112"/>
      <c r="AG999" s="112"/>
      <c r="AH999" s="112"/>
      <c r="AI999" s="112"/>
      <c r="AJ999" s="112"/>
      <c r="AK999" s="112"/>
      <c r="AL999" s="112"/>
      <c r="AM999" s="112"/>
      <c r="AN999" s="112"/>
      <c r="AO999" s="112"/>
      <c r="AP999" s="112"/>
      <c r="AQ999" s="112"/>
      <c r="AR999" s="112"/>
      <c r="AS999" s="112"/>
      <c r="AT999" s="112"/>
      <c r="AU999" s="112"/>
      <c r="AV999" s="112"/>
      <c r="AW999" s="112"/>
      <c r="AX999" s="112"/>
    </row>
    <row r="1000" spans="2:50" s="144" customFormat="1" outlineLevel="1" x14ac:dyDescent="0.25">
      <c r="B1000" s="363"/>
      <c r="C1000" s="364"/>
      <c r="D1000" s="365"/>
      <c r="E1000" s="377"/>
      <c r="F1000" s="377"/>
      <c r="G1000" s="377"/>
      <c r="H1000" s="377"/>
      <c r="I1000" s="377"/>
      <c r="J1000" s="377"/>
      <c r="K1000" s="377"/>
      <c r="L1000" s="377"/>
      <c r="M1000" s="377"/>
      <c r="N1000" s="377"/>
      <c r="O1000" s="378"/>
      <c r="P1000" s="145"/>
      <c r="Q1000" s="1" t="s">
        <v>1783</v>
      </c>
      <c r="S1000" s="112"/>
      <c r="T1000" s="112"/>
      <c r="U1000" s="112"/>
      <c r="V1000" s="112"/>
      <c r="W1000" s="112"/>
      <c r="X1000" s="112"/>
      <c r="Y1000" s="112"/>
      <c r="Z1000" s="112"/>
      <c r="AA1000" s="112"/>
      <c r="AB1000" s="112"/>
      <c r="AC1000" s="112"/>
      <c r="AD1000" s="112"/>
      <c r="AE1000" s="112"/>
      <c r="AF1000" s="112"/>
      <c r="AG1000" s="112"/>
      <c r="AH1000" s="112"/>
      <c r="AI1000" s="112"/>
      <c r="AJ1000" s="112"/>
      <c r="AK1000" s="112"/>
      <c r="AL1000" s="112"/>
      <c r="AM1000" s="112"/>
      <c r="AN1000" s="112"/>
      <c r="AO1000" s="112"/>
      <c r="AP1000" s="112"/>
      <c r="AQ1000" s="112"/>
      <c r="AR1000" s="112"/>
      <c r="AS1000" s="112"/>
      <c r="AT1000" s="112"/>
      <c r="AU1000" s="112"/>
      <c r="AV1000" s="112"/>
      <c r="AW1000" s="112"/>
      <c r="AX1000" s="112"/>
    </row>
    <row r="1001" spans="2:50" s="144" customFormat="1" outlineLevel="1" x14ac:dyDescent="0.25">
      <c r="B1001" s="363"/>
      <c r="C1001" s="364"/>
      <c r="D1001" s="365"/>
      <c r="E1001" s="377"/>
      <c r="F1001" s="377"/>
      <c r="G1001" s="377"/>
      <c r="H1001" s="377"/>
      <c r="I1001" s="377"/>
      <c r="J1001" s="377"/>
      <c r="K1001" s="377"/>
      <c r="L1001" s="377"/>
      <c r="M1001" s="377"/>
      <c r="N1001" s="377"/>
      <c r="O1001" s="378"/>
      <c r="P1001" s="145"/>
      <c r="Q1001" s="1" t="s">
        <v>1784</v>
      </c>
      <c r="S1001" s="112"/>
      <c r="T1001" s="112"/>
      <c r="U1001" s="112"/>
      <c r="V1001" s="112"/>
      <c r="W1001" s="112"/>
      <c r="X1001" s="112"/>
      <c r="Y1001" s="112"/>
      <c r="Z1001" s="112"/>
      <c r="AA1001" s="112"/>
      <c r="AB1001" s="112"/>
      <c r="AC1001" s="112"/>
      <c r="AD1001" s="112"/>
      <c r="AE1001" s="112"/>
      <c r="AF1001" s="112"/>
      <c r="AG1001" s="112"/>
      <c r="AH1001" s="112"/>
      <c r="AI1001" s="112"/>
      <c r="AJ1001" s="112"/>
      <c r="AK1001" s="112"/>
      <c r="AL1001" s="112"/>
      <c r="AM1001" s="112"/>
      <c r="AN1001" s="112"/>
      <c r="AO1001" s="112"/>
      <c r="AP1001" s="112"/>
      <c r="AQ1001" s="112"/>
      <c r="AR1001" s="112"/>
      <c r="AS1001" s="112"/>
      <c r="AT1001" s="112"/>
      <c r="AU1001" s="112"/>
      <c r="AV1001" s="112"/>
      <c r="AW1001" s="112"/>
      <c r="AX1001" s="112"/>
    </row>
    <row r="1002" spans="2:50" s="144" customFormat="1" ht="15.75" outlineLevel="1" thickBot="1" x14ac:dyDescent="0.3">
      <c r="B1002" s="379"/>
      <c r="C1002" s="380"/>
      <c r="D1002" s="381"/>
      <c r="E1002" s="382"/>
      <c r="F1002" s="382"/>
      <c r="G1002" s="382"/>
      <c r="H1002" s="382"/>
      <c r="I1002" s="382"/>
      <c r="J1002" s="382"/>
      <c r="K1002" s="382"/>
      <c r="L1002" s="382"/>
      <c r="M1002" s="382"/>
      <c r="N1002" s="382"/>
      <c r="O1002" s="383"/>
      <c r="P1002" s="145"/>
      <c r="Q1002" s="1" t="s">
        <v>1785</v>
      </c>
      <c r="S1002" s="112"/>
      <c r="T1002" s="112"/>
      <c r="U1002" s="112"/>
      <c r="V1002" s="112"/>
      <c r="W1002" s="112"/>
      <c r="X1002" s="112"/>
      <c r="Y1002" s="112"/>
      <c r="Z1002" s="112"/>
      <c r="AA1002" s="112"/>
      <c r="AB1002" s="112"/>
      <c r="AC1002" s="112"/>
      <c r="AD1002" s="112"/>
      <c r="AE1002" s="112"/>
      <c r="AF1002" s="112"/>
      <c r="AG1002" s="112"/>
      <c r="AH1002" s="112"/>
      <c r="AI1002" s="112"/>
      <c r="AJ1002" s="112"/>
      <c r="AK1002" s="112"/>
      <c r="AL1002" s="112"/>
      <c r="AM1002" s="112"/>
      <c r="AN1002" s="112"/>
      <c r="AO1002" s="112"/>
      <c r="AP1002" s="112"/>
      <c r="AQ1002" s="112"/>
      <c r="AR1002" s="112"/>
      <c r="AS1002" s="112"/>
      <c r="AT1002" s="112"/>
      <c r="AU1002" s="112"/>
      <c r="AV1002" s="112"/>
      <c r="AW1002" s="112"/>
      <c r="AX1002" s="112"/>
    </row>
  </sheetData>
  <sheetProtection sheet="1" objects="1" scenarios="1"/>
  <mergeCells count="1">
    <mergeCell ref="B2:O2"/>
  </mergeCells>
  <pageMargins left="0.70866141732283505" right="0.70866141732283505" top="0.74803149606299202" bottom="0.74803149606299202" header="0.31496062992126" footer="0.31496062992126"/>
  <pageSetup paperSize="5" scale="65" orientation="landscape" r:id="rId1"/>
  <headerFooter>
    <oddFooter>&amp;LAutorité des marchés financiers
Direction principale de la surveillance des assureurs et du contrôle du droit d'exercice&amp;CTableau 2.4&amp;RCartographie des classes d'évaluation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700-000000000000}">
          <x14:formula1>
            <xm:f>'0'!$D$4:$D$104</xm:f>
          </x14:formula1>
          <xm:sqref>C5:C1002</xm:sqref>
        </x14:dataValidation>
        <x14:dataValidation type="list" allowBlank="1" showInputMessage="1" showErrorMessage="1" xr:uid="{00000000-0002-0000-0700-000001000000}">
          <x14:formula1>
            <xm:f>'0'!$B$4:$B$1004</xm:f>
          </x14:formula1>
          <xm:sqref>D5:D1002</xm:sqref>
        </x14:dataValidation>
        <x14:dataValidation type="list" allowBlank="1" showInputMessage="1" showErrorMessage="1" xr:uid="{00000000-0002-0000-0700-000002000000}">
          <x14:formula1>
            <xm:f>Menus!$C$3:$C$5</xm:f>
          </x14:formula1>
          <xm:sqref>L5:M1002 G5:J1002</xm:sqref>
        </x14:dataValidation>
        <x14:dataValidation type="list" allowBlank="1" showInputMessage="1" showErrorMessage="1" xr:uid="{00000000-0002-0000-0700-000003000000}">
          <x14:formula1>
            <xm:f>Menus!$D$3:$D$6</xm:f>
          </x14:formula1>
          <xm:sqref>O5:O1002</xm:sqref>
        </x14:dataValidation>
        <x14:dataValidation type="list" allowBlank="1" showInputMessage="1" showErrorMessage="1" xr:uid="{00000000-0002-0000-0700-000004000000}">
          <x14:formula1>
            <xm:f>Menus!$A$3:$A$11</xm:f>
          </x14:formula1>
          <xm:sqref>E5:E1002</xm:sqref>
        </x14:dataValidation>
        <x14:dataValidation type="list" allowBlank="1" showInputMessage="1" showErrorMessage="1" xr:uid="{00000000-0002-0000-0700-000005000000}">
          <x14:formula1>
            <xm:f>Menus!$E$3:$E$186</xm:f>
          </x14:formula1>
          <xm:sqref>B5:B1002</xm:sqref>
        </x14:dataValidation>
        <x14:dataValidation type="list" allowBlank="1" showInputMessage="1" showErrorMessage="1" xr:uid="{00000000-0002-0000-0700-000006000000}">
          <x14:formula1>
            <xm:f>Menus!$G$3:$G$6</xm:f>
          </x14:formula1>
          <xm:sqref>N5:N1002</xm:sqref>
        </x14:dataValidation>
        <x14:dataValidation type="list" allowBlank="1" showInputMessage="1" showErrorMessage="1" xr:uid="{00000000-0002-0000-0700-000007000000}">
          <x14:formula1>
            <xm:f>Menus!$J$3:$J$5</xm:f>
          </x14:formula1>
          <xm:sqref>F5:F1002</xm:sqref>
        </x14:dataValidation>
        <x14:dataValidation type="list" allowBlank="1" showInputMessage="1" showErrorMessage="1" xr:uid="{00000000-0002-0000-0700-000008000000}">
          <x14:formula1>
            <xm:f>Menus!$I$3:$I$7</xm:f>
          </x14:formula1>
          <xm:sqref>K5:K1002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F3ED4-31F8-44FB-B7F1-B3FF0CCB33AB}">
  <sheetPr codeName="Feuil14"/>
  <dimension ref="B1:AP55"/>
  <sheetViews>
    <sheetView zoomScale="85" zoomScaleNormal="85" workbookViewId="0"/>
  </sheetViews>
  <sheetFormatPr baseColWidth="10" defaultColWidth="11.42578125" defaultRowHeight="15" outlineLevelRow="1" outlineLevelCol="1" x14ac:dyDescent="0.25"/>
  <cols>
    <col min="1" max="1" width="3.28515625" style="112" customWidth="1"/>
    <col min="2" max="12" width="21.85546875" style="112" customWidth="1"/>
    <col min="13" max="13" width="2.140625" style="112" customWidth="1"/>
    <col min="14" max="14" width="3.7109375" style="112" customWidth="1"/>
    <col min="15" max="15" width="11.42578125" style="112"/>
    <col min="16" max="41" width="11.42578125" style="112" hidden="1" customWidth="1" outlineLevel="1"/>
    <col min="42" max="42" width="11.42578125" style="112" collapsed="1"/>
    <col min="43" max="16384" width="11.42578125" style="112"/>
  </cols>
  <sheetData>
    <row r="1" spans="2:41" ht="15.75" thickBot="1" x14ac:dyDescent="0.3"/>
    <row r="2" spans="2:41" ht="32.25" customHeight="1" x14ac:dyDescent="0.25">
      <c r="B2" s="566" t="str">
        <f>IF(Lang=0,Q2,R2)</f>
        <v>Type de produit par portefeuille
(non consolidé)</v>
      </c>
      <c r="C2" s="567"/>
      <c r="D2" s="567"/>
      <c r="E2" s="567"/>
      <c r="F2" s="567"/>
      <c r="G2" s="567"/>
      <c r="H2" s="567"/>
      <c r="I2" s="567"/>
      <c r="J2" s="567"/>
      <c r="K2" s="567"/>
      <c r="L2" s="568"/>
      <c r="P2" s="18"/>
      <c r="Q2" s="143" t="s">
        <v>1843</v>
      </c>
      <c r="R2" s="143" t="s">
        <v>1844</v>
      </c>
    </row>
    <row r="3" spans="2:41" ht="50.1" customHeight="1" x14ac:dyDescent="0.25">
      <c r="B3" s="34" t="str">
        <f>IF(Lang=0,Q3,R3)</f>
        <v>Portefeuille</v>
      </c>
      <c r="C3" s="85" t="str">
        <f>IF(Lang=0,S3,T3)</f>
        <v>Type de produit #1</v>
      </c>
      <c r="D3" s="85" t="str">
        <f>IF(Lang=0,U3,V3)</f>
        <v>Type de produit #2</v>
      </c>
      <c r="E3" s="85" t="str">
        <f>IF(Lang=0,W3,X3)</f>
        <v>Type de produit #3</v>
      </c>
      <c r="F3" s="85" t="str">
        <f>IF(Lang=0,Y3,Z3)</f>
        <v>Type de produit #4</v>
      </c>
      <c r="G3" s="85" t="str">
        <f>IF(Lang=0,AA3,AB3)</f>
        <v>Type de produit #5</v>
      </c>
      <c r="H3" s="85" t="str">
        <f>IF(Lang=0,AC3,AD3)</f>
        <v>Type de produit #6</v>
      </c>
      <c r="I3" s="85" t="str">
        <f>IF(Lang=0,AE3,AF3)</f>
        <v>Type de produit #7</v>
      </c>
      <c r="J3" s="85" t="str">
        <f>IF(Lang=0,AG3,AH3)</f>
        <v>Type de produit #8</v>
      </c>
      <c r="K3" s="85" t="str">
        <f>IF(Lang=0,AI3,AJ3)</f>
        <v>Type de produit #9</v>
      </c>
      <c r="L3" s="86" t="str">
        <f>IF(Lang=0,AK3,AL3)</f>
        <v>Type de produit #10</v>
      </c>
      <c r="P3" s="18"/>
      <c r="Q3" s="112" t="s">
        <v>665</v>
      </c>
      <c r="R3" s="112" t="s">
        <v>666</v>
      </c>
      <c r="S3" s="112" t="s">
        <v>1845</v>
      </c>
      <c r="T3" s="112" t="s">
        <v>1846</v>
      </c>
      <c r="U3" s="112" t="s">
        <v>1847</v>
      </c>
      <c r="V3" s="112" t="s">
        <v>1848</v>
      </c>
      <c r="W3" s="112" t="s">
        <v>1849</v>
      </c>
      <c r="X3" s="112" t="s">
        <v>1850</v>
      </c>
      <c r="Y3" s="112" t="s">
        <v>1851</v>
      </c>
      <c r="Z3" s="112" t="s">
        <v>1852</v>
      </c>
      <c r="AA3" s="112" t="s">
        <v>1853</v>
      </c>
      <c r="AB3" s="112" t="s">
        <v>1854</v>
      </c>
      <c r="AC3" s="112" t="s">
        <v>1855</v>
      </c>
      <c r="AD3" s="112" t="s">
        <v>1856</v>
      </c>
      <c r="AE3" s="112" t="s">
        <v>1857</v>
      </c>
      <c r="AF3" s="112" t="s">
        <v>1858</v>
      </c>
      <c r="AG3" s="112" t="s">
        <v>1859</v>
      </c>
      <c r="AH3" s="112" t="s">
        <v>1860</v>
      </c>
      <c r="AI3" s="112" t="s">
        <v>1861</v>
      </c>
      <c r="AJ3" s="112" t="s">
        <v>1862</v>
      </c>
      <c r="AK3" s="112" t="s">
        <v>1863</v>
      </c>
      <c r="AL3" s="112" t="s">
        <v>1864</v>
      </c>
    </row>
    <row r="4" spans="2:41" ht="9" customHeight="1" x14ac:dyDescent="0.25">
      <c r="B4" s="199" t="s">
        <v>782</v>
      </c>
      <c r="C4" s="202" t="s">
        <v>783</v>
      </c>
      <c r="D4" s="202" t="s">
        <v>784</v>
      </c>
      <c r="E4" s="202" t="s">
        <v>1796</v>
      </c>
      <c r="F4" s="202" t="s">
        <v>1838</v>
      </c>
      <c r="G4" s="202" t="s">
        <v>785</v>
      </c>
      <c r="H4" s="202" t="s">
        <v>787</v>
      </c>
      <c r="I4" s="202" t="s">
        <v>788</v>
      </c>
      <c r="J4" s="202" t="s">
        <v>1865</v>
      </c>
      <c r="K4" s="202" t="s">
        <v>1866</v>
      </c>
      <c r="L4" s="203" t="s">
        <v>789</v>
      </c>
      <c r="N4" s="2" t="str">
        <f>IF(Lang=0,AN4,AO4)</f>
        <v>Réf</v>
      </c>
      <c r="P4" s="18"/>
      <c r="Q4" s="144"/>
      <c r="AN4" s="112" t="s">
        <v>2</v>
      </c>
      <c r="AO4" s="112" t="s">
        <v>3</v>
      </c>
    </row>
    <row r="5" spans="2:41" ht="15" customHeight="1" x14ac:dyDescent="0.25">
      <c r="B5" s="363" t="str">
        <f t="shared" ref="B5:B14" si="0">IF(Lang=0,Q5,R5)</f>
        <v>Portefeuille#1</v>
      </c>
      <c r="C5" s="377" t="str">
        <f t="shared" ref="C5:C14" si="1">IF(Lang=0,S5,T5)</f>
        <v>Choisir</v>
      </c>
      <c r="D5" s="377" t="str">
        <f t="shared" ref="D5:D14" si="2">IF(Lang=0,U5,V5)</f>
        <v>Choisir</v>
      </c>
      <c r="E5" s="377" t="str">
        <f t="shared" ref="E5:E14" si="3">IF(Lang=0,W5,X5)</f>
        <v>Choisir</v>
      </c>
      <c r="F5" s="377" t="str">
        <f t="shared" ref="F5:F14" si="4">IF(Lang=0,Y5,Z5)</f>
        <v>Choisir</v>
      </c>
      <c r="G5" s="377" t="str">
        <f t="shared" ref="G5:G14" si="5">IF(Lang=0,AA5,AB5)</f>
        <v>Choisir</v>
      </c>
      <c r="H5" s="377" t="str">
        <f t="shared" ref="H5:H14" si="6">IF(Lang=0,AC5,AD5)</f>
        <v>Choisir</v>
      </c>
      <c r="I5" s="377" t="str">
        <f t="shared" ref="I5:I14" si="7">IF(Lang=0,AE5,AF5)</f>
        <v>Choisir</v>
      </c>
      <c r="J5" s="377" t="str">
        <f t="shared" ref="J5:J14" si="8">IF(Lang=0,AG5,AH5)</f>
        <v>Choisir</v>
      </c>
      <c r="K5" s="377" t="str">
        <f t="shared" ref="K5:K14" si="9">IF(Lang=0,AI5,AJ5)</f>
        <v>Choisir</v>
      </c>
      <c r="L5" s="378" t="str">
        <f t="shared" ref="L5:L14" si="10">IF(Lang=0,AK5,AL5)</f>
        <v>Choisir</v>
      </c>
      <c r="N5" s="1" t="s">
        <v>794</v>
      </c>
      <c r="P5" s="18"/>
      <c r="Q5" s="144" t="s">
        <v>680</v>
      </c>
      <c r="R5" s="144" t="s">
        <v>681</v>
      </c>
      <c r="S5" s="112" t="s">
        <v>42</v>
      </c>
      <c r="T5" s="144" t="s">
        <v>43</v>
      </c>
      <c r="U5" s="112" t="s">
        <v>42</v>
      </c>
      <c r="V5" s="144" t="s">
        <v>43</v>
      </c>
      <c r="W5" s="112" t="s">
        <v>42</v>
      </c>
      <c r="X5" s="144" t="s">
        <v>43</v>
      </c>
      <c r="Y5" s="112" t="s">
        <v>42</v>
      </c>
      <c r="Z5" s="144" t="s">
        <v>43</v>
      </c>
      <c r="AA5" s="112" t="s">
        <v>42</v>
      </c>
      <c r="AB5" s="144" t="s">
        <v>43</v>
      </c>
      <c r="AC5" s="112" t="s">
        <v>42</v>
      </c>
      <c r="AD5" s="144" t="s">
        <v>43</v>
      </c>
      <c r="AE5" s="112" t="s">
        <v>42</v>
      </c>
      <c r="AF5" s="144" t="s">
        <v>43</v>
      </c>
      <c r="AG5" s="112" t="s">
        <v>42</v>
      </c>
      <c r="AH5" s="144" t="s">
        <v>43</v>
      </c>
      <c r="AI5" s="112" t="s">
        <v>42</v>
      </c>
      <c r="AJ5" s="144" t="s">
        <v>43</v>
      </c>
      <c r="AK5" s="112" t="s">
        <v>42</v>
      </c>
      <c r="AL5" s="144" t="s">
        <v>43</v>
      </c>
    </row>
    <row r="6" spans="2:41" ht="15" customHeight="1" x14ac:dyDescent="0.25">
      <c r="B6" s="363" t="str">
        <f t="shared" si="0"/>
        <v>Portefeuille#2</v>
      </c>
      <c r="C6" s="377" t="str">
        <f t="shared" si="1"/>
        <v>Choisir</v>
      </c>
      <c r="D6" s="377" t="str">
        <f t="shared" si="2"/>
        <v>Choisir</v>
      </c>
      <c r="E6" s="377" t="str">
        <f t="shared" si="3"/>
        <v>Choisir</v>
      </c>
      <c r="F6" s="377" t="str">
        <f t="shared" si="4"/>
        <v>Choisir</v>
      </c>
      <c r="G6" s="377" t="str">
        <f t="shared" si="5"/>
        <v>Choisir</v>
      </c>
      <c r="H6" s="377" t="str">
        <f t="shared" si="6"/>
        <v>Choisir</v>
      </c>
      <c r="I6" s="377" t="str">
        <f t="shared" si="7"/>
        <v>Choisir</v>
      </c>
      <c r="J6" s="377" t="str">
        <f t="shared" si="8"/>
        <v>Choisir</v>
      </c>
      <c r="K6" s="377" t="str">
        <f t="shared" si="9"/>
        <v>Choisir</v>
      </c>
      <c r="L6" s="378" t="str">
        <f t="shared" si="10"/>
        <v>Choisir</v>
      </c>
      <c r="N6" s="1" t="s">
        <v>795</v>
      </c>
      <c r="P6" s="18"/>
      <c r="Q6" s="144" t="s">
        <v>687</v>
      </c>
      <c r="R6" s="144" t="s">
        <v>688</v>
      </c>
      <c r="S6" s="112" t="s">
        <v>42</v>
      </c>
      <c r="T6" s="144" t="s">
        <v>43</v>
      </c>
      <c r="U6" s="112" t="s">
        <v>42</v>
      </c>
      <c r="V6" s="144" t="s">
        <v>43</v>
      </c>
      <c r="W6" s="112" t="s">
        <v>42</v>
      </c>
      <c r="X6" s="144" t="s">
        <v>43</v>
      </c>
      <c r="Y6" s="112" t="s">
        <v>42</v>
      </c>
      <c r="Z6" s="144" t="s">
        <v>43</v>
      </c>
      <c r="AA6" s="112" t="s">
        <v>42</v>
      </c>
      <c r="AB6" s="144" t="s">
        <v>43</v>
      </c>
      <c r="AC6" s="112" t="s">
        <v>42</v>
      </c>
      <c r="AD6" s="144" t="s">
        <v>43</v>
      </c>
      <c r="AE6" s="112" t="s">
        <v>42</v>
      </c>
      <c r="AF6" s="144" t="s">
        <v>43</v>
      </c>
      <c r="AG6" s="112" t="s">
        <v>42</v>
      </c>
      <c r="AH6" s="144" t="s">
        <v>43</v>
      </c>
      <c r="AI6" s="112" t="s">
        <v>42</v>
      </c>
      <c r="AJ6" s="144" t="s">
        <v>43</v>
      </c>
      <c r="AK6" s="112" t="s">
        <v>42</v>
      </c>
      <c r="AL6" s="144" t="s">
        <v>43</v>
      </c>
    </row>
    <row r="7" spans="2:41" ht="15" customHeight="1" x14ac:dyDescent="0.25">
      <c r="B7" s="363" t="str">
        <f t="shared" si="0"/>
        <v>Portefeuille#3</v>
      </c>
      <c r="C7" s="377" t="str">
        <f t="shared" si="1"/>
        <v>Choisir</v>
      </c>
      <c r="D7" s="377" t="str">
        <f t="shared" si="2"/>
        <v>Choisir</v>
      </c>
      <c r="E7" s="377" t="str">
        <f t="shared" si="3"/>
        <v>Choisir</v>
      </c>
      <c r="F7" s="377" t="str">
        <f t="shared" si="4"/>
        <v>Choisir</v>
      </c>
      <c r="G7" s="377" t="str">
        <f t="shared" si="5"/>
        <v>Choisir</v>
      </c>
      <c r="H7" s="377" t="str">
        <f t="shared" si="6"/>
        <v>Choisir</v>
      </c>
      <c r="I7" s="377" t="str">
        <f t="shared" si="7"/>
        <v>Choisir</v>
      </c>
      <c r="J7" s="377" t="str">
        <f t="shared" si="8"/>
        <v>Choisir</v>
      </c>
      <c r="K7" s="377" t="str">
        <f t="shared" si="9"/>
        <v>Choisir</v>
      </c>
      <c r="L7" s="378" t="str">
        <f t="shared" si="10"/>
        <v>Choisir</v>
      </c>
      <c r="N7" s="1" t="s">
        <v>796</v>
      </c>
      <c r="P7" s="18"/>
      <c r="Q7" s="144" t="s">
        <v>694</v>
      </c>
      <c r="R7" s="144" t="s">
        <v>695</v>
      </c>
      <c r="S7" s="112" t="s">
        <v>42</v>
      </c>
      <c r="T7" s="144" t="s">
        <v>43</v>
      </c>
      <c r="U7" s="112" t="s">
        <v>42</v>
      </c>
      <c r="V7" s="144" t="s">
        <v>43</v>
      </c>
      <c r="W7" s="112" t="s">
        <v>42</v>
      </c>
      <c r="X7" s="144" t="s">
        <v>43</v>
      </c>
      <c r="Y7" s="112" t="s">
        <v>42</v>
      </c>
      <c r="Z7" s="144" t="s">
        <v>43</v>
      </c>
      <c r="AA7" s="112" t="s">
        <v>42</v>
      </c>
      <c r="AB7" s="144" t="s">
        <v>43</v>
      </c>
      <c r="AC7" s="112" t="s">
        <v>42</v>
      </c>
      <c r="AD7" s="144" t="s">
        <v>43</v>
      </c>
      <c r="AE7" s="112" t="s">
        <v>42</v>
      </c>
      <c r="AF7" s="144" t="s">
        <v>43</v>
      </c>
      <c r="AG7" s="112" t="s">
        <v>42</v>
      </c>
      <c r="AH7" s="144" t="s">
        <v>43</v>
      </c>
      <c r="AI7" s="112" t="s">
        <v>42</v>
      </c>
      <c r="AJ7" s="144" t="s">
        <v>43</v>
      </c>
      <c r="AK7" s="112" t="s">
        <v>42</v>
      </c>
      <c r="AL7" s="144" t="s">
        <v>43</v>
      </c>
    </row>
    <row r="8" spans="2:41" ht="15" customHeight="1" x14ac:dyDescent="0.25">
      <c r="B8" s="363" t="str">
        <f t="shared" si="0"/>
        <v>Portefeuille#4</v>
      </c>
      <c r="C8" s="377" t="str">
        <f t="shared" si="1"/>
        <v>Choisir</v>
      </c>
      <c r="D8" s="377" t="str">
        <f t="shared" si="2"/>
        <v>Choisir</v>
      </c>
      <c r="E8" s="377" t="str">
        <f t="shared" si="3"/>
        <v>Choisir</v>
      </c>
      <c r="F8" s="377" t="str">
        <f t="shared" si="4"/>
        <v>Choisir</v>
      </c>
      <c r="G8" s="377" t="str">
        <f t="shared" si="5"/>
        <v>Choisir</v>
      </c>
      <c r="H8" s="377" t="str">
        <f t="shared" si="6"/>
        <v>Choisir</v>
      </c>
      <c r="I8" s="377" t="str">
        <f t="shared" si="7"/>
        <v>Choisir</v>
      </c>
      <c r="J8" s="377" t="str">
        <f t="shared" si="8"/>
        <v>Choisir</v>
      </c>
      <c r="K8" s="377" t="str">
        <f t="shared" si="9"/>
        <v>Choisir</v>
      </c>
      <c r="L8" s="378" t="str">
        <f t="shared" si="10"/>
        <v>Choisir</v>
      </c>
      <c r="N8" s="1" t="s">
        <v>797</v>
      </c>
      <c r="P8" s="18"/>
      <c r="Q8" s="144" t="s">
        <v>701</v>
      </c>
      <c r="R8" s="144" t="s">
        <v>702</v>
      </c>
      <c r="S8" s="112" t="s">
        <v>42</v>
      </c>
      <c r="T8" s="144" t="s">
        <v>43</v>
      </c>
      <c r="U8" s="112" t="s">
        <v>42</v>
      </c>
      <c r="V8" s="144" t="s">
        <v>43</v>
      </c>
      <c r="W8" s="112" t="s">
        <v>42</v>
      </c>
      <c r="X8" s="144" t="s">
        <v>43</v>
      </c>
      <c r="Y8" s="112" t="s">
        <v>42</v>
      </c>
      <c r="Z8" s="144" t="s">
        <v>43</v>
      </c>
      <c r="AA8" s="112" t="s">
        <v>42</v>
      </c>
      <c r="AB8" s="144" t="s">
        <v>43</v>
      </c>
      <c r="AC8" s="112" t="s">
        <v>42</v>
      </c>
      <c r="AD8" s="144" t="s">
        <v>43</v>
      </c>
      <c r="AE8" s="112" t="s">
        <v>42</v>
      </c>
      <c r="AF8" s="144" t="s">
        <v>43</v>
      </c>
      <c r="AG8" s="112" t="s">
        <v>42</v>
      </c>
      <c r="AH8" s="144" t="s">
        <v>43</v>
      </c>
      <c r="AI8" s="112" t="s">
        <v>42</v>
      </c>
      <c r="AJ8" s="144" t="s">
        <v>43</v>
      </c>
      <c r="AK8" s="112" t="s">
        <v>42</v>
      </c>
      <c r="AL8" s="144" t="s">
        <v>43</v>
      </c>
    </row>
    <row r="9" spans="2:41" ht="15" customHeight="1" x14ac:dyDescent="0.25">
      <c r="B9" s="363" t="str">
        <f t="shared" si="0"/>
        <v>Portefeuille#5</v>
      </c>
      <c r="C9" s="377" t="str">
        <f t="shared" si="1"/>
        <v>Choisir</v>
      </c>
      <c r="D9" s="377" t="str">
        <f t="shared" si="2"/>
        <v>Choisir</v>
      </c>
      <c r="E9" s="377" t="str">
        <f t="shared" si="3"/>
        <v>Choisir</v>
      </c>
      <c r="F9" s="377" t="str">
        <f t="shared" si="4"/>
        <v>Choisir</v>
      </c>
      <c r="G9" s="377" t="str">
        <f t="shared" si="5"/>
        <v>Choisir</v>
      </c>
      <c r="H9" s="377" t="str">
        <f t="shared" si="6"/>
        <v>Choisir</v>
      </c>
      <c r="I9" s="377" t="str">
        <f t="shared" si="7"/>
        <v>Choisir</v>
      </c>
      <c r="J9" s="377" t="str">
        <f t="shared" si="8"/>
        <v>Choisir</v>
      </c>
      <c r="K9" s="377" t="str">
        <f t="shared" si="9"/>
        <v>Choisir</v>
      </c>
      <c r="L9" s="378" t="str">
        <f t="shared" si="10"/>
        <v>Choisir</v>
      </c>
      <c r="N9" s="1" t="s">
        <v>6</v>
      </c>
      <c r="P9" s="18"/>
      <c r="Q9" s="144" t="s">
        <v>708</v>
      </c>
      <c r="R9" s="144" t="s">
        <v>709</v>
      </c>
      <c r="S9" s="112" t="s">
        <v>42</v>
      </c>
      <c r="T9" s="144" t="s">
        <v>43</v>
      </c>
      <c r="U9" s="112" t="s">
        <v>42</v>
      </c>
      <c r="V9" s="144" t="s">
        <v>43</v>
      </c>
      <c r="W9" s="112" t="s">
        <v>42</v>
      </c>
      <c r="X9" s="144" t="s">
        <v>43</v>
      </c>
      <c r="Y9" s="112" t="s">
        <v>42</v>
      </c>
      <c r="Z9" s="144" t="s">
        <v>43</v>
      </c>
      <c r="AA9" s="112" t="s">
        <v>42</v>
      </c>
      <c r="AB9" s="144" t="s">
        <v>43</v>
      </c>
      <c r="AC9" s="112" t="s">
        <v>42</v>
      </c>
      <c r="AD9" s="144" t="s">
        <v>43</v>
      </c>
      <c r="AE9" s="112" t="s">
        <v>42</v>
      </c>
      <c r="AF9" s="144" t="s">
        <v>43</v>
      </c>
      <c r="AG9" s="112" t="s">
        <v>42</v>
      </c>
      <c r="AH9" s="144" t="s">
        <v>43</v>
      </c>
      <c r="AI9" s="112" t="s">
        <v>42</v>
      </c>
      <c r="AJ9" s="144" t="s">
        <v>43</v>
      </c>
      <c r="AK9" s="112" t="s">
        <v>42</v>
      </c>
      <c r="AL9" s="144" t="s">
        <v>43</v>
      </c>
    </row>
    <row r="10" spans="2:41" ht="15" customHeight="1" x14ac:dyDescent="0.25">
      <c r="B10" s="363" t="str">
        <f t="shared" si="0"/>
        <v>Portefeuille#6</v>
      </c>
      <c r="C10" s="377" t="str">
        <f t="shared" si="1"/>
        <v>Choisir</v>
      </c>
      <c r="D10" s="377" t="str">
        <f t="shared" si="2"/>
        <v>Choisir</v>
      </c>
      <c r="E10" s="377" t="str">
        <f t="shared" si="3"/>
        <v>Choisir</v>
      </c>
      <c r="F10" s="377" t="str">
        <f t="shared" si="4"/>
        <v>Choisir</v>
      </c>
      <c r="G10" s="377" t="str">
        <f t="shared" si="5"/>
        <v>Choisir</v>
      </c>
      <c r="H10" s="377" t="str">
        <f t="shared" si="6"/>
        <v>Choisir</v>
      </c>
      <c r="I10" s="377" t="str">
        <f t="shared" si="7"/>
        <v>Choisir</v>
      </c>
      <c r="J10" s="377" t="str">
        <f t="shared" si="8"/>
        <v>Choisir</v>
      </c>
      <c r="K10" s="377" t="str">
        <f t="shared" si="9"/>
        <v>Choisir</v>
      </c>
      <c r="L10" s="378" t="str">
        <f t="shared" si="10"/>
        <v>Choisir</v>
      </c>
      <c r="N10" s="1" t="s">
        <v>798</v>
      </c>
      <c r="P10" s="18"/>
      <c r="Q10" s="144" t="s">
        <v>715</v>
      </c>
      <c r="R10" s="144" t="s">
        <v>716</v>
      </c>
      <c r="S10" s="112" t="s">
        <v>42</v>
      </c>
      <c r="T10" s="144" t="s">
        <v>43</v>
      </c>
      <c r="U10" s="112" t="s">
        <v>42</v>
      </c>
      <c r="V10" s="144" t="s">
        <v>43</v>
      </c>
      <c r="W10" s="112" t="s">
        <v>42</v>
      </c>
      <c r="X10" s="144" t="s">
        <v>43</v>
      </c>
      <c r="Y10" s="112" t="s">
        <v>42</v>
      </c>
      <c r="Z10" s="144" t="s">
        <v>43</v>
      </c>
      <c r="AA10" s="112" t="s">
        <v>42</v>
      </c>
      <c r="AB10" s="144" t="s">
        <v>43</v>
      </c>
      <c r="AC10" s="112" t="s">
        <v>42</v>
      </c>
      <c r="AD10" s="144" t="s">
        <v>43</v>
      </c>
      <c r="AE10" s="112" t="s">
        <v>42</v>
      </c>
      <c r="AF10" s="144" t="s">
        <v>43</v>
      </c>
      <c r="AG10" s="112" t="s">
        <v>42</v>
      </c>
      <c r="AH10" s="144" t="s">
        <v>43</v>
      </c>
      <c r="AI10" s="112" t="s">
        <v>42</v>
      </c>
      <c r="AJ10" s="144" t="s">
        <v>43</v>
      </c>
      <c r="AK10" s="112" t="s">
        <v>42</v>
      </c>
      <c r="AL10" s="144" t="s">
        <v>43</v>
      </c>
    </row>
    <row r="11" spans="2:41" ht="15" customHeight="1" x14ac:dyDescent="0.25">
      <c r="B11" s="363" t="str">
        <f t="shared" si="0"/>
        <v>Portefeuille#7</v>
      </c>
      <c r="C11" s="377" t="str">
        <f t="shared" si="1"/>
        <v>Choisir</v>
      </c>
      <c r="D11" s="377" t="str">
        <f t="shared" si="2"/>
        <v>Choisir</v>
      </c>
      <c r="E11" s="377" t="str">
        <f t="shared" si="3"/>
        <v>Choisir</v>
      </c>
      <c r="F11" s="377" t="str">
        <f t="shared" si="4"/>
        <v>Choisir</v>
      </c>
      <c r="G11" s="377" t="str">
        <f t="shared" si="5"/>
        <v>Choisir</v>
      </c>
      <c r="H11" s="377" t="str">
        <f t="shared" si="6"/>
        <v>Choisir</v>
      </c>
      <c r="I11" s="377" t="str">
        <f t="shared" si="7"/>
        <v>Choisir</v>
      </c>
      <c r="J11" s="377" t="str">
        <f t="shared" si="8"/>
        <v>Choisir</v>
      </c>
      <c r="K11" s="377" t="str">
        <f t="shared" si="9"/>
        <v>Choisir</v>
      </c>
      <c r="L11" s="378" t="str">
        <f t="shared" si="10"/>
        <v>Choisir</v>
      </c>
      <c r="N11" s="1" t="s">
        <v>799</v>
      </c>
      <c r="P11" s="18"/>
      <c r="Q11" s="144" t="s">
        <v>722</v>
      </c>
      <c r="R11" s="144" t="s">
        <v>723</v>
      </c>
      <c r="S11" s="112" t="s">
        <v>42</v>
      </c>
      <c r="T11" s="144" t="s">
        <v>43</v>
      </c>
      <c r="U11" s="112" t="s">
        <v>42</v>
      </c>
      <c r="V11" s="144" t="s">
        <v>43</v>
      </c>
      <c r="W11" s="112" t="s">
        <v>42</v>
      </c>
      <c r="X11" s="144" t="s">
        <v>43</v>
      </c>
      <c r="Y11" s="112" t="s">
        <v>42</v>
      </c>
      <c r="Z11" s="144" t="s">
        <v>43</v>
      </c>
      <c r="AA11" s="112" t="s">
        <v>42</v>
      </c>
      <c r="AB11" s="144" t="s">
        <v>43</v>
      </c>
      <c r="AC11" s="112" t="s">
        <v>42</v>
      </c>
      <c r="AD11" s="144" t="s">
        <v>43</v>
      </c>
      <c r="AE11" s="112" t="s">
        <v>42</v>
      </c>
      <c r="AF11" s="144" t="s">
        <v>43</v>
      </c>
      <c r="AG11" s="112" t="s">
        <v>42</v>
      </c>
      <c r="AH11" s="144" t="s">
        <v>43</v>
      </c>
      <c r="AI11" s="112" t="s">
        <v>42</v>
      </c>
      <c r="AJ11" s="144" t="s">
        <v>43</v>
      </c>
      <c r="AK11" s="112" t="s">
        <v>42</v>
      </c>
      <c r="AL11" s="144" t="s">
        <v>43</v>
      </c>
    </row>
    <row r="12" spans="2:41" ht="15" customHeight="1" x14ac:dyDescent="0.25">
      <c r="B12" s="363" t="str">
        <f t="shared" si="0"/>
        <v>Portefeuille#8</v>
      </c>
      <c r="C12" s="377" t="str">
        <f t="shared" si="1"/>
        <v>Choisir</v>
      </c>
      <c r="D12" s="377" t="str">
        <f t="shared" si="2"/>
        <v>Choisir</v>
      </c>
      <c r="E12" s="377" t="str">
        <f t="shared" si="3"/>
        <v>Choisir</v>
      </c>
      <c r="F12" s="377" t="str">
        <f t="shared" si="4"/>
        <v>Choisir</v>
      </c>
      <c r="G12" s="377" t="str">
        <f t="shared" si="5"/>
        <v>Choisir</v>
      </c>
      <c r="H12" s="377" t="str">
        <f t="shared" si="6"/>
        <v>Choisir</v>
      </c>
      <c r="I12" s="377" t="str">
        <f t="shared" si="7"/>
        <v>Choisir</v>
      </c>
      <c r="J12" s="377" t="str">
        <f t="shared" si="8"/>
        <v>Choisir</v>
      </c>
      <c r="K12" s="377" t="str">
        <f t="shared" si="9"/>
        <v>Choisir</v>
      </c>
      <c r="L12" s="378" t="str">
        <f t="shared" si="10"/>
        <v>Choisir</v>
      </c>
      <c r="N12" s="1" t="s">
        <v>800</v>
      </c>
      <c r="P12" s="18"/>
      <c r="Q12" s="144" t="s">
        <v>729</v>
      </c>
      <c r="R12" s="144" t="s">
        <v>730</v>
      </c>
      <c r="S12" s="112" t="s">
        <v>42</v>
      </c>
      <c r="T12" s="144" t="s">
        <v>43</v>
      </c>
      <c r="U12" s="112" t="s">
        <v>42</v>
      </c>
      <c r="V12" s="144" t="s">
        <v>43</v>
      </c>
      <c r="W12" s="112" t="s">
        <v>42</v>
      </c>
      <c r="X12" s="144" t="s">
        <v>43</v>
      </c>
      <c r="Y12" s="112" t="s">
        <v>42</v>
      </c>
      <c r="Z12" s="144" t="s">
        <v>43</v>
      </c>
      <c r="AA12" s="112" t="s">
        <v>42</v>
      </c>
      <c r="AB12" s="144" t="s">
        <v>43</v>
      </c>
      <c r="AC12" s="112" t="s">
        <v>42</v>
      </c>
      <c r="AD12" s="144" t="s">
        <v>43</v>
      </c>
      <c r="AE12" s="112" t="s">
        <v>42</v>
      </c>
      <c r="AF12" s="144" t="s">
        <v>43</v>
      </c>
      <c r="AG12" s="112" t="s">
        <v>42</v>
      </c>
      <c r="AH12" s="144" t="s">
        <v>43</v>
      </c>
      <c r="AI12" s="112" t="s">
        <v>42</v>
      </c>
      <c r="AJ12" s="144" t="s">
        <v>43</v>
      </c>
      <c r="AK12" s="112" t="s">
        <v>42</v>
      </c>
      <c r="AL12" s="144" t="s">
        <v>43</v>
      </c>
    </row>
    <row r="13" spans="2:41" ht="15" customHeight="1" x14ac:dyDescent="0.25">
      <c r="B13" s="363" t="str">
        <f t="shared" si="0"/>
        <v>Portefeuille#9</v>
      </c>
      <c r="C13" s="377" t="str">
        <f t="shared" si="1"/>
        <v>Choisir</v>
      </c>
      <c r="D13" s="377" t="str">
        <f t="shared" si="2"/>
        <v>Choisir</v>
      </c>
      <c r="E13" s="377" t="str">
        <f t="shared" si="3"/>
        <v>Choisir</v>
      </c>
      <c r="F13" s="377" t="str">
        <f t="shared" si="4"/>
        <v>Choisir</v>
      </c>
      <c r="G13" s="377" t="str">
        <f t="shared" si="5"/>
        <v>Choisir</v>
      </c>
      <c r="H13" s="377" t="str">
        <f t="shared" si="6"/>
        <v>Choisir</v>
      </c>
      <c r="I13" s="377" t="str">
        <f t="shared" si="7"/>
        <v>Choisir</v>
      </c>
      <c r="J13" s="377" t="str">
        <f t="shared" si="8"/>
        <v>Choisir</v>
      </c>
      <c r="K13" s="377" t="str">
        <f t="shared" si="9"/>
        <v>Choisir</v>
      </c>
      <c r="L13" s="378" t="str">
        <f t="shared" si="10"/>
        <v>Choisir</v>
      </c>
      <c r="N13" s="1" t="s">
        <v>801</v>
      </c>
      <c r="P13" s="18"/>
      <c r="Q13" s="144" t="s">
        <v>736</v>
      </c>
      <c r="R13" s="144" t="s">
        <v>737</v>
      </c>
      <c r="S13" s="112" t="s">
        <v>42</v>
      </c>
      <c r="T13" s="144" t="s">
        <v>43</v>
      </c>
      <c r="U13" s="112" t="s">
        <v>42</v>
      </c>
      <c r="V13" s="144" t="s">
        <v>43</v>
      </c>
      <c r="W13" s="112" t="s">
        <v>42</v>
      </c>
      <c r="X13" s="144" t="s">
        <v>43</v>
      </c>
      <c r="Y13" s="112" t="s">
        <v>42</v>
      </c>
      <c r="Z13" s="144" t="s">
        <v>43</v>
      </c>
      <c r="AA13" s="112" t="s">
        <v>42</v>
      </c>
      <c r="AB13" s="144" t="s">
        <v>43</v>
      </c>
      <c r="AC13" s="112" t="s">
        <v>42</v>
      </c>
      <c r="AD13" s="144" t="s">
        <v>43</v>
      </c>
      <c r="AE13" s="112" t="s">
        <v>42</v>
      </c>
      <c r="AF13" s="144" t="s">
        <v>43</v>
      </c>
      <c r="AG13" s="112" t="s">
        <v>42</v>
      </c>
      <c r="AH13" s="144" t="s">
        <v>43</v>
      </c>
      <c r="AI13" s="112" t="s">
        <v>42</v>
      </c>
      <c r="AJ13" s="144" t="s">
        <v>43</v>
      </c>
      <c r="AK13" s="112" t="s">
        <v>42</v>
      </c>
      <c r="AL13" s="144" t="s">
        <v>43</v>
      </c>
    </row>
    <row r="14" spans="2:41" ht="15" customHeight="1" x14ac:dyDescent="0.25">
      <c r="B14" s="363" t="str">
        <f t="shared" si="0"/>
        <v>Portefeuille#10</v>
      </c>
      <c r="C14" s="377" t="str">
        <f t="shared" si="1"/>
        <v>Choisir</v>
      </c>
      <c r="D14" s="377" t="str">
        <f t="shared" si="2"/>
        <v>Choisir</v>
      </c>
      <c r="E14" s="377" t="str">
        <f t="shared" si="3"/>
        <v>Choisir</v>
      </c>
      <c r="F14" s="377" t="str">
        <f t="shared" si="4"/>
        <v>Choisir</v>
      </c>
      <c r="G14" s="377" t="str">
        <f t="shared" si="5"/>
        <v>Choisir</v>
      </c>
      <c r="H14" s="377" t="str">
        <f t="shared" si="6"/>
        <v>Choisir</v>
      </c>
      <c r="I14" s="377" t="str">
        <f t="shared" si="7"/>
        <v>Choisir</v>
      </c>
      <c r="J14" s="377" t="str">
        <f t="shared" si="8"/>
        <v>Choisir</v>
      </c>
      <c r="K14" s="377" t="str">
        <f t="shared" si="9"/>
        <v>Choisir</v>
      </c>
      <c r="L14" s="378" t="str">
        <f t="shared" si="10"/>
        <v>Choisir</v>
      </c>
      <c r="N14" s="1" t="s">
        <v>24</v>
      </c>
      <c r="P14" s="18"/>
      <c r="Q14" s="144" t="s">
        <v>744</v>
      </c>
      <c r="R14" s="144" t="s">
        <v>745</v>
      </c>
      <c r="S14" s="112" t="s">
        <v>42</v>
      </c>
      <c r="T14" s="144" t="s">
        <v>43</v>
      </c>
      <c r="U14" s="112" t="s">
        <v>42</v>
      </c>
      <c r="V14" s="144" t="s">
        <v>43</v>
      </c>
      <c r="W14" s="112" t="s">
        <v>42</v>
      </c>
      <c r="X14" s="144" t="s">
        <v>43</v>
      </c>
      <c r="Y14" s="112" t="s">
        <v>42</v>
      </c>
      <c r="Z14" s="144" t="s">
        <v>43</v>
      </c>
      <c r="AA14" s="112" t="s">
        <v>42</v>
      </c>
      <c r="AB14" s="144" t="s">
        <v>43</v>
      </c>
      <c r="AC14" s="112" t="s">
        <v>42</v>
      </c>
      <c r="AD14" s="144" t="s">
        <v>43</v>
      </c>
      <c r="AE14" s="112" t="s">
        <v>42</v>
      </c>
      <c r="AF14" s="144" t="s">
        <v>43</v>
      </c>
      <c r="AG14" s="112" t="s">
        <v>42</v>
      </c>
      <c r="AH14" s="144" t="s">
        <v>43</v>
      </c>
      <c r="AI14" s="112" t="s">
        <v>42</v>
      </c>
      <c r="AJ14" s="144" t="s">
        <v>43</v>
      </c>
      <c r="AK14" s="112" t="s">
        <v>42</v>
      </c>
      <c r="AL14" s="144" t="s">
        <v>43</v>
      </c>
    </row>
    <row r="15" spans="2:41" ht="15" customHeight="1" outlineLevel="1" x14ac:dyDescent="0.25">
      <c r="B15" s="363"/>
      <c r="C15" s="377"/>
      <c r="D15" s="377"/>
      <c r="E15" s="377"/>
      <c r="F15" s="377"/>
      <c r="G15" s="377"/>
      <c r="H15" s="377"/>
      <c r="I15" s="377"/>
      <c r="J15" s="377"/>
      <c r="K15" s="377"/>
      <c r="L15" s="378"/>
      <c r="N15" s="1" t="s">
        <v>802</v>
      </c>
      <c r="P15" s="18"/>
    </row>
    <row r="16" spans="2:41" ht="15" customHeight="1" outlineLevel="1" x14ac:dyDescent="0.25">
      <c r="B16" s="363"/>
      <c r="C16" s="377"/>
      <c r="D16" s="377"/>
      <c r="E16" s="377"/>
      <c r="F16" s="377"/>
      <c r="G16" s="377"/>
      <c r="H16" s="377"/>
      <c r="I16" s="377"/>
      <c r="J16" s="377"/>
      <c r="K16" s="377"/>
      <c r="L16" s="378"/>
      <c r="N16" s="1" t="s">
        <v>803</v>
      </c>
      <c r="P16" s="18"/>
    </row>
    <row r="17" spans="2:16" ht="15" customHeight="1" outlineLevel="1" x14ac:dyDescent="0.25">
      <c r="B17" s="363"/>
      <c r="C17" s="377"/>
      <c r="D17" s="377"/>
      <c r="E17" s="377"/>
      <c r="F17" s="377"/>
      <c r="G17" s="377"/>
      <c r="H17" s="377"/>
      <c r="I17" s="377"/>
      <c r="J17" s="377"/>
      <c r="K17" s="377"/>
      <c r="L17" s="378"/>
      <c r="N17" s="1" t="s">
        <v>804</v>
      </c>
      <c r="P17" s="18"/>
    </row>
    <row r="18" spans="2:16" ht="15" customHeight="1" outlineLevel="1" x14ac:dyDescent="0.25">
      <c r="B18" s="363"/>
      <c r="C18" s="377"/>
      <c r="D18" s="377"/>
      <c r="E18" s="377"/>
      <c r="F18" s="377"/>
      <c r="G18" s="377"/>
      <c r="H18" s="377"/>
      <c r="I18" s="377"/>
      <c r="J18" s="377"/>
      <c r="K18" s="377"/>
      <c r="L18" s="378"/>
      <c r="N18" s="1" t="s">
        <v>805</v>
      </c>
      <c r="P18" s="18"/>
    </row>
    <row r="19" spans="2:16" ht="15" customHeight="1" outlineLevel="1" x14ac:dyDescent="0.25">
      <c r="B19" s="363"/>
      <c r="C19" s="377"/>
      <c r="D19" s="377"/>
      <c r="E19" s="377"/>
      <c r="F19" s="377"/>
      <c r="G19" s="377"/>
      <c r="H19" s="377"/>
      <c r="I19" s="377"/>
      <c r="J19" s="377"/>
      <c r="K19" s="377"/>
      <c r="L19" s="378"/>
      <c r="N19" s="1" t="s">
        <v>806</v>
      </c>
      <c r="P19" s="18"/>
    </row>
    <row r="20" spans="2:16" ht="15" customHeight="1" outlineLevel="1" x14ac:dyDescent="0.25">
      <c r="B20" s="363"/>
      <c r="C20" s="377"/>
      <c r="D20" s="377"/>
      <c r="E20" s="377"/>
      <c r="F20" s="377"/>
      <c r="G20" s="377"/>
      <c r="H20" s="377"/>
      <c r="I20" s="377"/>
      <c r="J20" s="377"/>
      <c r="K20" s="377"/>
      <c r="L20" s="378"/>
      <c r="N20" s="1" t="s">
        <v>807</v>
      </c>
      <c r="P20" s="18"/>
    </row>
    <row r="21" spans="2:16" ht="15" customHeight="1" outlineLevel="1" x14ac:dyDescent="0.25">
      <c r="B21" s="363"/>
      <c r="C21" s="377"/>
      <c r="D21" s="377"/>
      <c r="E21" s="377"/>
      <c r="F21" s="377"/>
      <c r="G21" s="377"/>
      <c r="H21" s="377"/>
      <c r="I21" s="377"/>
      <c r="J21" s="377"/>
      <c r="K21" s="377"/>
      <c r="L21" s="378"/>
      <c r="N21" s="1" t="s">
        <v>808</v>
      </c>
      <c r="P21" s="18"/>
    </row>
    <row r="22" spans="2:16" ht="15" customHeight="1" outlineLevel="1" x14ac:dyDescent="0.25">
      <c r="B22" s="363"/>
      <c r="C22" s="377"/>
      <c r="D22" s="377"/>
      <c r="E22" s="377"/>
      <c r="F22" s="377"/>
      <c r="G22" s="377"/>
      <c r="H22" s="377"/>
      <c r="I22" s="377"/>
      <c r="J22" s="377"/>
      <c r="K22" s="377"/>
      <c r="L22" s="378"/>
      <c r="N22" s="1" t="s">
        <v>809</v>
      </c>
      <c r="P22" s="18"/>
    </row>
    <row r="23" spans="2:16" ht="15" customHeight="1" outlineLevel="1" x14ac:dyDescent="0.25">
      <c r="B23" s="363"/>
      <c r="C23" s="377"/>
      <c r="D23" s="377"/>
      <c r="E23" s="377"/>
      <c r="F23" s="377"/>
      <c r="G23" s="377"/>
      <c r="H23" s="377"/>
      <c r="I23" s="377"/>
      <c r="J23" s="377"/>
      <c r="K23" s="377"/>
      <c r="L23" s="378"/>
      <c r="N23" s="1" t="s">
        <v>810</v>
      </c>
      <c r="P23" s="18"/>
    </row>
    <row r="24" spans="2:16" ht="15" customHeight="1" outlineLevel="1" x14ac:dyDescent="0.25">
      <c r="B24" s="363"/>
      <c r="C24" s="377"/>
      <c r="D24" s="377"/>
      <c r="E24" s="377"/>
      <c r="F24" s="377"/>
      <c r="G24" s="377"/>
      <c r="H24" s="377"/>
      <c r="I24" s="377"/>
      <c r="J24" s="377"/>
      <c r="K24" s="377"/>
      <c r="L24" s="378"/>
      <c r="N24" s="1" t="s">
        <v>811</v>
      </c>
      <c r="P24" s="18"/>
    </row>
    <row r="25" spans="2:16" ht="15" customHeight="1" outlineLevel="1" x14ac:dyDescent="0.25">
      <c r="B25" s="363"/>
      <c r="C25" s="377"/>
      <c r="D25" s="377"/>
      <c r="E25" s="377"/>
      <c r="F25" s="377"/>
      <c r="G25" s="377"/>
      <c r="H25" s="377"/>
      <c r="I25" s="377"/>
      <c r="J25" s="377"/>
      <c r="K25" s="377"/>
      <c r="L25" s="378"/>
      <c r="N25" s="1" t="s">
        <v>812</v>
      </c>
      <c r="P25" s="18"/>
    </row>
    <row r="26" spans="2:16" ht="15" customHeight="1" outlineLevel="1" x14ac:dyDescent="0.25">
      <c r="B26" s="363"/>
      <c r="C26" s="377"/>
      <c r="D26" s="377"/>
      <c r="E26" s="377"/>
      <c r="F26" s="377"/>
      <c r="G26" s="377"/>
      <c r="H26" s="377"/>
      <c r="I26" s="377"/>
      <c r="J26" s="377"/>
      <c r="K26" s="377"/>
      <c r="L26" s="378"/>
      <c r="N26" s="1" t="s">
        <v>813</v>
      </c>
      <c r="P26" s="18"/>
    </row>
    <row r="27" spans="2:16" ht="15" customHeight="1" outlineLevel="1" x14ac:dyDescent="0.25">
      <c r="B27" s="363"/>
      <c r="C27" s="377"/>
      <c r="D27" s="377"/>
      <c r="E27" s="377"/>
      <c r="F27" s="377"/>
      <c r="G27" s="377"/>
      <c r="H27" s="377"/>
      <c r="I27" s="377"/>
      <c r="J27" s="377"/>
      <c r="K27" s="377"/>
      <c r="L27" s="378"/>
      <c r="N27" s="1" t="s">
        <v>814</v>
      </c>
      <c r="P27" s="18"/>
    </row>
    <row r="28" spans="2:16" ht="15" customHeight="1" outlineLevel="1" x14ac:dyDescent="0.25">
      <c r="B28" s="363"/>
      <c r="C28" s="377"/>
      <c r="D28" s="377"/>
      <c r="E28" s="377"/>
      <c r="F28" s="377"/>
      <c r="G28" s="377"/>
      <c r="H28" s="377"/>
      <c r="I28" s="377"/>
      <c r="J28" s="377"/>
      <c r="K28" s="377"/>
      <c r="L28" s="378"/>
      <c r="N28" s="1" t="s">
        <v>815</v>
      </c>
      <c r="P28" s="18"/>
    </row>
    <row r="29" spans="2:16" ht="15" customHeight="1" outlineLevel="1" x14ac:dyDescent="0.25">
      <c r="B29" s="363"/>
      <c r="C29" s="377"/>
      <c r="D29" s="377"/>
      <c r="E29" s="377"/>
      <c r="F29" s="377"/>
      <c r="G29" s="377"/>
      <c r="H29" s="377"/>
      <c r="I29" s="377"/>
      <c r="J29" s="377"/>
      <c r="K29" s="377"/>
      <c r="L29" s="378"/>
      <c r="N29" s="1" t="s">
        <v>816</v>
      </c>
      <c r="P29" s="18"/>
    </row>
    <row r="30" spans="2:16" ht="15" customHeight="1" outlineLevel="1" x14ac:dyDescent="0.25">
      <c r="B30" s="363"/>
      <c r="C30" s="377"/>
      <c r="D30" s="377"/>
      <c r="E30" s="377"/>
      <c r="F30" s="377"/>
      <c r="G30" s="377"/>
      <c r="H30" s="377"/>
      <c r="I30" s="377"/>
      <c r="J30" s="377"/>
      <c r="K30" s="377"/>
      <c r="L30" s="378"/>
      <c r="N30" s="1" t="s">
        <v>817</v>
      </c>
      <c r="P30" s="18"/>
    </row>
    <row r="31" spans="2:16" ht="15" customHeight="1" outlineLevel="1" x14ac:dyDescent="0.25">
      <c r="B31" s="363"/>
      <c r="C31" s="377"/>
      <c r="D31" s="377"/>
      <c r="E31" s="377"/>
      <c r="F31" s="377"/>
      <c r="G31" s="377"/>
      <c r="H31" s="377"/>
      <c r="I31" s="377"/>
      <c r="J31" s="377"/>
      <c r="K31" s="377"/>
      <c r="L31" s="378"/>
      <c r="N31" s="1" t="s">
        <v>818</v>
      </c>
      <c r="P31" s="18"/>
    </row>
    <row r="32" spans="2:16" ht="15" customHeight="1" outlineLevel="1" x14ac:dyDescent="0.25">
      <c r="B32" s="363"/>
      <c r="C32" s="377"/>
      <c r="D32" s="377"/>
      <c r="E32" s="377"/>
      <c r="F32" s="377"/>
      <c r="G32" s="377"/>
      <c r="H32" s="377"/>
      <c r="I32" s="377"/>
      <c r="J32" s="377"/>
      <c r="K32" s="377"/>
      <c r="L32" s="378"/>
      <c r="N32" s="1" t="s">
        <v>819</v>
      </c>
      <c r="P32" s="18"/>
    </row>
    <row r="33" spans="2:38" ht="15" customHeight="1" outlineLevel="1" x14ac:dyDescent="0.25">
      <c r="B33" s="363"/>
      <c r="C33" s="377"/>
      <c r="D33" s="377"/>
      <c r="E33" s="377"/>
      <c r="F33" s="377"/>
      <c r="G33" s="377"/>
      <c r="H33" s="377"/>
      <c r="I33" s="377"/>
      <c r="J33" s="377"/>
      <c r="K33" s="377"/>
      <c r="L33" s="378"/>
      <c r="N33" s="1" t="s">
        <v>820</v>
      </c>
      <c r="P33" s="18"/>
    </row>
    <row r="34" spans="2:38" ht="15" customHeight="1" outlineLevel="1" x14ac:dyDescent="0.25">
      <c r="B34" s="363"/>
      <c r="C34" s="377"/>
      <c r="D34" s="377"/>
      <c r="E34" s="377"/>
      <c r="F34" s="377"/>
      <c r="G34" s="377"/>
      <c r="H34" s="377"/>
      <c r="I34" s="377"/>
      <c r="J34" s="377"/>
      <c r="K34" s="377"/>
      <c r="L34" s="378"/>
      <c r="N34" s="1" t="s">
        <v>821</v>
      </c>
      <c r="P34" s="18"/>
    </row>
    <row r="35" spans="2:38" ht="15" customHeight="1" outlineLevel="1" x14ac:dyDescent="0.25">
      <c r="B35" s="363"/>
      <c r="C35" s="377"/>
      <c r="D35" s="377"/>
      <c r="E35" s="377"/>
      <c r="F35" s="377"/>
      <c r="G35" s="377"/>
      <c r="H35" s="377"/>
      <c r="I35" s="377"/>
      <c r="J35" s="377"/>
      <c r="K35" s="377"/>
      <c r="L35" s="378"/>
      <c r="N35" s="1" t="s">
        <v>822</v>
      </c>
      <c r="P35" s="18"/>
    </row>
    <row r="36" spans="2:38" ht="15" customHeight="1" outlineLevel="1" x14ac:dyDescent="0.25">
      <c r="B36" s="363"/>
      <c r="C36" s="377"/>
      <c r="D36" s="377"/>
      <c r="E36" s="377"/>
      <c r="F36" s="377"/>
      <c r="G36" s="377"/>
      <c r="H36" s="377"/>
      <c r="I36" s="377"/>
      <c r="J36" s="377"/>
      <c r="K36" s="377"/>
      <c r="L36" s="378"/>
      <c r="N36" s="1" t="s">
        <v>823</v>
      </c>
      <c r="P36" s="18"/>
    </row>
    <row r="37" spans="2:38" ht="15" customHeight="1" outlineLevel="1" x14ac:dyDescent="0.25">
      <c r="B37" s="363"/>
      <c r="C37" s="377"/>
      <c r="D37" s="377"/>
      <c r="E37" s="377"/>
      <c r="F37" s="377"/>
      <c r="G37" s="377"/>
      <c r="H37" s="377"/>
      <c r="I37" s="377"/>
      <c r="J37" s="377"/>
      <c r="K37" s="377"/>
      <c r="L37" s="378"/>
      <c r="N37" s="1" t="s">
        <v>824</v>
      </c>
      <c r="P37" s="18"/>
    </row>
    <row r="38" spans="2:38" ht="15" customHeight="1" outlineLevel="1" x14ac:dyDescent="0.25">
      <c r="B38" s="363"/>
      <c r="C38" s="377"/>
      <c r="D38" s="377"/>
      <c r="E38" s="377"/>
      <c r="F38" s="377"/>
      <c r="G38" s="377"/>
      <c r="H38" s="377"/>
      <c r="I38" s="377"/>
      <c r="J38" s="377"/>
      <c r="K38" s="377"/>
      <c r="L38" s="378"/>
      <c r="N38" s="1" t="s">
        <v>825</v>
      </c>
      <c r="P38" s="18"/>
    </row>
    <row r="39" spans="2:38" ht="15" customHeight="1" outlineLevel="1" x14ac:dyDescent="0.25">
      <c r="B39" s="363"/>
      <c r="C39" s="377"/>
      <c r="D39" s="377"/>
      <c r="E39" s="377"/>
      <c r="F39" s="377"/>
      <c r="G39" s="377"/>
      <c r="H39" s="377"/>
      <c r="I39" s="377"/>
      <c r="J39" s="377"/>
      <c r="K39" s="377"/>
      <c r="L39" s="378"/>
      <c r="N39" s="1" t="s">
        <v>826</v>
      </c>
      <c r="P39" s="18"/>
    </row>
    <row r="40" spans="2:38" ht="15" customHeight="1" outlineLevel="1" x14ac:dyDescent="0.25">
      <c r="B40" s="363"/>
      <c r="C40" s="377"/>
      <c r="D40" s="377"/>
      <c r="E40" s="377"/>
      <c r="F40" s="377"/>
      <c r="G40" s="377"/>
      <c r="H40" s="377"/>
      <c r="I40" s="377"/>
      <c r="J40" s="377"/>
      <c r="K40" s="377"/>
      <c r="L40" s="378"/>
      <c r="N40" s="1" t="s">
        <v>827</v>
      </c>
      <c r="P40" s="18"/>
      <c r="Q40" s="144"/>
      <c r="R40" s="144" t="s">
        <v>681</v>
      </c>
      <c r="T40" s="112" t="s">
        <v>43</v>
      </c>
      <c r="V40" s="112" t="s">
        <v>43</v>
      </c>
      <c r="X40" s="112" t="s">
        <v>43</v>
      </c>
      <c r="Z40" s="112" t="s">
        <v>43</v>
      </c>
      <c r="AB40" s="112" t="s">
        <v>43</v>
      </c>
      <c r="AD40" s="112" t="s">
        <v>43</v>
      </c>
      <c r="AF40" s="112" t="s">
        <v>43</v>
      </c>
      <c r="AH40" s="112" t="s">
        <v>43</v>
      </c>
      <c r="AJ40" s="112" t="s">
        <v>43</v>
      </c>
      <c r="AL40" s="112" t="s">
        <v>43</v>
      </c>
    </row>
    <row r="41" spans="2:38" ht="15" customHeight="1" outlineLevel="1" x14ac:dyDescent="0.25">
      <c r="B41" s="363"/>
      <c r="C41" s="377"/>
      <c r="D41" s="377"/>
      <c r="E41" s="377"/>
      <c r="F41" s="377"/>
      <c r="G41" s="377"/>
      <c r="H41" s="377"/>
      <c r="I41" s="377"/>
      <c r="J41" s="377"/>
      <c r="K41" s="377"/>
      <c r="L41" s="378"/>
      <c r="N41" s="1" t="s">
        <v>828</v>
      </c>
      <c r="P41" s="18"/>
      <c r="Q41" s="144"/>
      <c r="R41" s="144"/>
    </row>
    <row r="42" spans="2:38" ht="15" customHeight="1" outlineLevel="1" x14ac:dyDescent="0.25">
      <c r="B42" s="363"/>
      <c r="C42" s="377"/>
      <c r="D42" s="377"/>
      <c r="E42" s="377"/>
      <c r="F42" s="377"/>
      <c r="G42" s="377"/>
      <c r="H42" s="377"/>
      <c r="I42" s="377"/>
      <c r="J42" s="377"/>
      <c r="K42" s="377"/>
      <c r="L42" s="378"/>
      <c r="N42" s="1" t="s">
        <v>829</v>
      </c>
      <c r="P42" s="18"/>
      <c r="Q42" s="144"/>
      <c r="R42" s="144"/>
    </row>
    <row r="43" spans="2:38" ht="15" customHeight="1" outlineLevel="1" x14ac:dyDescent="0.25">
      <c r="B43" s="363"/>
      <c r="C43" s="377"/>
      <c r="D43" s="377"/>
      <c r="E43" s="377"/>
      <c r="F43" s="377"/>
      <c r="G43" s="377"/>
      <c r="H43" s="377"/>
      <c r="I43" s="377"/>
      <c r="J43" s="377"/>
      <c r="K43" s="377"/>
      <c r="L43" s="378"/>
      <c r="N43" s="1" t="s">
        <v>830</v>
      </c>
      <c r="P43" s="18"/>
      <c r="Q43" s="144"/>
      <c r="R43" s="144"/>
    </row>
    <row r="44" spans="2:38" ht="15" customHeight="1" outlineLevel="1" x14ac:dyDescent="0.25">
      <c r="B44" s="363"/>
      <c r="C44" s="377"/>
      <c r="D44" s="377"/>
      <c r="E44" s="377"/>
      <c r="F44" s="377"/>
      <c r="G44" s="377"/>
      <c r="H44" s="377"/>
      <c r="I44" s="377"/>
      <c r="J44" s="377"/>
      <c r="K44" s="377"/>
      <c r="L44" s="378"/>
      <c r="N44" s="1" t="s">
        <v>831</v>
      </c>
      <c r="P44" s="18"/>
      <c r="Q44" s="144"/>
      <c r="R44" s="144"/>
    </row>
    <row r="45" spans="2:38" ht="15" customHeight="1" outlineLevel="1" x14ac:dyDescent="0.25">
      <c r="B45" s="363"/>
      <c r="C45" s="377"/>
      <c r="D45" s="377"/>
      <c r="E45" s="377"/>
      <c r="F45" s="377"/>
      <c r="G45" s="377"/>
      <c r="H45" s="377"/>
      <c r="I45" s="377"/>
      <c r="J45" s="377"/>
      <c r="K45" s="377"/>
      <c r="L45" s="378"/>
      <c r="N45" s="1" t="s">
        <v>832</v>
      </c>
      <c r="P45" s="18"/>
      <c r="Q45" s="144"/>
      <c r="R45" s="144" t="s">
        <v>688</v>
      </c>
      <c r="T45" s="112" t="s">
        <v>43</v>
      </c>
      <c r="V45" s="112" t="s">
        <v>43</v>
      </c>
      <c r="X45" s="112" t="s">
        <v>43</v>
      </c>
      <c r="Z45" s="112" t="s">
        <v>43</v>
      </c>
      <c r="AB45" s="112" t="s">
        <v>43</v>
      </c>
      <c r="AD45" s="112" t="s">
        <v>43</v>
      </c>
      <c r="AF45" s="112" t="s">
        <v>43</v>
      </c>
      <c r="AH45" s="112" t="s">
        <v>43</v>
      </c>
      <c r="AJ45" s="112" t="s">
        <v>43</v>
      </c>
      <c r="AL45" s="112" t="s">
        <v>43</v>
      </c>
    </row>
    <row r="46" spans="2:38" ht="15" customHeight="1" outlineLevel="1" x14ac:dyDescent="0.25">
      <c r="B46" s="363"/>
      <c r="C46" s="377"/>
      <c r="D46" s="377"/>
      <c r="E46" s="377"/>
      <c r="F46" s="377"/>
      <c r="G46" s="377"/>
      <c r="H46" s="377"/>
      <c r="I46" s="377"/>
      <c r="J46" s="377"/>
      <c r="K46" s="377"/>
      <c r="L46" s="378"/>
      <c r="N46" s="1" t="s">
        <v>833</v>
      </c>
      <c r="P46" s="18"/>
      <c r="Q46" s="144"/>
      <c r="R46" s="144" t="s">
        <v>695</v>
      </c>
      <c r="T46" s="112" t="s">
        <v>43</v>
      </c>
      <c r="V46" s="112" t="s">
        <v>43</v>
      </c>
      <c r="X46" s="112" t="s">
        <v>43</v>
      </c>
      <c r="Z46" s="112" t="s">
        <v>43</v>
      </c>
      <c r="AB46" s="112" t="s">
        <v>43</v>
      </c>
      <c r="AD46" s="112" t="s">
        <v>43</v>
      </c>
      <c r="AF46" s="112" t="s">
        <v>43</v>
      </c>
      <c r="AH46" s="112" t="s">
        <v>43</v>
      </c>
      <c r="AJ46" s="112" t="s">
        <v>43</v>
      </c>
      <c r="AL46" s="112" t="s">
        <v>43</v>
      </c>
    </row>
    <row r="47" spans="2:38" ht="15" customHeight="1" outlineLevel="1" x14ac:dyDescent="0.25">
      <c r="B47" s="363"/>
      <c r="C47" s="377"/>
      <c r="D47" s="377"/>
      <c r="E47" s="377"/>
      <c r="F47" s="377"/>
      <c r="G47" s="377"/>
      <c r="H47" s="377"/>
      <c r="I47" s="377"/>
      <c r="J47" s="377"/>
      <c r="K47" s="377"/>
      <c r="L47" s="378"/>
      <c r="N47" s="1" t="s">
        <v>834</v>
      </c>
      <c r="P47" s="18"/>
      <c r="Q47" s="144"/>
      <c r="R47" s="144" t="s">
        <v>702</v>
      </c>
      <c r="T47" s="112" t="s">
        <v>43</v>
      </c>
      <c r="V47" s="112" t="s">
        <v>43</v>
      </c>
      <c r="X47" s="112" t="s">
        <v>43</v>
      </c>
      <c r="Z47" s="112" t="s">
        <v>43</v>
      </c>
      <c r="AB47" s="112" t="s">
        <v>43</v>
      </c>
      <c r="AD47" s="112" t="s">
        <v>43</v>
      </c>
      <c r="AF47" s="112" t="s">
        <v>43</v>
      </c>
      <c r="AH47" s="112" t="s">
        <v>43</v>
      </c>
      <c r="AJ47" s="112" t="s">
        <v>43</v>
      </c>
      <c r="AL47" s="112" t="s">
        <v>43</v>
      </c>
    </row>
    <row r="48" spans="2:38" ht="15" customHeight="1" outlineLevel="1" x14ac:dyDescent="0.25">
      <c r="B48" s="363"/>
      <c r="C48" s="377"/>
      <c r="D48" s="377"/>
      <c r="E48" s="377"/>
      <c r="F48" s="377"/>
      <c r="G48" s="377"/>
      <c r="H48" s="377"/>
      <c r="I48" s="377"/>
      <c r="J48" s="377"/>
      <c r="K48" s="377"/>
      <c r="L48" s="378"/>
      <c r="N48" s="1" t="s">
        <v>835</v>
      </c>
      <c r="P48" s="18"/>
      <c r="Q48" s="144"/>
      <c r="R48" s="144" t="s">
        <v>709</v>
      </c>
      <c r="T48" s="112" t="s">
        <v>43</v>
      </c>
      <c r="V48" s="112" t="s">
        <v>43</v>
      </c>
      <c r="X48" s="112" t="s">
        <v>43</v>
      </c>
      <c r="Z48" s="112" t="s">
        <v>43</v>
      </c>
      <c r="AB48" s="112" t="s">
        <v>43</v>
      </c>
      <c r="AD48" s="112" t="s">
        <v>43</v>
      </c>
      <c r="AF48" s="112" t="s">
        <v>43</v>
      </c>
      <c r="AH48" s="112" t="s">
        <v>43</v>
      </c>
      <c r="AJ48" s="112" t="s">
        <v>43</v>
      </c>
      <c r="AL48" s="112" t="s">
        <v>43</v>
      </c>
    </row>
    <row r="49" spans="2:38" ht="15" customHeight="1" outlineLevel="1" x14ac:dyDescent="0.25">
      <c r="B49" s="363"/>
      <c r="C49" s="377"/>
      <c r="D49" s="377"/>
      <c r="E49" s="377"/>
      <c r="F49" s="377"/>
      <c r="G49" s="377"/>
      <c r="H49" s="377"/>
      <c r="I49" s="377"/>
      <c r="J49" s="377"/>
      <c r="K49" s="377"/>
      <c r="L49" s="378"/>
      <c r="N49" s="1" t="s">
        <v>836</v>
      </c>
      <c r="P49" s="18"/>
      <c r="Q49" s="144"/>
      <c r="R49" s="144" t="s">
        <v>716</v>
      </c>
      <c r="T49" s="112" t="s">
        <v>43</v>
      </c>
      <c r="V49" s="112" t="s">
        <v>43</v>
      </c>
      <c r="X49" s="112" t="s">
        <v>43</v>
      </c>
      <c r="Z49" s="112" t="s">
        <v>43</v>
      </c>
      <c r="AB49" s="112" t="s">
        <v>43</v>
      </c>
      <c r="AD49" s="112" t="s">
        <v>43</v>
      </c>
      <c r="AF49" s="112" t="s">
        <v>43</v>
      </c>
      <c r="AH49" s="112" t="s">
        <v>43</v>
      </c>
      <c r="AJ49" s="112" t="s">
        <v>43</v>
      </c>
      <c r="AL49" s="112" t="s">
        <v>43</v>
      </c>
    </row>
    <row r="50" spans="2:38" ht="15" customHeight="1" outlineLevel="1" x14ac:dyDescent="0.25">
      <c r="B50" s="363"/>
      <c r="C50" s="377"/>
      <c r="D50" s="377"/>
      <c r="E50" s="377"/>
      <c r="F50" s="377"/>
      <c r="G50" s="377"/>
      <c r="H50" s="377"/>
      <c r="I50" s="377"/>
      <c r="J50" s="377"/>
      <c r="K50" s="377"/>
      <c r="L50" s="378"/>
      <c r="N50" s="1" t="s">
        <v>837</v>
      </c>
      <c r="P50" s="18"/>
      <c r="Q50" s="144"/>
      <c r="R50" s="144" t="s">
        <v>723</v>
      </c>
      <c r="T50" s="112" t="s">
        <v>43</v>
      </c>
      <c r="V50" s="112" t="s">
        <v>43</v>
      </c>
      <c r="X50" s="112" t="s">
        <v>43</v>
      </c>
      <c r="Z50" s="112" t="s">
        <v>43</v>
      </c>
      <c r="AB50" s="112" t="s">
        <v>43</v>
      </c>
      <c r="AD50" s="112" t="s">
        <v>43</v>
      </c>
      <c r="AF50" s="112" t="s">
        <v>43</v>
      </c>
      <c r="AH50" s="112" t="s">
        <v>43</v>
      </c>
      <c r="AJ50" s="112" t="s">
        <v>43</v>
      </c>
      <c r="AL50" s="112" t="s">
        <v>43</v>
      </c>
    </row>
    <row r="51" spans="2:38" ht="15" customHeight="1" outlineLevel="1" x14ac:dyDescent="0.25">
      <c r="B51" s="363"/>
      <c r="C51" s="377"/>
      <c r="D51" s="377"/>
      <c r="E51" s="377"/>
      <c r="F51" s="377"/>
      <c r="G51" s="377"/>
      <c r="H51" s="377"/>
      <c r="I51" s="377"/>
      <c r="J51" s="377"/>
      <c r="K51" s="377"/>
      <c r="L51" s="378"/>
      <c r="N51" s="1" t="s">
        <v>838</v>
      </c>
      <c r="P51" s="18"/>
      <c r="Q51" s="144"/>
      <c r="R51" s="144" t="s">
        <v>730</v>
      </c>
      <c r="T51" s="112" t="s">
        <v>43</v>
      </c>
      <c r="V51" s="112" t="s">
        <v>43</v>
      </c>
      <c r="X51" s="112" t="s">
        <v>43</v>
      </c>
      <c r="Z51" s="112" t="s">
        <v>43</v>
      </c>
      <c r="AB51" s="112" t="s">
        <v>43</v>
      </c>
      <c r="AD51" s="112" t="s">
        <v>43</v>
      </c>
      <c r="AF51" s="112" t="s">
        <v>43</v>
      </c>
      <c r="AH51" s="112" t="s">
        <v>43</v>
      </c>
      <c r="AJ51" s="112" t="s">
        <v>43</v>
      </c>
      <c r="AL51" s="112" t="s">
        <v>43</v>
      </c>
    </row>
    <row r="52" spans="2:38" ht="15" customHeight="1" outlineLevel="1" x14ac:dyDescent="0.25">
      <c r="B52" s="363"/>
      <c r="C52" s="377"/>
      <c r="D52" s="377"/>
      <c r="E52" s="377"/>
      <c r="F52" s="377"/>
      <c r="G52" s="377"/>
      <c r="H52" s="377"/>
      <c r="I52" s="377"/>
      <c r="J52" s="377"/>
      <c r="K52" s="377"/>
      <c r="L52" s="378"/>
      <c r="N52" s="1" t="s">
        <v>839</v>
      </c>
      <c r="P52" s="18"/>
      <c r="Q52" s="144"/>
      <c r="R52" s="144"/>
    </row>
    <row r="53" spans="2:38" ht="15" customHeight="1" outlineLevel="1" x14ac:dyDescent="0.25">
      <c r="B53" s="363"/>
      <c r="C53" s="377"/>
      <c r="D53" s="377"/>
      <c r="E53" s="377"/>
      <c r="F53" s="377"/>
      <c r="G53" s="377"/>
      <c r="H53" s="377"/>
      <c r="I53" s="377"/>
      <c r="J53" s="377"/>
      <c r="K53" s="377"/>
      <c r="L53" s="378"/>
      <c r="N53" s="1" t="s">
        <v>840</v>
      </c>
      <c r="P53" s="18"/>
      <c r="Q53" s="144"/>
      <c r="R53" s="144" t="s">
        <v>674</v>
      </c>
      <c r="T53" s="112" t="s">
        <v>43</v>
      </c>
      <c r="V53" s="112" t="s">
        <v>43</v>
      </c>
      <c r="X53" s="112" t="s">
        <v>43</v>
      </c>
      <c r="Z53" s="112" t="s">
        <v>43</v>
      </c>
      <c r="AB53" s="112" t="s">
        <v>43</v>
      </c>
      <c r="AD53" s="112" t="s">
        <v>43</v>
      </c>
      <c r="AF53" s="112" t="s">
        <v>43</v>
      </c>
      <c r="AH53" s="112" t="s">
        <v>43</v>
      </c>
      <c r="AJ53" s="112" t="s">
        <v>43</v>
      </c>
      <c r="AL53" s="112" t="s">
        <v>43</v>
      </c>
    </row>
    <row r="54" spans="2:38" ht="15" customHeight="1" outlineLevel="1" thickBot="1" x14ac:dyDescent="0.3">
      <c r="B54" s="379"/>
      <c r="C54" s="382"/>
      <c r="D54" s="382"/>
      <c r="E54" s="382"/>
      <c r="F54" s="382"/>
      <c r="G54" s="382"/>
      <c r="H54" s="382"/>
      <c r="I54" s="382"/>
      <c r="J54" s="382"/>
      <c r="K54" s="382"/>
      <c r="L54" s="383"/>
      <c r="N54" s="1" t="s">
        <v>841</v>
      </c>
      <c r="P54" s="18"/>
      <c r="Q54" s="144"/>
      <c r="R54" s="144" t="s">
        <v>674</v>
      </c>
      <c r="T54" s="112" t="s">
        <v>43</v>
      </c>
      <c r="V54" s="112" t="s">
        <v>43</v>
      </c>
      <c r="X54" s="112" t="s">
        <v>43</v>
      </c>
      <c r="Z54" s="112" t="s">
        <v>43</v>
      </c>
      <c r="AB54" s="112" t="s">
        <v>43</v>
      </c>
      <c r="AD54" s="112" t="s">
        <v>43</v>
      </c>
      <c r="AF54" s="112" t="s">
        <v>43</v>
      </c>
      <c r="AH54" s="112" t="s">
        <v>43</v>
      </c>
      <c r="AJ54" s="112" t="s">
        <v>43</v>
      </c>
      <c r="AL54" s="112" t="s">
        <v>43</v>
      </c>
    </row>
    <row r="55" spans="2:38" ht="15" customHeight="1" x14ac:dyDescent="0.25"/>
  </sheetData>
  <sheetProtection sheet="1" objects="1" scenarios="1"/>
  <mergeCells count="1">
    <mergeCell ref="B2:L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'0'!$D$4:$D$104</xm:f>
          </x14:formula1>
          <xm:sqref>B5:B54</xm:sqref>
        </x14:dataValidation>
        <x14:dataValidation type="list" allowBlank="1" showInputMessage="1" showErrorMessage="1" xr:uid="{00000000-0002-0000-0800-000001000000}">
          <x14:formula1>
            <xm:f>Menus!$B$3:$B$37</xm:f>
          </x14:formula1>
          <xm:sqref>C5:L54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5024</PJDDocLie>
    <_fd_parent_temp xmlns="0ab4d0b0-81c9-496c-a6f8-8a0e74a7f3b9" xsi:nil="true"/>
    <DSDemandeArchiver xmlns="937acfcf-2433-4dc7-8dd3-98a5d50c96bf">false</DSDemandeArchiver>
    <PJDDocLieBK xmlns="0ab4d0b0-81c9-496c-a6f8-8a0e74a7f3b9">6676</PJDDocLieBK>
  </documentManagement>
</p:properties>
</file>

<file path=customXml/itemProps1.xml><?xml version="1.0" encoding="utf-8"?>
<ds:datastoreItem xmlns:ds="http://schemas.openxmlformats.org/officeDocument/2006/customXml" ds:itemID="{D2E0B529-4168-4307-B97C-A1C54EC563B1}"/>
</file>

<file path=customXml/itemProps2.xml><?xml version="1.0" encoding="utf-8"?>
<ds:datastoreItem xmlns:ds="http://schemas.openxmlformats.org/officeDocument/2006/customXml" ds:itemID="{FB68B82A-CC15-43FA-B5EE-3A209CEF7B6E}"/>
</file>

<file path=customXml/itemProps3.xml><?xml version="1.0" encoding="utf-8"?>
<ds:datastoreItem xmlns:ds="http://schemas.openxmlformats.org/officeDocument/2006/customXml" ds:itemID="{E83388B8-5C6B-4B51-95EA-AB68FF5F129E}"/>
</file>

<file path=customXml/itemProps4.xml><?xml version="1.0" encoding="utf-8"?>
<ds:datastoreItem xmlns:ds="http://schemas.openxmlformats.org/officeDocument/2006/customXml" ds:itemID="{7FBF7DE2-3A35-42EF-A90F-B8FACD730D89}"/>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40</vt:i4>
      </vt:variant>
      <vt:variant>
        <vt:lpstr>Plages nommées</vt:lpstr>
      </vt:variant>
      <vt:variant>
        <vt:i4>36</vt:i4>
      </vt:variant>
    </vt:vector>
  </HeadingPairs>
  <TitlesOfParts>
    <vt:vector size="76" baseType="lpstr">
      <vt:lpstr>Instructions</vt:lpstr>
      <vt:lpstr>Menus</vt:lpstr>
      <vt:lpstr>0</vt:lpstr>
      <vt:lpstr>2.1a</vt:lpstr>
      <vt:lpstr>2.1b</vt:lpstr>
      <vt:lpstr>2.2a</vt:lpstr>
      <vt:lpstr>2.2b</vt:lpstr>
      <vt:lpstr>2.3a</vt:lpstr>
      <vt:lpstr>2.3b</vt:lpstr>
      <vt:lpstr>4.2.1.1a</vt:lpstr>
      <vt:lpstr>4.2.1.1b</vt:lpstr>
      <vt:lpstr>4.2.1.3a</vt:lpstr>
      <vt:lpstr>4.2.1.3b</vt:lpstr>
      <vt:lpstr>4.2.2a</vt:lpstr>
      <vt:lpstr>4.2.2b</vt:lpstr>
      <vt:lpstr>4.2.3</vt:lpstr>
      <vt:lpstr>5</vt:lpstr>
      <vt:lpstr>7.1.1</vt:lpstr>
      <vt:lpstr>7.1.2</vt:lpstr>
      <vt:lpstr>7.2</vt:lpstr>
      <vt:lpstr>7.3</vt:lpstr>
      <vt:lpstr>8a</vt:lpstr>
      <vt:lpstr>8b</vt:lpstr>
      <vt:lpstr>9.2.1a</vt:lpstr>
      <vt:lpstr>9.2.1b</vt:lpstr>
      <vt:lpstr>9.2.1c</vt:lpstr>
      <vt:lpstr>9.2.1d</vt:lpstr>
      <vt:lpstr>9.2.1e</vt:lpstr>
      <vt:lpstr>9.2.2</vt:lpstr>
      <vt:lpstr>9.2.3</vt:lpstr>
      <vt:lpstr>10.1a</vt:lpstr>
      <vt:lpstr>10.1b</vt:lpstr>
      <vt:lpstr>10.2a</vt:lpstr>
      <vt:lpstr>10.2b</vt:lpstr>
      <vt:lpstr>A3.1</vt:lpstr>
      <vt:lpstr>A4</vt:lpstr>
      <vt:lpstr>A6.1</vt:lpstr>
      <vt:lpstr>A6.2</vt:lpstr>
      <vt:lpstr>A7.1</vt:lpstr>
      <vt:lpstr>A7.2</vt:lpstr>
      <vt:lpstr>Form</vt:lpstr>
      <vt:lpstr>Lang</vt:lpstr>
      <vt:lpstr>'10.1a'!Zone_d_impression</vt:lpstr>
      <vt:lpstr>'10.1b'!Zone_d_impression</vt:lpstr>
      <vt:lpstr>'10.2a'!Zone_d_impression</vt:lpstr>
      <vt:lpstr>'10.2b'!Zone_d_impression</vt:lpstr>
      <vt:lpstr>'2.1a'!Zone_d_impression</vt:lpstr>
      <vt:lpstr>'2.1b'!Zone_d_impression</vt:lpstr>
      <vt:lpstr>'2.2a'!Zone_d_impression</vt:lpstr>
      <vt:lpstr>'2.2b'!Zone_d_impression</vt:lpstr>
      <vt:lpstr>'2.3a'!Zone_d_impression</vt:lpstr>
      <vt:lpstr>'4.2.1.1a'!Zone_d_impression</vt:lpstr>
      <vt:lpstr>'4.2.1.1b'!Zone_d_impression</vt:lpstr>
      <vt:lpstr>'4.2.1.3a'!Zone_d_impression</vt:lpstr>
      <vt:lpstr>'4.2.1.3b'!Zone_d_impression</vt:lpstr>
      <vt:lpstr>'4.2.2b'!Zone_d_impression</vt:lpstr>
      <vt:lpstr>'4.2.3'!Zone_d_impression</vt:lpstr>
      <vt:lpstr>'7.1.1'!Zone_d_impression</vt:lpstr>
      <vt:lpstr>'7.1.2'!Zone_d_impression</vt:lpstr>
      <vt:lpstr>'7.2'!Zone_d_impression</vt:lpstr>
      <vt:lpstr>'7.3'!Zone_d_impression</vt:lpstr>
      <vt:lpstr>'8a'!Zone_d_impression</vt:lpstr>
      <vt:lpstr>'8b'!Zone_d_impression</vt:lpstr>
      <vt:lpstr>'9.2.1a'!Zone_d_impression</vt:lpstr>
      <vt:lpstr>'9.2.1b'!Zone_d_impression</vt:lpstr>
      <vt:lpstr>'9.2.1c'!Zone_d_impression</vt:lpstr>
      <vt:lpstr>'9.2.1d'!Zone_d_impression</vt:lpstr>
      <vt:lpstr>'9.2.1e'!Zone_d_impression</vt:lpstr>
      <vt:lpstr>'9.2.2'!Zone_d_impression</vt:lpstr>
      <vt:lpstr>'9.2.3'!Zone_d_impression</vt:lpstr>
      <vt:lpstr>A3.1!Zone_d_impression</vt:lpstr>
      <vt:lpstr>'A4'!Zone_d_impression</vt:lpstr>
      <vt:lpstr>A6.1!Zone_d_impression</vt:lpstr>
      <vt:lpstr>A7.1!Zone_d_impression</vt:lpstr>
      <vt:lpstr>A7.2!Zone_d_impression</vt:lpstr>
      <vt:lpstr>Instructions!Zone_d_impression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 passif des polices - Assureurs à charte du Québec</dc:title>
  <dc:subject>Rapport sur le passif des polices - Assureurs à charte du Québec</dc:subject>
  <dc:creator>Autorité des marchés financiers</dc:creator>
  <cp:keywords>rapport; passif; polices; assureurs; charte; Québec;</cp:keywords>
  <dc:description/>
  <cp:lastModifiedBy>Administrateur</cp:lastModifiedBy>
  <dcterms:created xsi:type="dcterms:W3CDTF">2010-10-25T17:36:54Z</dcterms:created>
  <dcterms:modified xsi:type="dcterms:W3CDTF">2022-10-20T17:32:18Z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RADPQC</vt:lpwstr>
  </property>
  <property fmtid="{D5CDD505-2E9C-101B-9397-08002B2CF9AE}" pid="3" name="Version du formulaire">
    <vt:lpwstr>1.00</vt:lpwstr>
  </property>
  <property fmtid="{D5CDD505-2E9C-101B-9397-08002B2CF9AE}" pid="4" name="ContentTypeId">
    <vt:lpwstr>0x01010060DAE48BE66589458AB840DD0EDDDD8A</vt:lpwstr>
  </property>
</Properties>
</file>